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vivek\Desktop\Rutgers DS Bootcamp\Assignments\Assignment 1 - Excel\Instructions\"/>
    </mc:Choice>
  </mc:AlternateContent>
  <xr:revisionPtr revIDLastSave="0" documentId="10_ncr:8100000_{E2629422-D8EA-4071-B4A9-B8228F4527C1}" xr6:coauthVersionLast="34" xr6:coauthVersionMax="34" xr10:uidLastSave="{00000000-0000-0000-0000-000000000000}"/>
  <bookViews>
    <workbookView xWindow="0" yWindow="0" windowWidth="14370" windowHeight="12780" activeTab="4" xr2:uid="{00000000-000D-0000-FFFF-FFFF00000000}"/>
  </bookViews>
  <sheets>
    <sheet name="Data" sheetId="1" r:id="rId1"/>
    <sheet name="Category stats" sheetId="3" r:id="rId2"/>
    <sheet name="Sub-category stats" sheetId="4" r:id="rId3"/>
    <sheet name="Outcome by launch date" sheetId="5" r:id="rId4"/>
    <sheet name="Bonus" sheetId="6" r:id="rId5"/>
    <sheet name="Additional Analysis" sheetId="7" r:id="rId6"/>
  </sheets>
  <definedNames>
    <definedName name="_xlnm._FilterDatabase" localSheetId="0" hidden="1">Data!$A$1:$T$1</definedName>
  </definedNames>
  <calcPr calcId="162913"/>
  <pivotCaches>
    <pivotCache cacheId="0" r:id="rId7"/>
    <pivotCache cacheId="1" r:id="rId8"/>
    <pivotCache cacheId="21" r:id="rId9"/>
    <pivotCache cacheId="2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6" l="1"/>
  <c r="C12" i="6"/>
  <c r="C11" i="6"/>
  <c r="C10" i="6"/>
  <c r="C9" i="6"/>
  <c r="C8" i="6"/>
  <c r="C7" i="6"/>
  <c r="C6" i="6"/>
  <c r="C5" i="6"/>
  <c r="C4" i="6"/>
  <c r="C3" i="6"/>
  <c r="C2" i="6"/>
  <c r="D13" i="6"/>
  <c r="D12" i="6"/>
  <c r="D11" i="6"/>
  <c r="D10" i="6"/>
  <c r="D9" i="6"/>
  <c r="D8" i="6"/>
  <c r="D7" i="6"/>
  <c r="D6" i="6"/>
  <c r="D5" i="6"/>
  <c r="D4" i="6"/>
  <c r="D3" i="6"/>
  <c r="D2" i="6"/>
  <c r="B13" i="6"/>
  <c r="B12" i="6"/>
  <c r="B11" i="6"/>
  <c r="B10" i="6"/>
  <c r="B9" i="6"/>
  <c r="E9" i="6" s="1"/>
  <c r="B8" i="6"/>
  <c r="E8" i="6" s="1"/>
  <c r="B7" i="6"/>
  <c r="E7" i="6" s="1"/>
  <c r="B6" i="6"/>
  <c r="B5" i="6"/>
  <c r="B4" i="6"/>
  <c r="B3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6" l="1"/>
  <c r="G6" i="6" s="1"/>
  <c r="E2" i="6"/>
  <c r="H2" i="6" s="1"/>
  <c r="E10" i="6"/>
  <c r="G10" i="6" s="1"/>
  <c r="G8" i="6"/>
  <c r="E12" i="6"/>
  <c r="G12" i="6" s="1"/>
  <c r="E4" i="6"/>
  <c r="G4" i="6" s="1"/>
  <c r="H8" i="6"/>
  <c r="G9" i="6"/>
  <c r="F9" i="6"/>
  <c r="H9" i="6"/>
  <c r="H10" i="6"/>
  <c r="G7" i="6"/>
  <c r="H7" i="6"/>
  <c r="E13" i="6"/>
  <c r="G13" i="6" s="1"/>
  <c r="E5" i="6"/>
  <c r="G5" i="6" s="1"/>
  <c r="F10" i="6"/>
  <c r="E11" i="6"/>
  <c r="F11" i="6" s="1"/>
  <c r="E3" i="6"/>
  <c r="H3" i="6" s="1"/>
  <c r="F8" i="6"/>
  <c r="F7" i="6"/>
  <c r="B14" i="6"/>
  <c r="F6" i="6"/>
  <c r="C14" i="6"/>
  <c r="D14" i="6"/>
  <c r="H6" i="6" l="1"/>
  <c r="G2" i="6"/>
  <c r="F2" i="6"/>
  <c r="F3" i="6"/>
  <c r="G3" i="6"/>
  <c r="H12" i="6"/>
  <c r="H13" i="6"/>
  <c r="H4" i="6"/>
  <c r="F13" i="6"/>
  <c r="F12" i="6"/>
  <c r="F4" i="6"/>
  <c r="H5" i="6"/>
  <c r="F5" i="6"/>
  <c r="H11" i="6"/>
  <c r="E14" i="6"/>
  <c r="G11" i="6"/>
</calcChain>
</file>

<file path=xl/sharedStrings.xml><?xml version="1.0" encoding="utf-8"?>
<sst xmlns="http://schemas.openxmlformats.org/spreadsheetml/2006/main" count="24959" uniqueCount="8414">
  <si>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</si>
  <si>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</si>
  <si>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</si>
  <si>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</si>
  <si>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</si>
  <si>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</si>
  <si>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</si>
  <si>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</si>
  <si>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</si>
  <si>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</si>
  <si>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</si>
  <si>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</si>
  <si>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</si>
  <si>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</si>
  <si>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</si>
  <si>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</si>
  <si>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</si>
  <si>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</si>
  <si>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</si>
  <si>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</si>
  <si>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</si>
  <si>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</si>
  <si>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</si>
  <si>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</si>
  <si>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</si>
  <si>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</si>
  <si>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</si>
  <si>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</si>
  <si>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</si>
  <si>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</si>
  <si>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</si>
  <si>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</si>
  <si>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</si>
  <si>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</si>
  <si>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</si>
  <si>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</si>
  <si>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</si>
  <si>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</si>
  <si>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</si>
  <si>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</si>
  <si>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</si>
  <si>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</si>
  <si>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</si>
  <si>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</si>
  <si>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</si>
  <si>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</si>
  <si>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</si>
  <si>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</si>
  <si>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</si>
  <si>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</si>
  <si>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</si>
  <si>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</si>
  <si>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</si>
  <si>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</si>
  <si>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</si>
  <si>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</si>
  <si>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</si>
  <si>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</si>
  <si>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</si>
  <si>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</si>
  <si>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</si>
  <si>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</si>
  <si>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</si>
  <si>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</si>
  <si>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</si>
  <si>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</si>
  <si>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</si>
  <si>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</si>
  <si>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</si>
  <si>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</si>
  <si>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</si>
  <si>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</si>
  <si>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</si>
  <si>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</si>
  <si>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</si>
  <si>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</si>
  <si>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</si>
  <si>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</si>
  <si>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</si>
  <si>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</si>
  <si>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</si>
  <si>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</si>
  <si>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</si>
  <si>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</si>
  <si>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</si>
  <si>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</si>
  <si>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</si>
  <si>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</si>
  <si>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</si>
  <si>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</si>
  <si>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</si>
  <si>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</si>
  <si>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</si>
  <si>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</si>
  <si>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</si>
  <si>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</si>
  <si>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</si>
  <si>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</si>
  <si>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</si>
  <si>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</si>
  <si>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</si>
  <si>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</si>
  <si>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</si>
  <si>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</si>
  <si>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</si>
  <si>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</si>
  <si>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</si>
  <si>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</si>
  <si>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</si>
  <si>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</si>
  <si>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</si>
  <si>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</si>
  <si>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</si>
  <si>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</si>
  <si>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</si>
  <si>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</si>
  <si>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</si>
  <si>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</si>
  <si>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</si>
  <si>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</si>
  <si>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</si>
  <si>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</si>
  <si>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</si>
  <si>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</si>
  <si>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</si>
  <si>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</si>
  <si>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</si>
  <si>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</si>
  <si>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</si>
  <si>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</si>
  <si>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</si>
  <si>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</si>
  <si>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</si>
  <si>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</si>
  <si>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</si>
  <si>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</si>
  <si>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</si>
  <si>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</si>
  <si>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</si>
  <si>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</si>
  <si>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</si>
  <si>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</si>
  <si>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</si>
  <si>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</si>
  <si>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</si>
  <si>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</si>
  <si>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</si>
  <si>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</si>
  <si>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</si>
  <si>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</si>
  <si>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</si>
  <si>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</si>
  <si>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</si>
  <si>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</si>
  <si>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</si>
  <si>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</si>
  <si>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</si>
  <si>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</si>
  <si>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</si>
  <si>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</si>
  <si>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</si>
  <si>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</si>
  <si>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</si>
  <si>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</si>
  <si>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</si>
  <si>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</si>
  <si>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</si>
  <si>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</si>
  <si>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</si>
  <si>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</si>
  <si>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</si>
  <si>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</si>
  <si>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</si>
  <si>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</si>
  <si>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</si>
  <si>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</si>
  <si>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</si>
  <si>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</si>
  <si>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</si>
  <si>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</si>
  <si>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</si>
  <si>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</si>
  <si>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</si>
  <si>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</si>
  <si>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</si>
  <si>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</si>
  <si>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</si>
  <si>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</si>
  <si>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</si>
  <si>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</si>
  <si>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</si>
  <si>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</si>
  <si>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</si>
  <si>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</si>
  <si>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</si>
  <si>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</si>
  <si>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</si>
  <si>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</si>
  <si>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</si>
  <si>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</si>
  <si>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</si>
  <si>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</si>
  <si>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</si>
  <si>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</si>
  <si>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</si>
  <si>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</si>
  <si>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</si>
  <si>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</si>
  <si>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</si>
  <si>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</si>
  <si>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</si>
  <si>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</si>
  <si>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</si>
  <si>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</si>
  <si>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</si>
  <si>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</si>
  <si>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</si>
  <si>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</si>
  <si>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</si>
  <si>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</si>
  <si>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</si>
  <si>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</si>
  <si>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</si>
  <si>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</si>
  <si>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</si>
  <si>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</si>
  <si>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</si>
  <si>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</si>
  <si>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</si>
  <si>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</si>
  <si>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</si>
  <si>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</si>
  <si>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</si>
  <si>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</si>
  <si>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</si>
  <si>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</si>
  <si>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</si>
  <si>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</si>
  <si>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</si>
  <si>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</si>
  <si>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</si>
  <si>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</si>
  <si>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</si>
  <si>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</si>
  <si>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</si>
  <si>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</si>
  <si>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</si>
  <si>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</si>
  <si>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</si>
  <si>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</si>
  <si>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</si>
  <si>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</si>
  <si>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</si>
  <si>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</si>
  <si>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</si>
  <si>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</si>
  <si>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</si>
  <si>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</si>
  <si>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</si>
  <si>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</si>
  <si>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</si>
  <si>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</si>
  <si>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</si>
  <si>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</si>
  <si>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</si>
  <si>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</si>
  <si>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</si>
  <si>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</si>
  <si>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</si>
  <si>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</si>
  <si>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</si>
  <si>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</si>
  <si>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</si>
  <si>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</si>
  <si>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</si>
  <si>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</si>
  <si>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</si>
  <si>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</si>
  <si>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</si>
  <si>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</si>
  <si>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</si>
  <si>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</si>
  <si>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</si>
  <si>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</si>
  <si>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</si>
  <si>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</si>
  <si>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</si>
  <si>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</si>
  <si>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</si>
  <si>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</si>
  <si>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</si>
  <si>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</si>
  <si>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</si>
  <si>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</si>
  <si>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</si>
  <si>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</si>
  <si>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</si>
  <si>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</si>
  <si>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</si>
  <si>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</si>
  <si>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</si>
  <si>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</si>
  <si>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</si>
  <si>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</si>
  <si>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</si>
  <si>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</si>
  <si>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</si>
  <si>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</si>
  <si>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</si>
  <si>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</si>
  <si>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</si>
  <si>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</si>
  <si>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</si>
  <si>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</si>
  <si>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</si>
  <si>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</si>
  <si>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</si>
  <si>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</si>
  <si>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</si>
  <si>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</si>
  <si>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</si>
  <si>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</si>
  <si>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</si>
  <si>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</si>
  <si>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</si>
  <si>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</si>
  <si>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</si>
  <si>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</si>
  <si>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</si>
  <si>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</si>
  <si>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</si>
  <si>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</si>
  <si>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</si>
  <si>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</si>
  <si>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</si>
  <si>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</si>
  <si>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</si>
  <si>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</si>
  <si>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</si>
  <si>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</si>
  <si>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</si>
  <si>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</si>
  <si>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</si>
  <si>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</si>
  <si>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</si>
  <si>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</si>
  <si>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</si>
  <si>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</si>
  <si>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</si>
  <si>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</si>
  <si>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</si>
  <si>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</si>
  <si>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</si>
  <si>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</si>
  <si>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</si>
  <si>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</si>
  <si>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</si>
  <si>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</si>
  <si>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</si>
  <si>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</si>
  <si>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</si>
  <si>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</si>
  <si>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</si>
  <si>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</si>
  <si>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</si>
  <si>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</si>
  <si>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</si>
  <si>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</si>
  <si>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</si>
  <si>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</si>
  <si>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</si>
  <si>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</si>
  <si>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</si>
  <si>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</si>
  <si>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</si>
  <si>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</si>
  <si>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</si>
  <si>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</si>
  <si>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</si>
  <si>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</si>
  <si>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</si>
  <si>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</si>
  <si>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</si>
  <si>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</si>
  <si>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</si>
  <si>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</si>
  <si>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</si>
  <si>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</si>
  <si>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</si>
  <si>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</si>
  <si>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</si>
  <si>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</si>
  <si>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</si>
  <si>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</si>
  <si>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</si>
  <si>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</si>
  <si>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</si>
  <si>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</si>
  <si>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</si>
  <si>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</si>
  <si>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</si>
  <si>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</si>
  <si>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</si>
  <si>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</si>
  <si>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</si>
  <si>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</si>
  <si>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</si>
  <si>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</si>
  <si>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</si>
  <si>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</si>
  <si>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</si>
  <si>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</si>
  <si>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</si>
  <si>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</si>
  <si>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</si>
  <si>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</si>
  <si>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</si>
  <si>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</si>
  <si>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</si>
  <si>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</si>
  <si>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</si>
  <si>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</si>
  <si>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</si>
  <si>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</si>
  <si>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</si>
  <si>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</si>
  <si>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</si>
  <si>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</si>
  <si>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</si>
  <si>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</si>
  <si>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</si>
  <si>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</si>
  <si>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</si>
  <si>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</si>
  <si>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</si>
  <si>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</si>
  <si>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</si>
  <si>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</si>
  <si>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</si>
  <si>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</si>
  <si>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</si>
  <si>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</si>
  <si>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</si>
  <si>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</si>
  <si>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</si>
  <si>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</si>
  <si>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</si>
  <si>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</si>
  <si>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</si>
  <si>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</si>
  <si>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</si>
  <si>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</si>
  <si>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</si>
  <si>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</si>
  <si>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</si>
  <si>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</si>
  <si>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</si>
  <si>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</si>
  <si>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</si>
  <si>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</si>
  <si>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</si>
  <si>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</si>
  <si>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</si>
  <si>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</si>
  <si>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</si>
  <si>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</si>
  <si>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</si>
  <si>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</si>
  <si>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</si>
  <si>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</si>
  <si>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</si>
  <si>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</si>
  <si>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</si>
  <si>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</si>
  <si>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</si>
  <si>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</si>
  <si>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</si>
  <si>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</si>
  <si>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</si>
  <si>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</si>
  <si>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</si>
  <si>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</si>
  <si>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</si>
  <si>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</si>
  <si>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</si>
  <si>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</si>
  <si>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</si>
  <si>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</si>
  <si>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</si>
  <si>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</si>
  <si>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</si>
  <si>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</si>
  <si>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</si>
  <si>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</si>
  <si>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</si>
  <si>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</si>
  <si>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</si>
  <si>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</si>
  <si>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</si>
  <si>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</si>
  <si>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</si>
  <si>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</si>
  <si>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</si>
  <si>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</si>
  <si>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</si>
  <si>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</si>
  <si>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</si>
  <si>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</si>
  <si>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</si>
  <si>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</si>
  <si>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</si>
  <si>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</si>
  <si>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</si>
  <si>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</si>
  <si>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</si>
  <si>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</si>
  <si>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</si>
  <si>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</si>
  <si>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</si>
  <si>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</si>
  <si>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</si>
  <si>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</si>
  <si>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</si>
  <si>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</si>
  <si>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</si>
  <si>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</si>
  <si>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</si>
  <si>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</si>
  <si>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</si>
  <si>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</si>
  <si>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</si>
  <si>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</si>
  <si>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</si>
  <si>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</si>
  <si>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</si>
  <si>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</si>
  <si>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</si>
  <si>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</si>
  <si>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</si>
  <si>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</si>
  <si>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</si>
  <si>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</si>
  <si>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</si>
  <si>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</si>
  <si>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</si>
  <si>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</si>
  <si>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</si>
  <si>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</si>
  <si>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</si>
  <si>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</si>
  <si>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</si>
  <si>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</si>
  <si>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</si>
  <si>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</si>
  <si>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</si>
  <si>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</si>
  <si>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</si>
  <si>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</si>
  <si>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</si>
  <si>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</si>
  <si>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</si>
  <si>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</si>
  <si>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</si>
  <si>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</si>
  <si>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</si>
  <si>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</si>
  <si>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</si>
  <si>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</si>
  <si>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</si>
  <si>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</si>
  <si>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</si>
  <si>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</si>
  <si>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</si>
  <si>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</si>
  <si>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</si>
  <si>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</si>
  <si>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</si>
  <si>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</si>
  <si>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</si>
  <si>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</si>
  <si>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</si>
  <si>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</si>
  <si>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</si>
  <si>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</si>
  <si>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</si>
  <si>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</si>
  <si>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</si>
  <si>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</si>
  <si>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</si>
  <si>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</si>
  <si>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</si>
  <si>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</si>
  <si>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</si>
  <si>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</si>
  <si>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</si>
  <si>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</si>
  <si>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</si>
  <si>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</si>
  <si>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</si>
  <si>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</si>
  <si>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</si>
  <si>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</si>
  <si>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</si>
  <si>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</si>
  <si>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</si>
  <si>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</si>
  <si>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</si>
  <si>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</si>
  <si>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</si>
  <si>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</si>
  <si>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</si>
  <si>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</si>
  <si>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</si>
  <si>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</si>
  <si>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</si>
  <si>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</si>
  <si>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</si>
  <si>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</si>
  <si>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</si>
  <si>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</si>
  <si>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</si>
  <si>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</si>
  <si>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</si>
  <si>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</si>
  <si>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</si>
  <si>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</si>
  <si>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</si>
  <si>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</si>
  <si>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</si>
  <si>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</si>
  <si>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</si>
  <si>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</si>
  <si>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</si>
  <si>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</si>
  <si>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</si>
  <si>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</si>
  <si>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</si>
  <si>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</si>
  <si>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</si>
  <si>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</si>
  <si>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</si>
  <si>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</si>
  <si>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</si>
  <si>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</si>
  <si>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</si>
  <si>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</si>
  <si>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</si>
  <si>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</si>
  <si>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</si>
  <si>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</si>
  <si>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</si>
  <si>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</si>
  <si>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</si>
  <si>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</si>
  <si>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</si>
  <si>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</si>
  <si>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</si>
  <si>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</si>
  <si>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</si>
  <si>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</si>
  <si>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</si>
  <si>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</si>
  <si>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</si>
  <si>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</si>
  <si>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</si>
  <si>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</si>
  <si>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</si>
  <si>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</si>
  <si>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</si>
  <si>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</si>
  <si>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</si>
  <si>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</si>
  <si>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</si>
  <si>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</si>
  <si>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</si>
  <si>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</si>
  <si>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</si>
  <si>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</si>
  <si>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</si>
  <si>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</si>
  <si>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</si>
  <si>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</si>
  <si>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</si>
  <si>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</si>
  <si>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</si>
  <si>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</si>
  <si>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</si>
  <si>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</si>
  <si>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</si>
  <si>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</si>
  <si>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</si>
  <si>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</si>
  <si>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</si>
  <si>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</si>
  <si>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</si>
  <si>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</si>
  <si>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</si>
  <si>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</si>
  <si>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</si>
  <si>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</si>
  <si>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</si>
  <si>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</si>
  <si>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</si>
  <si>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</si>
  <si>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</si>
  <si>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</si>
  <si>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</si>
  <si>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</si>
  <si>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</si>
  <si>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</si>
  <si>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</si>
  <si>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</si>
  <si>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</si>
  <si>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</si>
  <si>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</si>
  <si>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</si>
  <si>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</si>
  <si>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</si>
  <si>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</si>
  <si>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</si>
  <si>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</si>
  <si>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</si>
  <si>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</si>
  <si>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</si>
  <si>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</si>
  <si>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</si>
  <si>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</si>
  <si>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</si>
  <si>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</si>
  <si>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</si>
  <si>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</si>
  <si>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</si>
  <si>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</si>
  <si>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</si>
  <si>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</si>
  <si>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</si>
  <si>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</si>
  <si>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</si>
  <si>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</si>
  <si>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</si>
  <si>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</si>
  <si>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</si>
  <si>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</si>
  <si>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</si>
  <si>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</si>
  <si>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</si>
  <si>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</si>
  <si>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</si>
  <si>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</si>
  <si>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</si>
  <si>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</si>
  <si>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</si>
  <si>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</si>
  <si>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</si>
  <si>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</si>
  <si>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</si>
  <si>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</si>
  <si>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</si>
  <si>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</si>
  <si>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</si>
  <si>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</si>
  <si>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</si>
  <si>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</si>
  <si>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</si>
  <si>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</si>
  <si>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</si>
  <si>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</si>
  <si>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</si>
  <si>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</si>
  <si>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</si>
  <si>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</si>
  <si>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</si>
  <si>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</si>
  <si>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</si>
  <si>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</si>
  <si>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</si>
  <si>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</si>
  <si>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</si>
  <si>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</si>
  <si>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</si>
  <si>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</si>
  <si>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</si>
  <si>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</si>
  <si>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</si>
  <si>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</si>
  <si>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</si>
  <si>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</si>
  <si>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</si>
  <si>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</si>
  <si>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</si>
  <si>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</si>
  <si>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</si>
  <si>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</si>
  <si>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</si>
  <si>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</si>
  <si>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</si>
  <si>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</si>
  <si>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</si>
  <si>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</si>
  <si>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</si>
  <si>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</si>
  <si>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</si>
  <si>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</si>
  <si>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</si>
  <si>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</si>
  <si>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</si>
  <si>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</si>
  <si>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</si>
  <si>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</si>
  <si>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</si>
  <si>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</si>
  <si>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</si>
  <si>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</si>
  <si>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</si>
  <si>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</si>
  <si>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</si>
  <si>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</si>
  <si>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</si>
  <si>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</si>
  <si>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</si>
  <si>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</si>
  <si>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</si>
  <si>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</si>
  <si>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</si>
  <si>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</si>
  <si>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</si>
  <si>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</si>
  <si>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</si>
  <si>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</si>
  <si>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</si>
  <si>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</si>
  <si>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</si>
  <si>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</si>
  <si>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</si>
  <si>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</si>
  <si>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</si>
  <si>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</si>
  <si>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</si>
  <si>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</si>
  <si>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</si>
  <si>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</si>
  <si>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</si>
  <si>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</si>
  <si>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</si>
  <si>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</si>
  <si>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</si>
  <si>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</si>
  <si>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</si>
  <si>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</si>
  <si>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</si>
  <si>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</si>
  <si>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</si>
  <si>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</si>
  <si>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</si>
  <si>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</si>
  <si>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</si>
  <si>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</si>
  <si>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</si>
  <si>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</si>
  <si>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</si>
  <si>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</si>
  <si>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</si>
  <si>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</si>
  <si>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</si>
  <si>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</si>
  <si>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</si>
  <si>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</si>
  <si>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</si>
  <si>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</si>
  <si>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</si>
  <si>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</si>
  <si>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</si>
  <si>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</si>
  <si>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</si>
  <si>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</si>
  <si>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</si>
  <si>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</si>
  <si>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</si>
  <si>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</si>
  <si>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</si>
  <si>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</si>
  <si>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</si>
  <si>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</si>
  <si>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</si>
  <si>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</si>
  <si>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</si>
  <si>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</si>
  <si>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</si>
  <si>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</si>
  <si>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</si>
  <si>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</si>
  <si>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</si>
  <si>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</si>
  <si>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</si>
  <si>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</si>
  <si>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</si>
  <si>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</si>
  <si>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</si>
  <si>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</si>
  <si>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</si>
  <si>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</si>
  <si>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</si>
  <si>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</si>
  <si>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</si>
  <si>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</si>
  <si>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</si>
  <si>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</si>
  <si>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</si>
  <si>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</si>
  <si>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</si>
  <si>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</si>
  <si>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</si>
  <si>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</si>
  <si>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</si>
  <si>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</si>
  <si>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</si>
  <si>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</si>
  <si>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</si>
  <si>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</si>
  <si>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</si>
  <si>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</si>
  <si>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</si>
  <si>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</si>
  <si>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</si>
  <si>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</si>
  <si>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</si>
  <si>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</si>
  <si>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</si>
  <si>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</si>
  <si>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</si>
  <si>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</si>
  <si>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</si>
  <si>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</si>
  <si>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</si>
  <si>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</si>
  <si>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</si>
  <si>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</si>
  <si>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</si>
  <si>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</si>
  <si>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</si>
  <si>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</si>
  <si>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</si>
  <si>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</si>
  <si>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</si>
  <si>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</si>
  <si>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</si>
  <si>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</si>
  <si>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</si>
  <si>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</si>
  <si>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</si>
  <si>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</si>
  <si>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</si>
  <si>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</si>
  <si>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</si>
  <si>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</si>
  <si>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</si>
  <si>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</si>
  <si>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</si>
  <si>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</si>
  <si>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</si>
  <si>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</si>
  <si>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</si>
  <si>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</si>
  <si>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</si>
  <si>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</si>
  <si>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</si>
  <si>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</si>
  <si>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</si>
  <si>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</si>
  <si>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</si>
  <si>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</si>
  <si>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</si>
  <si>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</si>
  <si>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</si>
  <si>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</si>
  <si>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</si>
  <si>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</si>
  <si>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</si>
  <si>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</si>
  <si>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</si>
  <si>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</si>
  <si>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</si>
  <si>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</si>
  <si>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</si>
  <si>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</si>
  <si>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</si>
  <si>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</si>
  <si>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</si>
  <si>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</si>
  <si>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</si>
  <si>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</si>
  <si>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</si>
  <si>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</si>
  <si>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</si>
  <si>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</si>
  <si>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</si>
  <si>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</si>
  <si>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</si>
  <si>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</si>
  <si>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</si>
  <si>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</si>
  <si>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</si>
  <si>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</si>
  <si>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</si>
  <si>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</si>
  <si>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</si>
  <si>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</si>
  <si>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</si>
  <si>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</si>
  <si>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</si>
  <si>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</si>
  <si>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</si>
  <si>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</si>
  <si>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</si>
  <si>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</si>
  <si>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</si>
  <si>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</si>
  <si>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</si>
  <si>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</si>
  <si>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</si>
  <si>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</si>
  <si>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</si>
  <si>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</si>
  <si>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</si>
  <si>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</si>
  <si>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</si>
  <si>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</si>
  <si>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</si>
  <si>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</si>
  <si>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</si>
  <si>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</si>
  <si>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</si>
  <si>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</si>
  <si>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</si>
  <si>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</si>
  <si>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</si>
  <si>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</si>
  <si>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</si>
  <si>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</si>
  <si>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</si>
  <si>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</si>
  <si>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</si>
  <si>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</si>
  <si>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</si>
  <si>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</si>
  <si>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</si>
  <si>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</si>
  <si>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</si>
  <si>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</si>
  <si>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</si>
  <si>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</si>
  <si>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</si>
  <si>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</si>
  <si>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</si>
  <si>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</si>
  <si>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</si>
  <si>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</si>
  <si>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</si>
  <si>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</si>
  <si>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</si>
  <si>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</si>
  <si>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</si>
  <si>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</si>
  <si>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</si>
  <si>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</si>
  <si>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</si>
  <si>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</si>
  <si>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</si>
  <si>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</si>
  <si>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</si>
  <si>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</si>
  <si>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</si>
  <si>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</si>
  <si>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</si>
  <si>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</si>
  <si>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</si>
  <si>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</si>
  <si>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</si>
  <si>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</si>
  <si>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</si>
  <si>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</si>
  <si>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</si>
  <si>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</si>
  <si>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</si>
  <si>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</si>
  <si>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</si>
  <si>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</si>
  <si>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</si>
  <si>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</si>
  <si>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</si>
  <si>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</si>
  <si>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</si>
  <si>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</si>
  <si>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</si>
  <si>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</si>
  <si>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</si>
  <si>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</si>
  <si>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</si>
  <si>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</si>
  <si>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</si>
  <si>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</si>
  <si>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</si>
  <si>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</si>
  <si>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</si>
  <si>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</si>
  <si>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</si>
  <si>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</si>
  <si>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</si>
  <si>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</si>
  <si>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</si>
  <si>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</si>
  <si>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</si>
  <si>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</si>
  <si>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</si>
  <si>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</si>
  <si>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</si>
  <si>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</si>
  <si>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</si>
  <si>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</si>
  <si>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</si>
  <si>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</si>
  <si>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</si>
  <si>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</si>
  <si>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</si>
  <si>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</si>
  <si>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</si>
  <si>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</si>
  <si>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</si>
  <si>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</si>
  <si>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</si>
  <si>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</si>
  <si>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</si>
  <si>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</si>
  <si>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</si>
  <si>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</si>
  <si>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</si>
  <si>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</si>
  <si>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</si>
  <si>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</si>
  <si>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</si>
  <si>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</si>
  <si>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</si>
  <si>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</si>
  <si>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</si>
  <si>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</si>
  <si>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</si>
  <si>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</si>
  <si>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</si>
  <si>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</si>
  <si>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</si>
  <si>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</si>
  <si>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</si>
  <si>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</si>
  <si>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</si>
  <si>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</si>
  <si>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</si>
  <si>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</si>
  <si>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</si>
  <si>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</si>
  <si>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</si>
  <si>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</si>
  <si>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</si>
  <si>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</si>
  <si>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</si>
  <si>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</si>
  <si>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</si>
  <si>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</si>
  <si>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</si>
  <si>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</si>
  <si>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</si>
  <si>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</si>
  <si>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</si>
  <si>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</si>
  <si>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</si>
  <si>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</si>
  <si>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</si>
  <si>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</si>
  <si>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</si>
  <si>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</si>
  <si>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</si>
  <si>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</si>
  <si>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</si>
  <si>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</si>
  <si>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</si>
  <si>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</si>
  <si>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</si>
  <si>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</si>
  <si>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</si>
  <si>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</si>
  <si>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</si>
  <si>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</si>
  <si>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</si>
  <si>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</si>
  <si>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</si>
  <si>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</si>
  <si>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</si>
  <si>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</si>
  <si>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</si>
  <si>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</si>
  <si>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</si>
  <si>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</si>
  <si>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</si>
  <si>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</si>
  <si>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</si>
  <si>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</si>
  <si>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</si>
  <si>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</si>
  <si>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</si>
  <si>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</si>
  <si>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</si>
  <si>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</si>
  <si>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</si>
  <si>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</si>
  <si>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</si>
  <si>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</si>
  <si>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</si>
  <si>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</si>
  <si>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</si>
  <si>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</si>
  <si>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</si>
  <si>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</si>
  <si>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</si>
  <si>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</si>
  <si>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</si>
  <si>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</si>
  <si>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</si>
  <si>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</si>
  <si>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</si>
  <si>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</si>
  <si>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</si>
  <si>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</si>
  <si>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</si>
  <si>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</si>
  <si>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</si>
  <si>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</si>
  <si>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</si>
  <si>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</si>
  <si>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</si>
  <si>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</si>
  <si>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</si>
  <si>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</si>
  <si>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</si>
  <si>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</si>
  <si>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</si>
  <si>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</si>
  <si>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</si>
  <si>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</si>
  <si>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</si>
  <si>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</si>
  <si>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</si>
  <si>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</si>
  <si>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</si>
  <si>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</si>
  <si>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</si>
  <si>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</si>
  <si>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</si>
  <si>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</si>
  <si>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</si>
  <si>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</si>
  <si>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</si>
  <si>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</si>
  <si>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</si>
  <si>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</si>
  <si>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</si>
  <si>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</si>
  <si>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</si>
  <si>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</si>
  <si>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</si>
  <si>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</si>
  <si>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</si>
  <si>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</si>
  <si>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</si>
  <si>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</si>
  <si>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</si>
  <si>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</si>
  <si>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</si>
  <si>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</si>
  <si>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</si>
  <si>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</si>
  <si>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</si>
  <si>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</si>
  <si>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</si>
  <si>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</si>
  <si>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</si>
  <si>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</si>
  <si>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</si>
  <si>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</si>
  <si>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</si>
  <si>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</si>
  <si>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</si>
  <si>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</si>
  <si>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</si>
  <si>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</si>
  <si>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</si>
  <si>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</si>
  <si>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</si>
  <si>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</si>
  <si>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</si>
  <si>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</si>
  <si>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</si>
  <si>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</si>
  <si>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</si>
  <si>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</si>
  <si>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</si>
  <si>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</si>
  <si>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</si>
  <si>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</si>
  <si>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</si>
  <si>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</si>
  <si>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</si>
  <si>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</si>
  <si>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</si>
  <si>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</si>
  <si>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</si>
  <si>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</si>
  <si>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</si>
  <si>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</si>
  <si>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</si>
  <si>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</si>
  <si>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</si>
  <si>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</si>
  <si>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</si>
  <si>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</si>
  <si>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</si>
  <si>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</si>
  <si>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</si>
  <si>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</si>
  <si>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</si>
  <si>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</si>
  <si>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</si>
  <si>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</si>
  <si>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</si>
  <si>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</si>
  <si>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</si>
  <si>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</si>
  <si>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</si>
  <si>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</si>
  <si>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</si>
  <si>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</si>
  <si>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</si>
  <si>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</si>
  <si>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</si>
  <si>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</si>
  <si>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</si>
  <si>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</si>
  <si>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</si>
  <si>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</si>
  <si>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</si>
  <si>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</si>
  <si>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</si>
  <si>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</si>
  <si>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</si>
  <si>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</si>
  <si>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</si>
  <si>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</si>
  <si>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</si>
  <si>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</si>
  <si>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</si>
  <si>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</si>
  <si>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</si>
  <si>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</si>
  <si>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</si>
  <si>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</si>
  <si>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</si>
  <si>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</si>
  <si>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</si>
  <si>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</si>
  <si>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</si>
  <si>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</si>
  <si>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</si>
  <si>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</si>
  <si>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</si>
  <si>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</si>
  <si>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</si>
  <si>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</si>
  <si>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</si>
  <si>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</si>
  <si>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</si>
  <si>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</si>
  <si>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</si>
  <si>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</si>
  <si>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</si>
  <si>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</si>
  <si>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</si>
  <si>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</si>
  <si>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</si>
  <si>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</si>
  <si>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</si>
  <si>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</si>
  <si>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</si>
  <si>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</si>
  <si>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</si>
  <si>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</si>
  <si>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</si>
  <si>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</si>
  <si>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</si>
  <si>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</si>
  <si>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</si>
  <si>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</si>
  <si>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</si>
  <si>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</si>
  <si>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</si>
  <si>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</si>
  <si>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</si>
  <si>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</si>
  <si>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</si>
  <si>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</si>
  <si>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</si>
  <si>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</si>
  <si>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</si>
  <si>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</si>
  <si>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</si>
  <si>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</si>
  <si>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</si>
  <si>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</si>
  <si>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</si>
  <si>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</si>
  <si>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</si>
  <si>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</si>
  <si>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</si>
  <si>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</si>
  <si>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</si>
  <si>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</si>
  <si>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</si>
  <si>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</si>
  <si>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</si>
  <si>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</si>
  <si>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</si>
  <si>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</si>
  <si>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</si>
  <si>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</si>
  <si>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</si>
  <si>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</si>
  <si>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</si>
  <si>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</si>
  <si>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</si>
  <si>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</si>
  <si>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</si>
  <si>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</si>
  <si>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</si>
  <si>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</si>
  <si>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</si>
  <si>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</si>
  <si>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</si>
  <si>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</si>
  <si>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</si>
  <si>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</si>
  <si>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</si>
  <si>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</si>
  <si>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</si>
  <si>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</si>
  <si>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</si>
  <si>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</si>
  <si>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</si>
  <si>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</si>
  <si>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</si>
  <si>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</si>
  <si>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</si>
  <si>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</si>
  <si>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</si>
  <si>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</si>
  <si>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</si>
  <si>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</si>
  <si>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</si>
  <si>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</si>
  <si>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</si>
  <si>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</si>
  <si>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</si>
  <si>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</si>
  <si>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</si>
  <si>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</si>
  <si>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</si>
  <si>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</si>
  <si>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</si>
  <si>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</si>
  <si>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</si>
  <si>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</si>
  <si>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</si>
  <si>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</si>
  <si>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</si>
  <si>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</si>
  <si>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</si>
  <si>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</si>
  <si>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</si>
  <si>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</si>
  <si>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</si>
  <si>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</si>
  <si>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</si>
  <si>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</si>
  <si>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</si>
  <si>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</si>
  <si>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</si>
  <si>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</si>
  <si>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</si>
  <si>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</si>
  <si>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</si>
  <si>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</si>
  <si>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</si>
  <si>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</si>
  <si>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</si>
  <si>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</si>
  <si>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</si>
  <si>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</si>
  <si>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</si>
  <si>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</si>
  <si>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</si>
  <si>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</si>
  <si>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</si>
  <si>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</si>
  <si>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</si>
  <si>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</si>
  <si>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</si>
  <si>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</si>
  <si>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</si>
  <si>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</si>
  <si>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</si>
  <si>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</si>
  <si>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</si>
  <si>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</si>
  <si>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</si>
  <si>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</si>
  <si>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</si>
  <si>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</si>
  <si>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</si>
  <si>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</si>
  <si>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</si>
  <si>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</si>
  <si>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</si>
  <si>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</si>
  <si>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</si>
  <si>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</si>
  <si>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</si>
  <si>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</si>
  <si>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</si>
  <si>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</si>
  <si>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</si>
  <si>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</si>
  <si>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</si>
  <si>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</si>
  <si>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</si>
  <si>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</si>
  <si>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</si>
  <si>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</si>
  <si>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</si>
  <si>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</si>
  <si>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</si>
  <si>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</si>
  <si>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</si>
  <si>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</si>
  <si>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</si>
  <si>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</si>
  <si>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</si>
  <si>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</si>
  <si>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</si>
  <si>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</si>
  <si>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</si>
  <si>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</si>
  <si>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</si>
  <si>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</si>
  <si>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</si>
  <si>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</si>
  <si>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</si>
  <si>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</si>
  <si>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</si>
  <si>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</si>
  <si>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</si>
  <si>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</si>
  <si>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</si>
  <si>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</si>
  <si>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</si>
  <si>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</si>
  <si>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</si>
  <si>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</si>
  <si>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</si>
  <si>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</si>
  <si>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</si>
  <si>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</si>
  <si>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</si>
  <si>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</si>
  <si>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</si>
  <si>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</si>
  <si>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</si>
  <si>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</si>
  <si>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</si>
  <si>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</si>
  <si>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</si>
  <si>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</si>
  <si>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</si>
  <si>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</si>
  <si>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</si>
  <si>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</si>
  <si>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</si>
  <si>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</si>
  <si>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</si>
  <si>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</si>
  <si>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</si>
  <si>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</si>
  <si>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</si>
  <si>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</si>
  <si>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</si>
  <si>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</si>
  <si>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</si>
  <si>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</si>
  <si>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</si>
  <si>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</si>
  <si>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</si>
  <si>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</si>
  <si>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</si>
  <si>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</si>
  <si>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</si>
  <si>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</si>
  <si>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</si>
  <si>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</si>
  <si>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</si>
  <si>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</si>
  <si>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</si>
  <si>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</si>
  <si>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</si>
  <si>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</si>
  <si>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</si>
  <si>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</si>
  <si>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</si>
  <si>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</si>
  <si>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</si>
  <si>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</si>
  <si>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</si>
  <si>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</si>
  <si>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</si>
  <si>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</si>
  <si>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</si>
  <si>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</si>
  <si>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</si>
  <si>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</si>
  <si>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</si>
  <si>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</si>
  <si>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</si>
  <si>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</si>
  <si>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</si>
  <si>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</si>
  <si>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</si>
  <si>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</si>
  <si>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</si>
  <si>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</si>
  <si>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</si>
  <si>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</si>
  <si>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</si>
  <si>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</si>
  <si>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</si>
  <si>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</si>
  <si>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</si>
  <si>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</si>
  <si>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</si>
  <si>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</si>
  <si>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</si>
  <si>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</si>
  <si>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</si>
  <si>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</si>
  <si>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</si>
  <si>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</si>
  <si>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</si>
  <si>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</si>
  <si>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</si>
  <si>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</si>
  <si>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</si>
  <si>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</si>
  <si>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</si>
  <si>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</si>
  <si>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</si>
  <si>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</si>
  <si>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</si>
  <si>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</si>
  <si>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</si>
  <si>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</si>
  <si>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</si>
  <si>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</si>
  <si>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</si>
  <si>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</si>
  <si>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</si>
  <si>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</si>
  <si>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</si>
  <si>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</si>
  <si>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</si>
  <si>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</si>
  <si>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</si>
  <si>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</si>
  <si>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</si>
  <si>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</si>
  <si>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</si>
  <si>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</si>
  <si>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</si>
  <si>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</si>
  <si>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</si>
  <si>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</si>
  <si>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</si>
  <si>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</si>
  <si>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</si>
  <si>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</si>
  <si>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</si>
  <si>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</si>
  <si>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</si>
  <si>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</si>
  <si>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</si>
  <si>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</si>
  <si>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</si>
  <si>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</si>
  <si>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</si>
  <si>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</si>
  <si>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</si>
  <si>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</si>
  <si>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</si>
  <si>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</si>
  <si>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</si>
  <si>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</si>
  <si>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</si>
  <si>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</si>
  <si>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</si>
  <si>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</si>
  <si>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</si>
  <si>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</si>
  <si>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</si>
  <si>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</si>
  <si>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</si>
  <si>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</si>
  <si>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</si>
  <si>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</si>
  <si>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</si>
  <si>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</si>
  <si>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</si>
  <si>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</si>
  <si>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</si>
  <si>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</si>
  <si>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</si>
  <si>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</si>
  <si>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</si>
  <si>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</si>
  <si>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</si>
  <si>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</si>
  <si>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</si>
  <si>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</si>
  <si>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</si>
  <si>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</si>
  <si>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</si>
  <si>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</si>
  <si>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</si>
  <si>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</si>
  <si>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</si>
  <si>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</si>
  <si>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</si>
  <si>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</si>
  <si>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</si>
  <si>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</si>
  <si>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</si>
  <si>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</si>
  <si>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</si>
  <si>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</si>
  <si>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</si>
  <si>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</si>
  <si>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</si>
  <si>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</si>
  <si>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</si>
  <si>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</si>
  <si>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</si>
  <si>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</si>
  <si>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</si>
  <si>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</si>
  <si>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</si>
  <si>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</si>
  <si>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</si>
  <si>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</si>
  <si>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</si>
  <si>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</si>
  <si>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</si>
  <si>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</si>
  <si>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</si>
  <si>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</si>
  <si>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</si>
  <si>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</si>
  <si>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</si>
  <si>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</si>
  <si>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</si>
  <si>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</si>
  <si>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</si>
  <si>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</si>
  <si>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</si>
  <si>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</si>
  <si>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</si>
  <si>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</si>
  <si>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</si>
  <si>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</si>
  <si>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</si>
  <si>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</si>
  <si>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</si>
  <si>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</si>
  <si>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</si>
  <si>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</si>
  <si>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</si>
  <si>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</si>
  <si>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</si>
  <si>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</si>
  <si>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</si>
  <si>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</si>
  <si>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</si>
  <si>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</si>
  <si>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</si>
  <si>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</si>
  <si>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</si>
  <si>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</si>
  <si>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</si>
  <si>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</si>
  <si>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</si>
  <si>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</si>
  <si>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</si>
  <si>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</si>
  <si>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</si>
  <si>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</si>
  <si>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</si>
  <si>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</si>
  <si>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</si>
  <si>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</si>
  <si>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</si>
  <si>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</si>
  <si>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</si>
  <si>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</si>
  <si>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</si>
  <si>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</si>
  <si>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</si>
  <si>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</si>
  <si>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</si>
  <si>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</si>
  <si>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</si>
  <si>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</si>
  <si>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</si>
  <si>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</si>
  <si>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</si>
  <si>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</si>
  <si>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</si>
  <si>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</si>
  <si>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</si>
  <si>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</si>
  <si>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</si>
  <si>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</si>
  <si>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</si>
  <si>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</si>
  <si>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</si>
  <si>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</si>
  <si>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</si>
  <si>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</si>
  <si>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</si>
  <si>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</si>
  <si>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</si>
  <si>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</si>
  <si>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</si>
  <si>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</si>
  <si>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</si>
  <si>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</si>
  <si>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</si>
  <si>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</si>
  <si>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</si>
  <si>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</si>
  <si>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</si>
  <si>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</si>
  <si>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</si>
  <si>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</si>
  <si>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</si>
  <si>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</si>
  <si>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</si>
  <si>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</si>
  <si>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</si>
  <si>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</si>
  <si>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</si>
  <si>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</si>
  <si>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</si>
  <si>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</si>
  <si>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</si>
  <si>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</si>
  <si>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</si>
  <si>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</si>
  <si>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</si>
  <si>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</si>
  <si>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</si>
  <si>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</si>
  <si>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</si>
  <si>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</si>
  <si>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</si>
  <si>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</si>
  <si>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</si>
  <si>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</si>
  <si>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</si>
  <si>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</si>
  <si>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</si>
  <si>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</si>
  <si>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</si>
  <si>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</si>
  <si>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</si>
  <si>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</si>
  <si>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</si>
  <si>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</si>
  <si>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</si>
  <si>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</si>
  <si>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</si>
  <si>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</si>
  <si>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</si>
  <si>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</si>
  <si>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</si>
  <si>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</si>
  <si>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</si>
  <si>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</si>
  <si>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</si>
  <si>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</si>
  <si>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</si>
  <si>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</si>
  <si>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</si>
  <si>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</si>
  <si>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</si>
  <si>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</si>
  <si>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</si>
  <si>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</si>
  <si>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</si>
  <si>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</si>
  <si>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</si>
  <si>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</si>
  <si>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</si>
  <si>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</si>
  <si>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</si>
  <si>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</si>
  <si>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</si>
  <si>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</si>
  <si>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</si>
  <si>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</si>
  <si>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</si>
  <si>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</si>
  <si>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</si>
  <si>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</si>
  <si>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</si>
  <si>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</si>
  <si>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</si>
  <si>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</si>
  <si>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</si>
  <si>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</si>
  <si>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</si>
  <si>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</si>
  <si>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</si>
  <si>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</si>
  <si>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</si>
  <si>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</si>
  <si>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</si>
  <si>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</si>
  <si>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</si>
  <si>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</si>
  <si>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</si>
  <si>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</si>
  <si>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</si>
  <si>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</si>
  <si>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</si>
  <si>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</si>
  <si>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</si>
  <si>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</si>
  <si>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</si>
  <si>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</si>
  <si>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</si>
  <si>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</si>
  <si>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</si>
  <si>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</si>
  <si>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</si>
  <si>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</si>
  <si>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</si>
  <si>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</si>
  <si>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</si>
  <si>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</si>
  <si>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</si>
  <si>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</si>
  <si>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</si>
  <si>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</si>
  <si>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</si>
  <si>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</si>
  <si>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</si>
  <si>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</si>
  <si>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</si>
  <si>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</si>
  <si>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</si>
  <si>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</si>
  <si>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</si>
  <si>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</si>
  <si>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</si>
  <si>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</si>
  <si>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</si>
  <si>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</si>
  <si>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</si>
  <si>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</si>
  <si>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</si>
  <si>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</si>
  <si>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</si>
  <si>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</si>
  <si>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</si>
  <si>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</si>
  <si>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</si>
  <si>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</si>
  <si>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</si>
  <si>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</si>
  <si>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</si>
  <si>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</si>
  <si>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</si>
  <si>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</si>
  <si>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</si>
  <si>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</si>
  <si>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</si>
  <si>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</si>
  <si>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</si>
  <si>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</si>
  <si>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</si>
  <si>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</si>
  <si>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</si>
  <si>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</si>
  <si>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</si>
  <si>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</si>
  <si>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</si>
  <si>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</si>
  <si>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</si>
  <si>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</si>
  <si>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</si>
  <si>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</si>
  <si>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</si>
  <si>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</si>
  <si>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</si>
  <si>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</si>
  <si>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</si>
  <si>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</si>
  <si>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</si>
  <si>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</si>
  <si>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</si>
  <si>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</si>
  <si>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</si>
  <si>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</si>
  <si>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</si>
  <si>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</si>
  <si>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</si>
  <si>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</si>
  <si>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</si>
  <si>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</si>
  <si>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</si>
  <si>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</si>
  <si>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</si>
  <si>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</si>
  <si>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</si>
  <si>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</si>
  <si>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</si>
  <si>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</si>
  <si>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</si>
  <si>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</si>
  <si>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</si>
  <si>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</si>
  <si>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</si>
  <si>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</si>
  <si>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</si>
  <si>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</si>
  <si>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</si>
  <si>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</si>
  <si>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</si>
  <si>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</si>
  <si>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</si>
  <si>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</si>
  <si>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</si>
  <si>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</si>
  <si>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</si>
  <si>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</si>
  <si>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</si>
  <si>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</si>
  <si>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</si>
  <si>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</si>
  <si>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</si>
  <si>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</si>
  <si>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</si>
  <si>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</si>
  <si>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</si>
  <si>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</si>
  <si>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</si>
  <si>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</si>
  <si>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</si>
  <si>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</si>
  <si>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</si>
  <si>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</si>
  <si>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</si>
  <si>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</si>
  <si>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</si>
  <si>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</si>
  <si>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</si>
  <si>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</si>
  <si>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</si>
  <si>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</si>
  <si>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</si>
  <si>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</si>
  <si>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</si>
  <si>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</si>
  <si>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</si>
  <si>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</si>
  <si>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</si>
  <si>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</si>
  <si>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</si>
  <si>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</si>
  <si>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</si>
  <si>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</si>
  <si>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</si>
  <si>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</si>
  <si>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</si>
  <si>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</si>
  <si>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</si>
  <si>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</si>
  <si>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</si>
  <si>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</si>
  <si>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</si>
  <si>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</si>
  <si>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</si>
  <si>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</si>
  <si>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</si>
  <si>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</si>
  <si>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</si>
  <si>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</si>
  <si>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</si>
  <si>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</si>
  <si>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</si>
  <si>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</si>
  <si>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</si>
  <si>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</si>
  <si>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</si>
  <si>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</si>
  <si>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</si>
  <si>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</si>
  <si>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</si>
  <si>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</si>
  <si>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</si>
  <si>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</si>
  <si>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</si>
  <si>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</si>
  <si>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</si>
  <si>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</si>
  <si>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</si>
  <si>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</si>
  <si>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</si>
  <si>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</si>
  <si>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</si>
  <si>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</si>
  <si>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</si>
  <si>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</si>
  <si>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</si>
  <si>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</si>
  <si>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</si>
  <si>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</si>
  <si>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</si>
  <si>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</si>
  <si>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</si>
  <si>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</si>
  <si>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</si>
  <si>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</si>
  <si>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</si>
  <si>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</si>
  <si>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</si>
  <si>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</si>
  <si>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</si>
  <si>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</si>
  <si>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</si>
  <si>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</si>
  <si>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</si>
  <si>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</si>
  <si>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</si>
  <si>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</si>
  <si>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</si>
  <si>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</si>
  <si>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</si>
  <si>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</si>
  <si>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</si>
  <si>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</si>
  <si>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</si>
  <si>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</si>
  <si>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</si>
  <si>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</si>
  <si>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</si>
  <si>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</si>
  <si>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</si>
  <si>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</si>
  <si>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</si>
  <si>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</si>
  <si>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</si>
  <si>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</si>
  <si>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</si>
  <si>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</si>
  <si>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</si>
  <si>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</si>
  <si>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</si>
  <si>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</si>
  <si>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</si>
  <si>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</si>
  <si>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</si>
  <si>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</si>
  <si>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</si>
  <si>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</si>
  <si>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</si>
  <si>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</si>
  <si>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</si>
  <si>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</si>
  <si>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</si>
  <si>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</si>
  <si>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</si>
  <si>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</si>
  <si>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</si>
  <si>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</si>
  <si>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</si>
  <si>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</si>
  <si>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</si>
  <si>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</si>
  <si>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</si>
  <si>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</si>
  <si>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</si>
  <si>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</si>
  <si>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</si>
  <si>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</si>
  <si>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</si>
  <si>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</si>
  <si>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</si>
  <si>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</si>
  <si>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</si>
  <si>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</si>
  <si>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</si>
  <si>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</si>
  <si>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</si>
  <si>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</si>
  <si>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</si>
  <si>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</si>
  <si>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</si>
  <si>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</si>
  <si>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</si>
  <si>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</si>
  <si>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</si>
  <si>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</si>
  <si>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</si>
  <si>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</si>
  <si>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</si>
  <si>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</si>
  <si>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</si>
  <si>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</si>
  <si>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</si>
  <si>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</si>
  <si>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</si>
  <si>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</si>
  <si>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</si>
  <si>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</si>
  <si>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</si>
  <si>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</si>
  <si>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</si>
  <si>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</si>
  <si>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</si>
  <si>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</si>
  <si>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</si>
  <si>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</si>
  <si>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</si>
  <si>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</si>
  <si>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</si>
  <si>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</si>
  <si>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</si>
  <si>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</si>
  <si>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</si>
  <si>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</si>
  <si>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</si>
  <si>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</si>
  <si>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</si>
  <si>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</si>
  <si>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</si>
  <si>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</si>
  <si>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</si>
  <si>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</si>
  <si>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</si>
  <si>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</si>
  <si>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</si>
  <si>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</si>
  <si>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</si>
  <si>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</si>
  <si>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</si>
  <si>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</si>
  <si>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</si>
  <si>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</si>
  <si>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</si>
  <si>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</si>
  <si>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</si>
  <si>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</si>
  <si>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</si>
  <si>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</si>
  <si>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</si>
  <si>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</si>
  <si>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</si>
  <si>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</si>
  <si>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</si>
  <si>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</si>
  <si>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</si>
  <si>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</si>
  <si>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</si>
  <si>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</si>
  <si>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</si>
  <si>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</si>
  <si>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</si>
  <si>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</si>
  <si>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</si>
  <si>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</si>
  <si>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</si>
  <si>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</si>
  <si>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</si>
  <si>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</si>
  <si>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</si>
  <si>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</si>
  <si>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</si>
  <si>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</si>
  <si>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</si>
  <si>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</si>
  <si>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</si>
  <si>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</si>
  <si>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</si>
  <si>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</si>
  <si>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</si>
  <si>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</si>
  <si>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</si>
  <si>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</si>
  <si>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</si>
  <si>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</si>
  <si>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</si>
  <si>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</si>
  <si>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</si>
  <si>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</si>
  <si>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</si>
  <si>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</si>
  <si>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</si>
  <si>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</si>
  <si>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</si>
  <si>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</si>
  <si>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</si>
  <si>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</si>
  <si>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</si>
  <si>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</si>
  <si>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</si>
  <si>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</si>
  <si>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</si>
  <si>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</si>
  <si>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</si>
  <si>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</si>
  <si>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</si>
  <si>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</si>
  <si>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</si>
  <si>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</si>
  <si>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</si>
  <si>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</si>
  <si>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</si>
  <si>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</si>
  <si>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</si>
  <si>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</si>
  <si>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</si>
  <si>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</si>
  <si>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</si>
  <si>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</si>
  <si>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</si>
  <si>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</si>
  <si>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</si>
  <si>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</si>
  <si>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</si>
  <si>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</si>
  <si>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</si>
  <si>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</si>
  <si>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</si>
  <si>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</si>
  <si>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</si>
  <si>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</si>
  <si>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</si>
  <si>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</si>
  <si>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</si>
  <si>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</si>
  <si>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</si>
  <si>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</si>
  <si>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</si>
  <si>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</si>
  <si>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</si>
  <si>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</si>
  <si>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</si>
  <si>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</si>
  <si>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</si>
  <si>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</si>
  <si>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</si>
  <si>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</si>
  <si>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</si>
  <si>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</si>
  <si>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</si>
  <si>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</si>
  <si>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</si>
  <si>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</si>
  <si>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</si>
  <si>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</si>
  <si>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</si>
  <si>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</si>
  <si>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</si>
  <si>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</si>
  <si>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</si>
  <si>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</si>
  <si>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</si>
  <si>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</si>
  <si>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</si>
  <si>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</si>
  <si>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</si>
  <si>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</si>
  <si>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</si>
  <si>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</si>
  <si>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</si>
  <si>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</si>
  <si>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</si>
  <si>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</si>
  <si>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</si>
  <si>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</si>
  <si>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</si>
  <si>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</si>
  <si>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</si>
  <si>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</si>
  <si>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</si>
  <si>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</si>
  <si>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</si>
  <si>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</si>
  <si>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</si>
  <si>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</si>
  <si>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</si>
  <si>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</si>
  <si>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</si>
  <si>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</si>
  <si>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</si>
  <si>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</si>
  <si>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</si>
  <si>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</si>
  <si>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</si>
  <si>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</si>
  <si>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</si>
  <si>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</si>
  <si>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</si>
  <si>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</si>
  <si>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</si>
  <si>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</si>
  <si>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</si>
  <si>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</si>
  <si>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</si>
  <si>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</si>
  <si>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</si>
  <si>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</si>
  <si>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</si>
  <si>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</si>
  <si>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</si>
  <si>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</si>
  <si>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</si>
  <si>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</si>
  <si>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</si>
  <si>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</si>
  <si>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</si>
  <si>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</si>
  <si>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</si>
  <si>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</si>
  <si>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</si>
  <si>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</si>
  <si>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</si>
  <si>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</si>
  <si>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</si>
  <si>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</si>
  <si>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</si>
  <si>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</si>
  <si>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</si>
  <si>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</si>
  <si>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</si>
  <si>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</si>
  <si>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</si>
  <si>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</si>
  <si>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</si>
  <si>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</si>
  <si>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</si>
  <si>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</si>
  <si>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</si>
  <si>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</si>
  <si>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</si>
  <si>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</si>
  <si>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</si>
  <si>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</si>
  <si>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</si>
  <si>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</si>
  <si>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</si>
  <si>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</si>
  <si>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</si>
  <si>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</si>
  <si>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</si>
  <si>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</si>
  <si>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</si>
  <si>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</si>
  <si>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</si>
  <si>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</si>
  <si>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</si>
  <si>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</si>
  <si>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</si>
  <si>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</si>
  <si>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</si>
  <si>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</si>
  <si>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</si>
  <si>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</si>
  <si>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</si>
  <si>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</si>
  <si>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</si>
  <si>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</si>
  <si>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</si>
  <si>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</si>
  <si>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</si>
  <si>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</si>
  <si>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</si>
  <si>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</si>
  <si>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</si>
  <si>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</si>
  <si>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</si>
  <si>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</si>
  <si>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</si>
  <si>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</si>
  <si>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</si>
  <si>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</si>
  <si>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</si>
  <si>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</si>
  <si>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</si>
  <si>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</si>
  <si>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</si>
  <si>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</si>
  <si>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</si>
  <si>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</si>
  <si>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</si>
  <si>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</si>
  <si>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</si>
  <si>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</si>
  <si>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</si>
  <si>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</si>
  <si>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</si>
  <si>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</si>
  <si>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</si>
  <si>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</si>
  <si>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</si>
  <si>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</si>
  <si>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</si>
  <si>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</si>
  <si>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</si>
  <si>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</si>
  <si>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</si>
  <si>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</si>
  <si>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</si>
  <si>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</si>
  <si>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</si>
  <si>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</si>
  <si>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</si>
  <si>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</si>
  <si>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</si>
  <si>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</si>
  <si>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</si>
  <si>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</si>
  <si>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</si>
  <si>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</si>
  <si>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</si>
  <si>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</si>
  <si>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</si>
  <si>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</si>
  <si>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</si>
  <si>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</si>
  <si>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</si>
  <si>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</si>
  <si>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</si>
  <si>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</si>
  <si>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</si>
  <si>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</si>
  <si>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</si>
  <si>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</si>
  <si>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</si>
  <si>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</si>
  <si>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</si>
  <si>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</si>
  <si>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</si>
  <si>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</si>
  <si>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</si>
  <si>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</si>
  <si>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</si>
  <si>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</si>
  <si>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</si>
  <si>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</si>
  <si>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</si>
  <si>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</si>
  <si>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</si>
  <si>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</si>
  <si>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</si>
  <si>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</si>
  <si>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</si>
  <si>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</si>
  <si>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</si>
  <si>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</si>
  <si>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</si>
  <si>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</si>
  <si>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</si>
  <si>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</si>
  <si>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</si>
  <si>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</si>
  <si>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</si>
  <si>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</si>
  <si>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</si>
  <si>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</si>
  <si>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</si>
  <si>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</si>
  <si>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</si>
  <si>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</si>
  <si>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</si>
  <si>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</si>
  <si>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</si>
  <si>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</si>
  <si>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</si>
  <si>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</si>
  <si>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</si>
  <si>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</si>
  <si>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</si>
  <si>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</si>
  <si>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</si>
  <si>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</si>
  <si>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</si>
  <si>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</si>
  <si>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</si>
  <si>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</si>
  <si>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</si>
  <si>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</si>
  <si>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</si>
  <si>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</si>
  <si>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</si>
  <si>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</si>
  <si>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</si>
  <si>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</si>
  <si>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</si>
  <si>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</si>
  <si>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</si>
  <si>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</si>
  <si>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</si>
  <si>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</si>
  <si>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</si>
  <si>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</si>
  <si>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</si>
  <si>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</si>
  <si>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</si>
  <si>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</si>
  <si>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</si>
  <si>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</si>
  <si>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</si>
  <si>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</si>
  <si>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</si>
  <si>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</si>
  <si>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</si>
  <si>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</si>
  <si>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</si>
  <si>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</si>
  <si>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</si>
  <si>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</si>
  <si>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</si>
  <si>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</si>
  <si>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</si>
  <si>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</si>
  <si>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</si>
  <si>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</si>
  <si>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</si>
  <si>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</si>
  <si>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</si>
  <si>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</si>
  <si>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</si>
  <si>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</si>
  <si>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</si>
  <si>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</si>
  <si>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</si>
  <si>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</si>
  <si>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</si>
  <si>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</si>
  <si>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</si>
  <si>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</si>
  <si>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</si>
  <si>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</si>
  <si>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</si>
  <si>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</si>
  <si>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</si>
  <si>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</si>
  <si>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</si>
  <si>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</si>
  <si>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</si>
  <si>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</si>
  <si>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</si>
  <si>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</si>
  <si>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</si>
  <si>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</si>
  <si>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</si>
  <si>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</si>
  <si>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</si>
  <si>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</si>
  <si>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</si>
  <si>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</si>
  <si>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</si>
  <si>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</si>
  <si>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</si>
  <si>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</si>
  <si>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</si>
  <si>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</si>
  <si>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</si>
  <si>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</si>
  <si>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</si>
  <si>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</si>
  <si>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</si>
  <si>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</si>
  <si>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</si>
  <si>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</si>
  <si>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</si>
  <si>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</si>
  <si>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</si>
  <si>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</si>
  <si>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</si>
  <si>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</si>
  <si>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</si>
  <si>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</si>
  <si>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</si>
  <si>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</si>
  <si>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</si>
  <si>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</si>
  <si>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</si>
  <si>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</si>
  <si>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</si>
  <si>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</si>
  <si>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</si>
  <si>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</si>
  <si>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</si>
  <si>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</si>
  <si>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</si>
  <si>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</si>
  <si>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</si>
  <si>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</si>
  <si>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</si>
  <si>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</si>
  <si>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</si>
  <si>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</si>
  <si>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</si>
  <si>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</si>
  <si>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</si>
  <si>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</si>
  <si>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</si>
  <si>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</si>
  <si>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</si>
  <si>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</si>
  <si>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</si>
  <si>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</si>
  <si>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</si>
  <si>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</si>
  <si>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</si>
  <si>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</si>
  <si>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</si>
  <si>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</si>
  <si>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</si>
  <si>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</si>
  <si>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</si>
  <si>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</si>
  <si>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</si>
  <si>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</si>
  <si>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</si>
  <si>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</si>
  <si>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</si>
  <si>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</si>
  <si>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</si>
  <si>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</si>
  <si>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</si>
  <si>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</si>
  <si>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</si>
  <si>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</si>
  <si>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</si>
  <si>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</si>
  <si>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</si>
  <si>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</si>
  <si>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</si>
  <si>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</si>
  <si>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</si>
  <si>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</si>
  <si>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</si>
  <si>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</si>
  <si>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</si>
  <si>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</si>
  <si>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</si>
  <si>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</si>
  <si>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</si>
  <si>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</si>
  <si>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</si>
  <si>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</si>
  <si>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</si>
  <si>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</si>
  <si>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</si>
  <si>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</si>
  <si>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</si>
  <si>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</si>
  <si>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</si>
  <si>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</si>
  <si>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</si>
  <si>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</si>
  <si>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</si>
  <si>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</si>
  <si>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</si>
  <si>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</si>
  <si>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</si>
  <si>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</si>
  <si>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</si>
  <si>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</si>
  <si>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</si>
  <si>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</si>
  <si>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</si>
  <si>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</si>
  <si>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</si>
  <si>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</si>
  <si>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</si>
  <si>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</si>
  <si>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</si>
  <si>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</si>
  <si>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</si>
  <si>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</si>
  <si>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</si>
  <si>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</si>
  <si>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</si>
  <si>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</si>
  <si>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</si>
  <si>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</si>
  <si>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</si>
  <si>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</si>
  <si>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</si>
  <si>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</si>
  <si>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</si>
  <si>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</si>
  <si>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</si>
  <si>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</si>
  <si>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</si>
  <si>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</si>
  <si>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</si>
  <si>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</si>
  <si>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</si>
  <si>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</si>
  <si>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</si>
  <si>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</si>
  <si>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</si>
  <si>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</si>
  <si>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</si>
  <si>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</si>
  <si>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</si>
  <si>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</si>
  <si>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</si>
  <si>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</si>
  <si>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</si>
  <si>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</si>
  <si>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</si>
  <si>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</si>
  <si>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</si>
  <si>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</si>
  <si>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</si>
  <si>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</si>
  <si>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</si>
  <si>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</si>
  <si>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</si>
  <si>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</si>
  <si>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</si>
  <si>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</si>
  <si>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</si>
  <si>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</si>
  <si>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</si>
  <si>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</si>
  <si>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</si>
  <si>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</si>
  <si>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</si>
  <si>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</si>
  <si>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</si>
  <si>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</si>
  <si>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</si>
  <si>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</si>
  <si>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</si>
  <si>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</si>
  <si>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</si>
  <si>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</si>
  <si>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</si>
  <si>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</si>
  <si>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</si>
  <si>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</si>
  <si>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</si>
  <si>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</si>
  <si>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</si>
  <si>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</si>
  <si>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</si>
  <si>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</si>
  <si>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</si>
  <si>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</si>
  <si>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</si>
  <si>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</si>
  <si>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</si>
  <si>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</si>
  <si>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</si>
  <si>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</si>
  <si>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</si>
  <si>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</si>
  <si>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</si>
  <si>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</si>
  <si>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</si>
  <si>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</si>
  <si>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</si>
  <si>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</si>
  <si>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</si>
  <si>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</si>
  <si>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</si>
  <si>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</si>
  <si>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</si>
  <si>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</si>
  <si>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</si>
  <si>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</si>
  <si>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</si>
  <si>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</si>
  <si>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</si>
  <si>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</si>
  <si>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</si>
  <si>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</si>
  <si>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</si>
  <si>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</si>
  <si>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</si>
  <si>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</si>
  <si>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</si>
  <si>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</si>
  <si>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</si>
  <si>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</si>
  <si>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</si>
  <si>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</si>
  <si>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</si>
  <si>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</si>
  <si>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</si>
  <si>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</si>
  <si>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</si>
  <si>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</si>
  <si>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</si>
  <si>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</si>
  <si>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</si>
  <si>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</si>
  <si>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</si>
  <si>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</si>
  <si>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</si>
  <si>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</si>
  <si>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</si>
  <si>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</si>
  <si>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</si>
  <si>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</si>
  <si>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</si>
  <si>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</si>
  <si>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</si>
  <si>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</si>
  <si>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</si>
  <si>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</si>
  <si>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</si>
  <si>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</si>
  <si>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</si>
  <si>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</si>
  <si>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</si>
  <si>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</si>
  <si>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</si>
  <si>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</si>
  <si>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</si>
  <si>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</si>
  <si>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</si>
  <si>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</si>
  <si>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</si>
  <si>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</si>
  <si>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</si>
  <si>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</si>
  <si>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</si>
  <si>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</si>
  <si>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</si>
  <si>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</si>
  <si>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</si>
  <si>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</si>
  <si>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</si>
  <si>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</si>
  <si>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</si>
  <si>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</si>
  <si>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</si>
  <si>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</si>
  <si>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</si>
  <si>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</si>
  <si>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</si>
  <si>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</si>
  <si>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</si>
  <si>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</si>
  <si>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</si>
  <si>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</si>
  <si>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</si>
  <si>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</si>
  <si>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</si>
  <si>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</si>
  <si>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</si>
  <si>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</si>
  <si>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</si>
  <si>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</si>
  <si>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</si>
  <si>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</si>
  <si>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</si>
  <si>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</si>
  <si>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</si>
  <si>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</si>
  <si>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</si>
  <si>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</si>
  <si>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</si>
  <si>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</si>
  <si>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</si>
  <si>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</si>
  <si>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</si>
  <si>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</si>
  <si>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</si>
  <si>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</si>
  <si>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</si>
  <si>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</si>
  <si>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</si>
  <si>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</si>
  <si>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</si>
  <si>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</si>
  <si>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</si>
  <si>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</si>
  <si>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</si>
  <si>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</si>
  <si>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</si>
  <si>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</si>
  <si>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</si>
  <si>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</si>
  <si>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</si>
  <si>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</si>
  <si>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</si>
  <si>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</si>
  <si>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</si>
  <si>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</si>
  <si>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</si>
  <si>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</si>
  <si>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</si>
  <si>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</si>
  <si>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</si>
  <si>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</si>
  <si>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</si>
  <si>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</si>
  <si>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</si>
  <si>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</si>
  <si>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</si>
  <si>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</si>
  <si>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</si>
  <si>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</si>
  <si>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</si>
  <si>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</si>
  <si>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</si>
  <si>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</si>
  <si>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</si>
  <si>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</si>
  <si>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</si>
  <si>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</si>
  <si>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</si>
  <si>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</si>
  <si>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</si>
  <si>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</si>
  <si>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</si>
  <si>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</si>
  <si>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</si>
  <si>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</si>
  <si>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</si>
  <si>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</si>
  <si>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</si>
  <si>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</si>
  <si>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</si>
  <si>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</si>
  <si>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</si>
  <si>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</si>
  <si>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</si>
  <si>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</si>
  <si>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</si>
  <si>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</si>
  <si>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</si>
  <si>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</si>
  <si>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</si>
  <si>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</si>
  <si>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</si>
  <si>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</si>
  <si>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</si>
  <si>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</si>
  <si>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</si>
  <si>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</si>
  <si>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</si>
  <si>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</si>
  <si>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</si>
  <si>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</si>
  <si>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</si>
  <si>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</si>
  <si>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</si>
  <si>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</si>
  <si>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</si>
  <si>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</si>
  <si>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</si>
  <si>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</si>
  <si>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</si>
  <si>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</si>
  <si>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</si>
  <si>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</si>
  <si>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</si>
  <si>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</si>
  <si>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</si>
  <si>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</si>
  <si>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</si>
  <si>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</si>
  <si>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</si>
  <si>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</si>
  <si>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</si>
  <si>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</si>
  <si>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</si>
  <si>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</si>
  <si>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</si>
  <si>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</si>
  <si>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</si>
  <si>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</si>
  <si>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</si>
  <si>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</si>
  <si>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</si>
  <si>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</si>
  <si>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</si>
  <si>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</si>
  <si>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</si>
  <si>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</si>
  <si>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</si>
  <si>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</si>
  <si>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</si>
  <si>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</si>
  <si>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</si>
  <si>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</si>
  <si>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</si>
  <si>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</si>
  <si>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</si>
  <si>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</si>
  <si>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</si>
  <si>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</si>
  <si>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</si>
  <si>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</si>
  <si>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</si>
  <si>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</si>
  <si>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</si>
  <si>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</si>
  <si>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</si>
  <si>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</si>
  <si>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</si>
  <si>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</si>
  <si>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</si>
  <si>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</si>
  <si>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</si>
  <si>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</si>
  <si>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</si>
  <si>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</si>
  <si>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</si>
  <si>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</si>
  <si>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</si>
  <si>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</si>
  <si>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</si>
  <si>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</si>
  <si>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</si>
  <si>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</si>
  <si>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</si>
  <si>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</si>
  <si>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</si>
  <si>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</si>
  <si>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</si>
  <si>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</si>
  <si>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</si>
  <si>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</si>
  <si>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</si>
  <si>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</si>
  <si>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</si>
  <si>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</si>
  <si>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</si>
  <si>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</si>
  <si>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</si>
  <si>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</si>
  <si>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</si>
  <si>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</si>
  <si>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</si>
  <si>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</si>
  <si>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</si>
  <si>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</si>
  <si>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</si>
  <si>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</si>
  <si>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</si>
  <si>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</si>
  <si>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</si>
  <si>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</si>
  <si>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</si>
  <si>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</si>
  <si>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</si>
  <si>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</si>
  <si>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</si>
  <si>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</si>
  <si>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</si>
  <si>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</si>
  <si>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</si>
  <si>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</si>
  <si>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</si>
  <si>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</si>
  <si>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</si>
  <si>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</si>
  <si>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</si>
  <si>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</si>
  <si>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</si>
  <si>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</si>
  <si>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</si>
  <si>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</si>
  <si>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</si>
  <si>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</si>
  <si>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</si>
  <si>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</si>
  <si>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</si>
  <si>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</si>
  <si>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</si>
  <si>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</si>
  <si>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</si>
  <si>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</si>
  <si>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</si>
  <si>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</si>
  <si>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</si>
  <si>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</si>
  <si>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</si>
  <si>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</si>
  <si>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</si>
  <si>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</si>
  <si>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</si>
  <si>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</si>
  <si>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</si>
  <si>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</si>
  <si>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</si>
  <si>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</si>
  <si>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</si>
  <si>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</si>
  <si>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</si>
  <si>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</si>
  <si>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</si>
  <si>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</si>
  <si>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</si>
  <si>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</si>
  <si>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</si>
  <si>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</si>
  <si>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</si>
  <si>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</si>
  <si>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</si>
  <si>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</si>
  <si>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</si>
  <si>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</si>
  <si>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</si>
  <si>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</si>
  <si>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</si>
  <si>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</si>
  <si>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</si>
  <si>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</si>
  <si>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</si>
  <si>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</si>
  <si>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</si>
  <si>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</si>
  <si>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</si>
  <si>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</si>
  <si>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</si>
  <si>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</si>
  <si>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</si>
  <si>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</si>
  <si>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</si>
  <si>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</si>
  <si>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</si>
  <si>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</si>
  <si>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</si>
  <si>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</si>
  <si>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</si>
  <si>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</si>
  <si>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</si>
  <si>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</si>
  <si>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</si>
  <si>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</si>
  <si>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</si>
  <si>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</si>
  <si>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</si>
  <si>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</si>
  <si>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</si>
  <si>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</si>
  <si>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</si>
  <si>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</si>
  <si>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</si>
  <si>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</si>
  <si>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</si>
  <si>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</si>
  <si>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</si>
  <si>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</si>
  <si>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</si>
  <si>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</si>
  <si>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</si>
  <si>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</si>
  <si>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</si>
  <si>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</si>
  <si>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</si>
  <si>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</si>
  <si>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</si>
  <si>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</si>
  <si>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</si>
  <si>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</si>
  <si>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</si>
  <si>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</si>
  <si>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</si>
  <si>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</si>
  <si>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</si>
  <si>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</si>
  <si>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</si>
  <si>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</si>
  <si>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</si>
  <si>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</si>
  <si>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</si>
  <si>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</si>
  <si>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</si>
  <si>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</si>
  <si>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</si>
  <si>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</si>
  <si>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</si>
  <si>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</si>
  <si>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</si>
  <si>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</si>
  <si>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</si>
  <si>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</si>
  <si>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</si>
  <si>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</si>
  <si>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</si>
  <si>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</si>
  <si>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</si>
  <si>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</si>
  <si>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</si>
  <si>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</si>
  <si>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</si>
  <si>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</si>
  <si>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</si>
  <si>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</si>
  <si>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</si>
  <si>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</si>
  <si>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</si>
  <si>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</si>
  <si>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</si>
  <si>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</si>
  <si>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</si>
  <si>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</si>
  <si>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</si>
  <si>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</si>
  <si>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</si>
  <si>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</si>
  <si>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</si>
  <si>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</si>
  <si>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</si>
  <si>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</si>
  <si>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</si>
  <si>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</si>
  <si>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</si>
  <si>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</si>
  <si>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</si>
  <si>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</si>
  <si>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</si>
  <si>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</si>
  <si>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</si>
  <si>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</si>
  <si>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</si>
  <si>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</si>
  <si>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</si>
  <si>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</si>
  <si>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</si>
  <si>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</si>
  <si>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</si>
  <si>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</si>
  <si>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</si>
  <si>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</si>
  <si>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</si>
  <si>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</si>
  <si>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</si>
  <si>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</si>
  <si>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</si>
  <si>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</si>
  <si>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</si>
  <si>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</si>
  <si>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</si>
  <si>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</si>
  <si>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</si>
  <si>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</si>
  <si>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</si>
  <si>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</si>
  <si>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</si>
  <si>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</si>
  <si>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</si>
  <si>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</si>
  <si>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</si>
  <si>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</si>
  <si>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</si>
  <si>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</si>
  <si>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</si>
  <si>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</si>
  <si>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</si>
  <si>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</si>
  <si>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</si>
  <si>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</si>
  <si>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</si>
  <si>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</si>
  <si>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</si>
  <si>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</si>
  <si>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</si>
  <si>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</si>
  <si>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</si>
  <si>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</si>
  <si>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</si>
  <si>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</si>
  <si>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</si>
  <si>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</si>
  <si>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</si>
  <si>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</si>
  <si>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</si>
  <si>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</si>
  <si>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</si>
  <si>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</si>
  <si>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</si>
  <si>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</si>
  <si>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</si>
  <si>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</si>
  <si>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</si>
  <si>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</si>
  <si>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</si>
  <si>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</si>
  <si>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</si>
  <si>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</si>
  <si>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</si>
  <si>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</si>
  <si>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</si>
  <si>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</si>
  <si>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</si>
  <si>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</si>
  <si>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</si>
  <si>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</si>
  <si>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</si>
  <si>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</si>
  <si>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</si>
  <si>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</si>
  <si>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</si>
  <si>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</si>
  <si>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</si>
  <si>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</si>
  <si>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</si>
  <si>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</si>
  <si>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</si>
  <si>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</si>
  <si>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</si>
  <si>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</si>
  <si>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</si>
  <si>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</si>
  <si>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</si>
  <si>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</si>
  <si>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</si>
  <si>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</si>
  <si>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</si>
  <si>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</si>
  <si>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</si>
  <si>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</si>
  <si>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</si>
  <si>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</si>
  <si>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</si>
  <si>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</si>
  <si>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</si>
  <si>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</si>
  <si>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</si>
  <si>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</si>
  <si>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</si>
  <si>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</si>
  <si>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</si>
  <si>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</si>
  <si>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</si>
  <si>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</si>
  <si>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</si>
  <si>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</si>
  <si>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</si>
  <si>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</si>
  <si>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</si>
  <si>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</si>
  <si>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</si>
  <si>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</si>
  <si>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</si>
  <si>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</si>
  <si>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</si>
  <si>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</si>
  <si>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</si>
  <si>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</si>
  <si>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</si>
  <si>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</si>
  <si>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</si>
  <si>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</si>
  <si>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</si>
  <si>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</si>
  <si>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</si>
  <si>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</si>
  <si>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</si>
  <si>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</si>
  <si>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</si>
  <si>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</si>
  <si>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</si>
  <si>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</si>
  <si>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</si>
  <si>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</si>
  <si>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</si>
  <si>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</si>
  <si>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</si>
  <si>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</si>
  <si>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</si>
  <si>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</si>
  <si>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</si>
  <si>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</si>
  <si>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</si>
  <si>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</si>
  <si>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</si>
  <si>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</si>
  <si>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</si>
  <si>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</si>
  <si>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</si>
  <si>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</si>
  <si>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</si>
  <si>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</si>
  <si>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</si>
  <si>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</si>
  <si>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</si>
  <si>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</si>
  <si>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</si>
  <si>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</si>
  <si>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</si>
  <si>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</si>
  <si>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</si>
  <si>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</si>
  <si>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</si>
  <si>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</si>
  <si>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</si>
  <si>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</si>
  <si>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</si>
  <si>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</si>
  <si>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</si>
  <si>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</si>
  <si>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</si>
  <si>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</si>
  <si>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</si>
  <si>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</si>
  <si>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</si>
  <si>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</si>
  <si>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</si>
  <si>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</si>
  <si>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</si>
  <si>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</si>
  <si>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</si>
  <si>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</si>
  <si>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</si>
  <si>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</si>
  <si>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</si>
  <si>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</si>
  <si>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</si>
  <si>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</si>
  <si>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</si>
  <si>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</si>
  <si>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</si>
  <si>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</si>
  <si>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</si>
  <si>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</si>
  <si>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</si>
  <si>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</si>
  <si>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</si>
  <si>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</si>
  <si>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</si>
  <si>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</si>
  <si>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</si>
  <si>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</si>
  <si>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</si>
  <si>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</si>
  <si>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</si>
  <si>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</si>
  <si>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</si>
  <si>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</si>
  <si>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</si>
  <si>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</si>
  <si>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</si>
  <si>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</si>
  <si>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</si>
  <si>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</si>
  <si>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</si>
  <si>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</si>
  <si>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</si>
  <si>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</si>
  <si>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</si>
  <si>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</si>
  <si>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</si>
  <si>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</si>
  <si>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</si>
  <si>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</si>
  <si>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</si>
  <si>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</si>
  <si>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</si>
  <si>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</si>
  <si>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</si>
  <si>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</si>
  <si>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</si>
  <si>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</si>
  <si>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</si>
  <si>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</si>
  <si>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</si>
  <si>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</si>
  <si>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</si>
  <si>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</si>
  <si>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</si>
  <si>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</si>
  <si>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</si>
  <si>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</si>
  <si>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</si>
  <si>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</si>
  <si>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</si>
  <si>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</si>
  <si>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</si>
  <si>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</si>
  <si>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</si>
  <si>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</si>
  <si>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</si>
  <si>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</si>
  <si>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</si>
  <si>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</si>
  <si>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</si>
  <si>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</si>
  <si>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</si>
  <si>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</si>
  <si>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</si>
  <si>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</si>
  <si>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</si>
  <si>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</si>
  <si>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</si>
  <si>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</si>
  <si>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</si>
  <si>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</si>
  <si>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</si>
  <si>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</si>
  <si>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</si>
  <si>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</si>
  <si>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</si>
  <si>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</si>
  <si>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</si>
  <si>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</si>
  <si>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</si>
  <si>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</si>
  <si>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</si>
  <si>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</si>
  <si>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</si>
  <si>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</si>
  <si>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</si>
  <si>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</si>
  <si>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</si>
  <si>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</si>
  <si>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</si>
  <si>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</si>
  <si>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</si>
  <si>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</si>
  <si>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</si>
  <si>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</si>
  <si>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</si>
  <si>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</si>
  <si>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</si>
  <si>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</si>
  <si>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</si>
  <si>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</si>
  <si>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</si>
  <si>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</si>
  <si>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</si>
  <si>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</si>
  <si>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</si>
  <si>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</si>
  <si>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</si>
  <si>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</si>
  <si>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</si>
  <si>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</si>
  <si>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</si>
  <si>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</si>
  <si>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</si>
  <si>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</si>
  <si>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</si>
  <si>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</si>
  <si>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</si>
  <si>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</si>
  <si>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</si>
  <si>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</si>
  <si>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</si>
  <si>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</si>
  <si>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</si>
  <si>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</si>
  <si>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</si>
  <si>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</si>
  <si>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</si>
  <si>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</si>
  <si>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</si>
  <si>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</si>
  <si>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</si>
  <si>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</si>
  <si>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</si>
  <si>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</si>
  <si>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</si>
  <si>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</si>
  <si>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</si>
  <si>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</si>
  <si>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</si>
  <si>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</si>
  <si>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</si>
  <si>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</si>
  <si>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</si>
  <si>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</si>
  <si>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</si>
  <si>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</si>
  <si>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</si>
  <si>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</si>
  <si>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</si>
  <si>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</si>
  <si>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</si>
  <si>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</si>
  <si>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</si>
  <si>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</si>
  <si>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</si>
  <si>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</si>
  <si>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</si>
  <si>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</si>
  <si>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</si>
  <si>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</si>
  <si>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</si>
  <si>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</si>
  <si>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</si>
  <si>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</si>
  <si>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</si>
  <si>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</si>
  <si>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</si>
  <si>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</si>
  <si>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</si>
  <si>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</si>
  <si>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</si>
  <si>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</si>
  <si>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</si>
  <si>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</si>
  <si>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</si>
  <si>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</si>
  <si>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</si>
  <si>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</si>
  <si>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</si>
  <si>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</si>
  <si>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</si>
  <si>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</si>
  <si>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</si>
  <si>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</si>
  <si>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</si>
  <si>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</si>
  <si>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</si>
  <si>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</si>
  <si>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</si>
  <si>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</si>
  <si>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</si>
  <si>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</si>
  <si>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</si>
  <si>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</si>
  <si>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</si>
  <si>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</si>
  <si>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</si>
  <si>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</si>
  <si>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</si>
  <si>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</si>
  <si>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</si>
  <si>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</si>
  <si>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</si>
  <si>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</si>
  <si>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</si>
  <si>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</si>
  <si>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</si>
  <si>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</si>
  <si>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</si>
  <si>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</si>
  <si>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</si>
  <si>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</si>
  <si>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</si>
  <si>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</si>
  <si>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</si>
  <si>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</si>
  <si>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</si>
  <si>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</si>
  <si>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</si>
  <si>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</si>
  <si>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</si>
  <si>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</si>
  <si>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</si>
  <si>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</si>
  <si>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</si>
  <si>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</si>
  <si>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</si>
  <si>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</si>
  <si>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</si>
  <si>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</si>
  <si>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</si>
  <si>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</si>
  <si>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</si>
  <si>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</si>
  <si>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</si>
  <si>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</si>
  <si>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</si>
  <si>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</si>
  <si>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</si>
  <si>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</si>
  <si>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</si>
  <si>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</si>
  <si>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</si>
  <si>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</si>
  <si>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</si>
  <si>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</si>
  <si>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</si>
  <si>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</si>
  <si>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</si>
  <si>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</si>
  <si>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</si>
  <si>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</si>
  <si>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</si>
  <si>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</si>
  <si>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</si>
  <si>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</si>
  <si>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</si>
  <si>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</si>
  <si>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</si>
  <si>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</si>
  <si>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</si>
  <si>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</si>
  <si>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</si>
  <si>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</si>
  <si>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</si>
  <si>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</si>
  <si>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</si>
  <si>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</si>
  <si>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</si>
  <si>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</si>
  <si>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</si>
  <si>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</si>
  <si>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</si>
  <si>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</si>
  <si>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</si>
  <si>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</si>
  <si>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</si>
  <si>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</si>
  <si>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</si>
  <si>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</si>
  <si>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</si>
  <si>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</si>
  <si>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</si>
  <si>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</si>
  <si>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</si>
  <si>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</si>
  <si>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</si>
  <si>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</si>
  <si>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</si>
  <si>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</si>
  <si>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</si>
  <si>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</si>
  <si>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</si>
  <si>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</si>
  <si>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</si>
  <si>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</si>
  <si>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</si>
  <si>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</si>
  <si>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</si>
  <si>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</si>
  <si>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</si>
  <si>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</si>
  <si>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</si>
  <si>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</si>
  <si>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</si>
  <si>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</si>
  <si>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</si>
  <si>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</si>
  <si>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</si>
  <si>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</si>
  <si>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</si>
  <si>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</si>
  <si>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</si>
  <si>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</si>
  <si>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</si>
  <si>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</si>
  <si>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</si>
  <si>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</si>
  <si>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</si>
  <si>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</si>
  <si>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</si>
  <si>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</si>
  <si>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</si>
  <si>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</si>
  <si>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</si>
  <si>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</si>
  <si>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</si>
  <si>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</si>
  <si>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</si>
  <si>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</si>
  <si>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</si>
  <si>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</si>
  <si>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</si>
  <si>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</si>
  <si>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</si>
  <si>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</si>
  <si>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</si>
  <si>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</si>
  <si>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</si>
  <si>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</si>
  <si>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</si>
  <si>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</si>
  <si>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</si>
  <si>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</si>
  <si>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</si>
  <si>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</si>
  <si>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</si>
  <si>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</si>
  <si>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</si>
  <si>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</si>
  <si>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</si>
  <si>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</si>
  <si>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</si>
  <si>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</si>
  <si>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</si>
  <si>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</si>
  <si>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</si>
  <si>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</si>
  <si>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</si>
  <si>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</si>
  <si>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</si>
  <si>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</si>
  <si>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</si>
  <si>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</si>
  <si>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</si>
  <si>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</si>
  <si>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</si>
  <si>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</si>
  <si>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</si>
  <si>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</si>
  <si>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</si>
  <si>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</si>
  <si>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</si>
  <si>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</si>
  <si>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</si>
  <si>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</si>
  <si>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</si>
  <si>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</si>
  <si>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</si>
  <si>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</si>
  <si>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</si>
  <si>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</si>
  <si>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</si>
  <si>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</si>
  <si>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</si>
  <si>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</si>
  <si>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</si>
  <si>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</si>
  <si>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</si>
  <si>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</si>
  <si>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</si>
  <si>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</si>
  <si>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</si>
  <si>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</si>
  <si>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</si>
  <si>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</si>
  <si>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</si>
  <si>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</si>
  <si>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</si>
  <si>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</si>
  <si>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</si>
  <si>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</si>
  <si>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</si>
  <si>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</si>
  <si>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</si>
  <si>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</si>
  <si>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</si>
  <si>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</si>
  <si>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</si>
  <si>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</si>
  <si>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</si>
  <si>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</si>
  <si>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</si>
  <si>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</si>
  <si>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</si>
  <si>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</si>
  <si>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</si>
  <si>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</si>
  <si>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</si>
  <si>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</si>
  <si>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</si>
  <si>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</si>
  <si>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</si>
  <si>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</si>
  <si>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</si>
  <si>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</si>
  <si>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</si>
  <si>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</si>
  <si>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</si>
  <si>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</si>
  <si>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</si>
  <si>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</si>
  <si>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</si>
  <si>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</si>
  <si>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</si>
  <si>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</si>
  <si>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</si>
  <si>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</si>
  <si>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</si>
  <si>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</si>
  <si>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</si>
  <si>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</si>
  <si>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</si>
  <si>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</si>
  <si>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</si>
  <si>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</si>
  <si>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</si>
  <si>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</si>
  <si>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</si>
  <si>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</si>
  <si>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</si>
  <si>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</si>
  <si>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</si>
  <si>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</si>
  <si>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</si>
  <si>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</si>
  <si>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</si>
  <si>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</si>
  <si>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</si>
  <si>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</si>
  <si>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</si>
  <si>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</si>
  <si>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</si>
  <si>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</si>
  <si>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</si>
  <si>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</si>
  <si>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</si>
  <si>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</si>
  <si>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</si>
  <si>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</si>
  <si>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</si>
  <si>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</si>
  <si>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</si>
  <si>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</si>
  <si>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</si>
  <si>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</si>
  <si>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</si>
  <si>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</si>
  <si>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</si>
  <si>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</si>
  <si>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</si>
  <si>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</si>
  <si>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</si>
  <si>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</si>
  <si>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</si>
  <si>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</si>
  <si>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</si>
  <si>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</si>
  <si>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</si>
  <si>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</si>
  <si>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</si>
  <si>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</si>
  <si>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</si>
  <si>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</si>
  <si>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</si>
  <si>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</si>
  <si>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</si>
  <si>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</si>
  <si>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</si>
  <si>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</si>
  <si>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</si>
  <si>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</si>
  <si>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</si>
  <si>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</si>
  <si>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</si>
  <si>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</si>
  <si>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</si>
  <si>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</si>
  <si>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</si>
  <si>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</si>
  <si>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</si>
  <si>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</si>
  <si>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</si>
  <si>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</si>
  <si>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</si>
  <si>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</si>
  <si>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</si>
  <si>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</si>
  <si>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</si>
  <si>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</si>
  <si>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</si>
  <si>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</si>
  <si>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</si>
  <si>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</si>
  <si>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</si>
  <si>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</si>
  <si>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</si>
  <si>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</si>
  <si>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</si>
  <si>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</si>
  <si>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</si>
  <si>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</si>
  <si>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</si>
  <si>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</si>
  <si>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</si>
  <si>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</si>
  <si>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</si>
  <si>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</si>
  <si>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</si>
  <si>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</si>
  <si>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</si>
  <si>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</si>
  <si>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</si>
  <si>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</si>
  <si>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</si>
  <si>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</si>
  <si>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</si>
  <si>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</si>
  <si>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</si>
  <si>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</si>
  <si>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</si>
  <si>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</si>
  <si>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</si>
  <si>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</si>
  <si>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</si>
  <si>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</si>
  <si>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</si>
  <si>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</si>
  <si>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</si>
  <si>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</si>
  <si>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</si>
  <si>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</si>
  <si>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</si>
  <si>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</si>
  <si>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</si>
  <si>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</si>
  <si>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</si>
  <si>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</si>
  <si>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</si>
  <si>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</si>
  <si>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</si>
  <si>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</si>
  <si>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</si>
  <si>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</si>
  <si>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</si>
  <si>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</si>
  <si>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</si>
  <si>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</si>
  <si>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</si>
  <si>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</si>
  <si>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</si>
  <si>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</si>
  <si>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</si>
  <si>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</si>
  <si>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</si>
  <si>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</si>
  <si>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</si>
  <si>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</si>
  <si>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</si>
  <si>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</si>
  <si>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</si>
  <si>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</si>
  <si>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</si>
  <si>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</si>
  <si>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</si>
  <si>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</si>
  <si>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</si>
  <si>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</si>
  <si>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</si>
  <si>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</si>
  <si>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</si>
  <si>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</si>
  <si>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</si>
  <si>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</si>
  <si>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</si>
  <si>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</si>
  <si>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</si>
  <si>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</si>
  <si>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</si>
  <si>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</si>
  <si>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</si>
  <si>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</si>
  <si>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</si>
  <si>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</si>
  <si>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</si>
  <si>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</si>
  <si>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</si>
  <si>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</si>
  <si>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</si>
  <si>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</si>
  <si>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</si>
  <si>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</si>
  <si>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</si>
  <si>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</si>
  <si>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</si>
  <si>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</si>
  <si>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</si>
  <si>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</si>
  <si>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</si>
  <si>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</si>
  <si>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</si>
  <si>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</si>
  <si>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</si>
  <si>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</si>
  <si>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</si>
  <si>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</si>
  <si>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</si>
  <si>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</si>
  <si>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</si>
  <si>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</si>
  <si>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</si>
  <si>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</si>
  <si>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</si>
  <si>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</si>
  <si>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</si>
  <si>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</si>
  <si>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</si>
  <si>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</si>
  <si>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</si>
  <si>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</si>
  <si>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</si>
  <si>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</si>
  <si>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</si>
  <si>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</si>
  <si>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</si>
  <si>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</si>
  <si>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</si>
  <si>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</si>
  <si>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</si>
  <si>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</si>
  <si>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</si>
  <si>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</si>
  <si>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</si>
  <si>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</si>
  <si>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</si>
  <si>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</si>
  <si>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</si>
  <si>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</si>
  <si>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</si>
  <si>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</si>
  <si>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</si>
  <si>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</si>
  <si>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</si>
  <si>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</si>
  <si>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</si>
  <si>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</si>
  <si>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</si>
  <si>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</si>
  <si>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</si>
  <si>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</si>
  <si>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</si>
  <si>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</si>
  <si>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</si>
  <si>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</si>
  <si>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</si>
  <si>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</si>
  <si>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</si>
  <si>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</si>
  <si>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</si>
  <si>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</si>
  <si>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</si>
  <si>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</si>
  <si>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</si>
  <si>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</si>
  <si>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</si>
  <si>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</si>
  <si>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</si>
  <si>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</si>
  <si>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</si>
  <si>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</si>
  <si>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</si>
  <si>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</si>
  <si>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</si>
  <si>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</si>
  <si>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</si>
  <si>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</si>
  <si>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</si>
  <si>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</si>
  <si>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</si>
  <si>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</si>
  <si>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</si>
  <si>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</si>
  <si>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</si>
  <si>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</si>
  <si>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</si>
  <si>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</si>
  <si>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</si>
  <si>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</si>
  <si>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</si>
  <si>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</si>
  <si>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</si>
  <si>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</si>
  <si>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</si>
  <si>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</si>
  <si>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</si>
  <si>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</si>
  <si>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</si>
  <si>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</si>
  <si>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</si>
  <si>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</si>
  <si>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</si>
  <si>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</si>
  <si>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</si>
  <si>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</si>
  <si>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</si>
  <si>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</si>
  <si>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</si>
  <si>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</si>
  <si>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</si>
  <si>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</si>
  <si>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</si>
  <si>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</si>
  <si>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</si>
  <si>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</si>
  <si>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</si>
  <si>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</si>
  <si>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</si>
  <si>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</si>
  <si>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</si>
  <si>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</si>
  <si>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</si>
  <si>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</si>
  <si>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</si>
  <si>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</si>
  <si>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</si>
  <si>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</si>
  <si>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</si>
  <si>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</si>
  <si>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</si>
  <si>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</si>
  <si>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</si>
  <si>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</si>
  <si>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</si>
  <si>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</si>
  <si>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</si>
  <si>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</si>
  <si>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</si>
  <si>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</si>
  <si>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</si>
  <si>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</si>
  <si>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</si>
  <si>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</si>
  <si>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</si>
  <si>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</si>
  <si>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</si>
  <si>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</si>
  <si>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</si>
  <si>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</si>
  <si>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</si>
  <si>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</si>
  <si>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</si>
  <si>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</si>
  <si>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</si>
  <si>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</si>
  <si>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</si>
  <si>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</si>
  <si>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</si>
  <si>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</si>
  <si>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</si>
  <si>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</si>
  <si>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</si>
  <si>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</si>
  <si>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</si>
  <si>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</si>
  <si>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</si>
  <si>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</si>
  <si>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</si>
  <si>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</si>
  <si>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</si>
  <si>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</si>
  <si>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</si>
  <si>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</si>
  <si>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</si>
  <si>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</si>
  <si>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</si>
  <si>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</si>
  <si>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</si>
  <si>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</si>
  <si>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</si>
  <si>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</si>
  <si>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</si>
  <si>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</si>
  <si>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</si>
  <si>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</si>
  <si>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</si>
  <si>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</si>
  <si>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</si>
  <si>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</si>
  <si>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</si>
  <si>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</si>
  <si>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</si>
  <si>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</si>
  <si>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</si>
  <si>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</si>
  <si>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</si>
  <si>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</si>
  <si>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</si>
  <si>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</si>
  <si>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</si>
  <si>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</si>
  <si>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</si>
  <si>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</si>
  <si>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</si>
  <si>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</si>
  <si>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</si>
  <si>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</si>
  <si>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</si>
  <si>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</si>
  <si>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</si>
  <si>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</si>
  <si>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</si>
  <si>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</si>
  <si>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</si>
  <si>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</si>
  <si>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</si>
  <si>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</si>
  <si>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</si>
  <si>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</si>
  <si>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</si>
  <si>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</si>
  <si>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</si>
  <si>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</si>
  <si>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</si>
  <si>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</si>
  <si>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</si>
  <si>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</si>
  <si>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</si>
  <si>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</si>
  <si>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</si>
  <si>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</si>
  <si>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</si>
  <si>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</si>
  <si>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</si>
  <si>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</si>
  <si>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</si>
  <si>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</si>
  <si>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</si>
  <si>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</si>
  <si>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</si>
  <si>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</si>
  <si>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</si>
  <si>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</si>
  <si>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</si>
  <si>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</si>
  <si>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</si>
  <si>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</si>
  <si>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</si>
  <si>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</si>
  <si>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</si>
  <si>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</si>
  <si>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</si>
  <si>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</si>
  <si>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</si>
  <si>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</si>
  <si>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</si>
  <si>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</si>
  <si>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</si>
  <si>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</si>
  <si>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</si>
  <si>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</si>
  <si>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</si>
  <si>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</si>
  <si>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</si>
  <si>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</si>
  <si>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</si>
  <si>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</si>
  <si>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</si>
  <si>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</si>
  <si>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</si>
  <si>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</si>
  <si>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</si>
  <si>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</si>
  <si>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</si>
  <si>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</si>
  <si>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</si>
  <si>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</si>
  <si>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</si>
  <si>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</si>
  <si>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</si>
  <si>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</si>
  <si>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</si>
  <si>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</si>
  <si>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</si>
  <si>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</si>
  <si>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</si>
  <si>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</si>
  <si>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</si>
  <si>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</si>
  <si>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</si>
  <si>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</si>
  <si>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</si>
  <si>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</si>
  <si>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</si>
  <si>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</si>
  <si>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</si>
  <si>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</si>
  <si>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</si>
  <si>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</si>
  <si>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</si>
  <si>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</si>
  <si>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</si>
  <si>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</si>
  <si>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</si>
  <si>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</si>
  <si>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</si>
  <si>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</si>
  <si>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</si>
  <si>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</si>
  <si>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</si>
  <si>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</si>
  <si>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</si>
  <si>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</si>
  <si>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</si>
  <si>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</si>
  <si>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</si>
  <si>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</si>
  <si>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</si>
  <si>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</si>
  <si>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</si>
  <si>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</si>
  <si>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</si>
  <si>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</si>
  <si>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</si>
  <si>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</si>
  <si>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</si>
  <si>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</si>
  <si>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</si>
  <si>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</si>
  <si>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</si>
  <si>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</si>
  <si>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</si>
  <si>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</si>
  <si>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</si>
  <si>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</si>
  <si>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</si>
  <si>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</si>
  <si>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</si>
  <si>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</si>
  <si>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</si>
  <si>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</si>
  <si>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</si>
  <si>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</si>
  <si>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</si>
  <si>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</si>
  <si>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</si>
  <si>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</si>
  <si>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</si>
  <si>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</si>
  <si>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</si>
  <si>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</si>
  <si>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</si>
  <si>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</si>
  <si>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</si>
  <si>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</si>
  <si>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</si>
  <si>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</si>
  <si>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</si>
  <si>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</si>
  <si>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</si>
  <si>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</si>
  <si>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</si>
  <si>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</si>
  <si>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</si>
  <si>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</si>
  <si>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</si>
  <si>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</si>
  <si>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</si>
  <si>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</si>
  <si>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</si>
  <si>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</si>
  <si>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</si>
  <si>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</si>
  <si>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</si>
  <si>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</si>
  <si>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</si>
  <si>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</si>
  <si>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</si>
  <si>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</si>
  <si>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</si>
  <si>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</si>
  <si>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</si>
  <si>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</si>
  <si>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</si>
  <si>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</si>
  <si>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</si>
  <si>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</si>
  <si>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</si>
  <si>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</si>
  <si>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</si>
  <si>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</si>
  <si>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</si>
  <si>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</si>
  <si>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</si>
  <si>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</si>
  <si>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</si>
  <si>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</si>
  <si>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</si>
  <si>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</si>
  <si>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</si>
  <si>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</si>
  <si>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</si>
  <si>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</si>
  <si>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</si>
  <si>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</si>
  <si>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</si>
  <si>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</si>
  <si>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</si>
  <si>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</si>
  <si>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</si>
  <si>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</si>
  <si>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</si>
  <si>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</si>
  <si>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</si>
  <si>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</si>
  <si>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</si>
  <si>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</si>
  <si>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</si>
  <si>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</si>
  <si>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</si>
  <si>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</si>
  <si>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</si>
  <si>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</si>
  <si>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</si>
  <si>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</si>
  <si>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</si>
  <si>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</si>
  <si>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</si>
  <si>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</si>
  <si>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</si>
  <si>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</si>
  <si>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</si>
  <si>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</si>
  <si>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</si>
  <si>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</si>
  <si>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</si>
  <si>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</si>
  <si>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</si>
  <si>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</si>
  <si>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</si>
  <si>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</si>
  <si>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</si>
  <si>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</si>
  <si>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</si>
  <si>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</si>
  <si>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</si>
  <si>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</si>
  <si>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</si>
  <si>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</si>
  <si>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</si>
  <si>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</si>
  <si>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</si>
  <si>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</si>
  <si>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</si>
  <si>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</si>
  <si>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</si>
  <si>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</si>
  <si>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</si>
  <si>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</si>
  <si>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</si>
  <si>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</si>
  <si>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</si>
  <si>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</si>
  <si>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</si>
  <si>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</si>
  <si>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</si>
  <si>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</si>
  <si>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</si>
  <si>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</si>
  <si>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</si>
  <si>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</si>
  <si>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</si>
  <si>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</si>
  <si>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</si>
  <si>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</si>
  <si>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</si>
  <si>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</si>
  <si>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</si>
  <si>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</si>
  <si>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</si>
  <si>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</si>
  <si>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</si>
  <si>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</si>
  <si>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</si>
  <si>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</si>
  <si>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</si>
  <si>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</si>
  <si>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</si>
  <si>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</si>
  <si>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</si>
  <si>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</si>
  <si>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</si>
  <si>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</si>
  <si>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</si>
  <si>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</si>
  <si>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</si>
  <si>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</si>
  <si>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</si>
  <si>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</si>
  <si>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</si>
  <si>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</si>
  <si>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</si>
  <si>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</si>
  <si>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</si>
  <si>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</si>
  <si>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</si>
  <si>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</si>
  <si>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</si>
  <si>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</si>
  <si>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</si>
  <si>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</si>
  <si>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</si>
  <si>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</si>
  <si>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</si>
  <si>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</si>
  <si>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</si>
  <si>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</si>
  <si>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</si>
  <si>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</si>
  <si>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</si>
  <si>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</si>
  <si>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</si>
  <si>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</si>
  <si>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</si>
  <si>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</si>
  <si>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</si>
  <si>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</si>
  <si>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</si>
  <si>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</si>
  <si>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</si>
  <si>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</si>
  <si>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</si>
  <si>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</si>
  <si>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</si>
  <si>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</si>
  <si>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</si>
  <si>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</si>
  <si>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</si>
  <si>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</si>
  <si>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</si>
  <si>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</si>
  <si>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</si>
  <si>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</si>
  <si>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</si>
  <si>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</si>
  <si>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</si>
  <si>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</si>
  <si>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</si>
  <si>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</si>
  <si>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</si>
  <si>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</si>
  <si>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</si>
  <si>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</si>
  <si>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</si>
  <si>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</si>
  <si>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</si>
  <si>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</si>
  <si>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</si>
  <si>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</si>
  <si>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</si>
  <si>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</si>
  <si>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</si>
  <si>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</si>
  <si>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</si>
  <si>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</si>
  <si>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</si>
  <si>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</si>
  <si>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</si>
  <si>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</si>
  <si>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</si>
  <si>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</si>
  <si>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</si>
  <si>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</si>
  <si>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</si>
  <si>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</si>
  <si>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</si>
  <si>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</si>
  <si>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</si>
  <si>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</si>
  <si>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</si>
  <si>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</si>
  <si>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</si>
  <si>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</si>
  <si>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</si>
  <si>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</si>
  <si>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</si>
  <si>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</si>
  <si>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</si>
  <si>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</si>
  <si>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</si>
  <si>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</si>
  <si>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</si>
  <si>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</si>
  <si>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</si>
  <si>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</si>
  <si>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</si>
  <si>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</si>
  <si>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</si>
  <si>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</si>
  <si>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</si>
  <si>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</si>
  <si>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</si>
  <si>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</si>
  <si>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</si>
  <si>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</si>
  <si>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</si>
  <si>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</si>
  <si>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</si>
  <si>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</si>
  <si>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</si>
  <si>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</si>
  <si>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</si>
  <si>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</si>
  <si>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</si>
  <si>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</si>
  <si>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</si>
  <si>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</si>
  <si>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</si>
  <si>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</si>
  <si>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</si>
  <si>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</si>
  <si>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</si>
  <si>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</si>
  <si>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</si>
  <si>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</si>
  <si>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</si>
  <si>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</si>
  <si>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</si>
  <si>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</si>
  <si>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</si>
  <si>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</si>
  <si>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</si>
  <si>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</si>
  <si>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</si>
  <si>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</si>
  <si>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</si>
  <si>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</si>
  <si>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</si>
  <si>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</si>
  <si>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</si>
  <si>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</si>
  <si>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</si>
  <si>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</si>
  <si>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</si>
  <si>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</si>
  <si>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</si>
  <si>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</si>
  <si>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</si>
  <si>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</si>
  <si>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</si>
  <si>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</si>
  <si>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</si>
  <si>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</si>
  <si>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</si>
  <si>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</si>
  <si>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</si>
  <si>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</si>
  <si>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</si>
  <si>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</si>
  <si>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</si>
  <si>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</si>
  <si>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</si>
  <si>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</si>
  <si>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</si>
  <si>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</si>
  <si>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</si>
  <si>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</si>
  <si>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</si>
  <si>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</si>
  <si>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</si>
  <si>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</si>
  <si>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</si>
  <si>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</si>
  <si>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</si>
  <si>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</si>
  <si>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</si>
  <si>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</si>
  <si>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</si>
  <si>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</si>
  <si>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</si>
  <si>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</si>
  <si>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</si>
  <si>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</si>
  <si>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</si>
  <si>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</si>
  <si>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</si>
  <si>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</si>
  <si>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</si>
  <si>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</si>
  <si>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</si>
  <si>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</si>
  <si>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</si>
  <si>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</si>
  <si>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</si>
  <si>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</si>
  <si>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</si>
  <si>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</si>
  <si>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</si>
  <si>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</si>
  <si>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</si>
  <si>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</si>
  <si>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</si>
  <si>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</si>
  <si>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</si>
  <si>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</si>
  <si>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</si>
  <si>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</si>
  <si>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</si>
  <si>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</si>
  <si>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</si>
  <si>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</si>
  <si>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</si>
  <si>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</si>
  <si>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</si>
  <si>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</si>
  <si>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</si>
  <si>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</si>
  <si>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</si>
  <si>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</si>
  <si>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</si>
  <si>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</si>
  <si>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</si>
  <si>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</si>
  <si>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</si>
  <si>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</si>
  <si>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</si>
  <si>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</si>
  <si>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</si>
  <si>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</si>
  <si>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</si>
  <si>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</si>
  <si>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</si>
  <si>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</si>
  <si>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</si>
  <si>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</si>
  <si>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</si>
  <si>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</si>
  <si>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</si>
  <si>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</si>
  <si>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</si>
  <si>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</si>
  <si>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</si>
  <si>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</si>
  <si>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</si>
  <si>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</si>
  <si>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</si>
  <si>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</si>
  <si>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</si>
  <si>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</si>
  <si>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</si>
  <si>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</si>
  <si>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</si>
  <si>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</si>
  <si>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</si>
  <si>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</si>
  <si>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</si>
  <si>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</si>
  <si>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</si>
  <si>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</si>
  <si>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</si>
  <si>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</si>
  <si>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</si>
  <si>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</si>
  <si>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</si>
  <si>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</si>
  <si>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</si>
  <si>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</si>
  <si>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</si>
  <si>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</si>
  <si>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</si>
  <si>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</si>
  <si>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</si>
  <si>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</si>
  <si>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</si>
  <si>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</si>
  <si>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</si>
  <si>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</si>
  <si>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</si>
  <si>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</si>
  <si>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</si>
  <si>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</si>
  <si>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</si>
  <si>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</si>
  <si>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</si>
  <si>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</si>
  <si>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</si>
  <si>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</si>
  <si>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</si>
  <si>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</si>
  <si>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</si>
  <si>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</si>
  <si>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</si>
  <si>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</si>
  <si>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</si>
  <si>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</si>
  <si>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</si>
  <si>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</si>
  <si>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</si>
  <si>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</si>
  <si>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</si>
  <si>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</si>
  <si>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</si>
  <si>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</si>
  <si>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</si>
  <si>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</si>
  <si>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</si>
  <si>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</si>
  <si>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</si>
  <si>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</si>
  <si>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</si>
  <si>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</si>
  <si>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</si>
  <si>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</si>
  <si>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</si>
  <si>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</si>
  <si>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</si>
  <si>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</si>
  <si>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</si>
  <si>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</si>
  <si>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</si>
  <si>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</si>
  <si>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</si>
  <si>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</si>
  <si>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</si>
  <si>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</si>
  <si>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</si>
  <si>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</si>
  <si>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</si>
  <si>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</si>
  <si>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</si>
  <si>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</si>
  <si>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</si>
  <si>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</si>
  <si>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</si>
  <si>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</si>
  <si>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</si>
  <si>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</si>
  <si>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</si>
  <si>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</si>
  <si>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</si>
  <si>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</si>
  <si>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</si>
  <si>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</si>
  <si>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</si>
  <si>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</si>
  <si>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</si>
  <si>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</si>
  <si>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</si>
  <si>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</si>
  <si>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</si>
  <si>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</si>
  <si>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</si>
  <si>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</si>
  <si>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</si>
  <si>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</si>
  <si>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</si>
  <si>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</si>
  <si>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</si>
  <si>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</si>
  <si>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</si>
  <si>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</si>
  <si>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</si>
  <si>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</si>
  <si>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</si>
  <si>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</si>
  <si>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</si>
  <si>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</si>
  <si>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</si>
  <si>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</si>
  <si>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</si>
  <si>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</si>
  <si>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</si>
  <si>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</si>
  <si>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</si>
  <si>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</si>
  <si>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</si>
  <si>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</si>
  <si>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</si>
  <si>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</si>
  <si>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</si>
  <si>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</si>
  <si>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</si>
  <si>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</si>
  <si>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</si>
  <si>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</si>
  <si>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</si>
  <si>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</si>
  <si>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</si>
  <si>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</si>
  <si>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</si>
  <si>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</si>
  <si>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</si>
  <si>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</si>
  <si>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</si>
  <si>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</si>
  <si>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</si>
  <si>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</si>
  <si>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</si>
  <si>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</si>
  <si>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</si>
  <si>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</si>
  <si>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</si>
  <si>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</si>
  <si>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</si>
  <si>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</si>
  <si>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</si>
  <si>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</si>
  <si>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</si>
  <si>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</si>
  <si>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</si>
  <si>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</si>
  <si>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</si>
  <si>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</si>
  <si>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</si>
  <si>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</si>
  <si>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</si>
  <si>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</si>
  <si>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</si>
  <si>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</si>
  <si>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</si>
  <si>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</si>
  <si>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</si>
  <si>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</si>
  <si>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</si>
  <si>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</si>
  <si>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</si>
  <si>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</si>
  <si>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</si>
  <si>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</si>
  <si>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</si>
  <si>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</si>
  <si>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</si>
  <si>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</si>
  <si>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</si>
  <si>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</si>
  <si>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</si>
  <si>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</si>
  <si>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</si>
  <si>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</si>
  <si>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</si>
  <si>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</si>
  <si>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</si>
  <si>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</si>
  <si>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</si>
  <si>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</si>
  <si>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</si>
  <si>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</si>
  <si>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</si>
  <si>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</si>
  <si>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</si>
  <si>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</si>
  <si>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</si>
  <si>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</si>
  <si>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</si>
  <si>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</si>
  <si>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</si>
  <si>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</si>
  <si>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</si>
  <si>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</si>
  <si>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</si>
  <si>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</si>
  <si>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</si>
  <si>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</si>
  <si>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</si>
  <si>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</si>
  <si>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</si>
  <si>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</si>
  <si>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</si>
  <si>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</si>
  <si>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</si>
  <si>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</si>
  <si>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</si>
  <si>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</si>
  <si>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</si>
  <si>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</si>
  <si>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</si>
  <si>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</si>
  <si>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</si>
  <si>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</si>
  <si>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</si>
  <si>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</si>
  <si>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</si>
  <si>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</si>
  <si>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</si>
  <si>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</si>
  <si>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</si>
  <si>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</si>
  <si>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</si>
  <si>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</si>
  <si>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</si>
  <si>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</si>
  <si>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</si>
  <si>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</si>
  <si>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</si>
  <si>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</si>
  <si>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</si>
  <si>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</si>
  <si>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</si>
  <si>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</si>
  <si>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</si>
  <si>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</si>
  <si>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</si>
  <si>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</si>
  <si>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</si>
  <si>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</si>
  <si>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</si>
  <si>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</si>
  <si>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</si>
  <si>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</si>
  <si>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</si>
  <si>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</si>
  <si>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</si>
  <si>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</si>
  <si>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</si>
  <si>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</si>
  <si>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</si>
  <si>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</si>
  <si>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</si>
  <si>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</si>
  <si>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</si>
  <si>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</si>
  <si>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</si>
  <si>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</si>
  <si>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</si>
  <si>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</si>
  <si>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</si>
  <si>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</si>
  <si>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</si>
  <si>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</si>
  <si>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</si>
  <si>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</si>
  <si>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</si>
  <si>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</si>
  <si>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</si>
  <si>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</si>
  <si>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</si>
  <si>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</si>
  <si>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</si>
  <si>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</si>
  <si>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</si>
  <si>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</si>
  <si>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</si>
  <si>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</si>
  <si>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</si>
  <si>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</si>
  <si>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</si>
  <si>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</si>
  <si>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</si>
  <si>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</si>
  <si>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</si>
  <si>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</si>
  <si>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</si>
  <si>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</si>
  <si>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</si>
  <si>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</si>
  <si>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</si>
  <si>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</si>
  <si>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</si>
  <si>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</si>
  <si>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</si>
  <si>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</si>
  <si>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</si>
  <si>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</si>
  <si>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</si>
  <si>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</si>
  <si>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</si>
  <si>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</si>
  <si>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</si>
  <si>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</si>
  <si>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</si>
  <si>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</si>
  <si>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</si>
  <si>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</si>
  <si>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</si>
  <si>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</si>
  <si>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</si>
  <si>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</si>
  <si>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</si>
  <si>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</si>
  <si>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</si>
  <si>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</si>
  <si>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</si>
  <si>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</si>
  <si>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</si>
  <si>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</si>
  <si>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</si>
  <si>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</si>
  <si>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</si>
  <si>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</si>
  <si>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</si>
  <si>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</si>
  <si>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</si>
  <si>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</si>
  <si>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</si>
  <si>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</si>
  <si>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</si>
  <si>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</si>
  <si>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</si>
  <si>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</si>
  <si>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</si>
  <si>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</si>
  <si>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</si>
  <si>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</si>
  <si>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</si>
  <si>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</si>
  <si>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</si>
  <si>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</si>
  <si>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</si>
  <si>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</si>
  <si>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</si>
  <si>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</si>
  <si>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</si>
  <si>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</si>
  <si>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</si>
  <si>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</si>
  <si>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</si>
  <si>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</si>
  <si>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</si>
  <si>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</si>
  <si>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</si>
  <si>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</si>
  <si>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</si>
  <si>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</si>
  <si>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</si>
  <si>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</si>
  <si>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</si>
  <si>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</si>
  <si>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</si>
  <si>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</si>
  <si>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</si>
  <si>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</si>
  <si>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</si>
  <si>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</si>
  <si>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</si>
  <si>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</si>
  <si>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</si>
  <si>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</si>
  <si>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</si>
  <si>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</si>
  <si>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</si>
  <si>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</si>
  <si>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</si>
  <si>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</si>
  <si>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</si>
  <si>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</si>
  <si>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</si>
  <si>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</si>
  <si>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</si>
  <si>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</si>
  <si>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</si>
  <si>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</si>
  <si>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</si>
  <si>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</si>
  <si>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</si>
  <si>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</si>
  <si>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</si>
  <si>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</si>
  <si>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</si>
  <si>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</si>
  <si>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</si>
  <si>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</si>
  <si>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</si>
  <si>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</si>
  <si>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</si>
  <si>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</si>
  <si>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</si>
  <si>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</si>
  <si>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</si>
  <si>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</si>
  <si>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</si>
  <si>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</si>
  <si>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</si>
  <si>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</si>
  <si>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</si>
  <si>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</si>
  <si>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</si>
  <si>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</si>
  <si>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</si>
  <si>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</si>
  <si>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</si>
  <si>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</si>
  <si>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</si>
  <si>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</si>
  <si>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</si>
  <si>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</si>
  <si>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</si>
  <si>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</si>
  <si>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</si>
  <si>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</si>
  <si>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</si>
  <si>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</si>
  <si>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</si>
  <si>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</si>
  <si>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</si>
  <si>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</si>
  <si>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</si>
  <si>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</si>
  <si>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</si>
  <si>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</si>
  <si>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</si>
  <si>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</si>
  <si>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</si>
  <si>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</si>
  <si>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</si>
  <si>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</si>
  <si>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</si>
  <si>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</si>
  <si>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</si>
  <si>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</si>
  <si>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</si>
  <si>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</si>
  <si>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</si>
  <si>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</si>
  <si>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</si>
  <si>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</si>
  <si>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</si>
  <si>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</si>
  <si>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</si>
  <si>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</si>
  <si>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</si>
  <si>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</si>
  <si>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</si>
  <si>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</si>
  <si>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</si>
  <si>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</si>
  <si>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</si>
  <si>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</si>
  <si>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</si>
  <si>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</si>
  <si>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</si>
  <si>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</si>
  <si>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</si>
  <si>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</si>
  <si>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</si>
  <si>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</si>
  <si>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</si>
  <si>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</si>
  <si>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</si>
  <si>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</si>
  <si>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</si>
  <si>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</si>
  <si>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</si>
  <si>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</si>
  <si>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</si>
  <si>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</si>
  <si>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</si>
  <si>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</si>
  <si>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</si>
  <si>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</si>
  <si>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</si>
  <si>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</si>
  <si>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</si>
  <si>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</si>
  <si>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</si>
  <si>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</si>
  <si>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</si>
  <si>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</si>
  <si>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</si>
  <si>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</si>
  <si>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</si>
  <si>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</si>
  <si>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</si>
  <si>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</si>
  <si>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</si>
  <si>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</si>
  <si>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</si>
  <si>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</si>
  <si>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</si>
  <si>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</si>
  <si>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</si>
  <si>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</si>
  <si>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</si>
  <si>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</si>
  <si>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</si>
  <si>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</si>
  <si>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</si>
  <si>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</si>
  <si>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</si>
  <si>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</si>
  <si>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</si>
  <si>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</si>
  <si>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</si>
  <si>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</si>
  <si>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</si>
  <si>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</si>
  <si>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</si>
  <si>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</si>
  <si>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</si>
  <si>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</si>
  <si>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</si>
  <si>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</si>
  <si>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</si>
  <si>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</si>
  <si>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</si>
  <si>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</si>
  <si>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</si>
  <si>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</si>
  <si>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</si>
  <si>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</si>
  <si>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</si>
  <si>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</si>
  <si>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</si>
  <si>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</si>
  <si>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</si>
  <si>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</si>
  <si>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</si>
  <si>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</si>
  <si>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</si>
  <si>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</si>
  <si>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</si>
  <si>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</si>
  <si>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</si>
  <si>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</si>
  <si>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</si>
  <si>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</si>
  <si>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</si>
  <si>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</si>
  <si>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</si>
  <si>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</si>
  <si>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</si>
  <si>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</si>
  <si>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</si>
  <si>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</si>
  <si>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</si>
  <si>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</si>
  <si>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</si>
  <si>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</si>
  <si>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</si>
  <si>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</si>
  <si>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</si>
  <si>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</si>
  <si>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</si>
  <si>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</si>
  <si>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</si>
  <si>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</si>
  <si>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</si>
  <si>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</si>
  <si>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</si>
  <si>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</si>
  <si>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</si>
  <si>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</si>
  <si>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</si>
  <si>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</si>
  <si>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</si>
  <si>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</si>
  <si>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</si>
  <si>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</si>
  <si>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</si>
  <si>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</si>
  <si>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</si>
  <si>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</si>
  <si>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</si>
  <si>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</si>
  <si>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</si>
  <si>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</si>
  <si>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</si>
  <si>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</si>
  <si>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</si>
  <si>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</si>
  <si>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</si>
  <si>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</si>
  <si>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</si>
  <si>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</si>
  <si>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</si>
  <si>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</si>
  <si>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</si>
  <si>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</si>
  <si>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</si>
  <si>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</si>
  <si>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</si>
  <si>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</si>
  <si>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</si>
  <si>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</si>
  <si>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</si>
  <si>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</si>
  <si>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</si>
  <si>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</si>
  <si>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</si>
  <si>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</si>
  <si>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</si>
  <si>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</si>
  <si>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</si>
  <si>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</si>
  <si>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</si>
  <si>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</si>
  <si>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</si>
  <si>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</si>
  <si>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</si>
  <si>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</si>
  <si>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</si>
  <si>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</si>
  <si>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</si>
  <si>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</si>
  <si>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</si>
  <si>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</si>
  <si>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</si>
  <si>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</si>
  <si>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</si>
  <si>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</si>
  <si>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</si>
  <si>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</si>
  <si>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</si>
  <si>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</si>
  <si>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</si>
  <si>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</si>
  <si>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</si>
  <si>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</si>
  <si>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</si>
  <si>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</si>
  <si>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</si>
  <si>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</si>
  <si>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</si>
  <si>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</si>
  <si>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</si>
  <si>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</si>
  <si>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</si>
  <si>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</si>
  <si>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</si>
  <si>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</si>
  <si>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</si>
  <si>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</si>
  <si>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</si>
  <si>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</si>
  <si>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</si>
  <si>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</si>
  <si>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</si>
  <si>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</si>
  <si>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</si>
  <si>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</si>
  <si>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</si>
  <si>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</si>
  <si>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</si>
  <si>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</si>
  <si>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</si>
  <si>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</si>
  <si>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</si>
  <si>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</si>
  <si>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</si>
  <si>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</si>
  <si>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</si>
  <si>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</si>
  <si>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</si>
  <si>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</si>
  <si>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</si>
  <si>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</si>
  <si>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</si>
  <si>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</si>
  <si>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</si>
  <si>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</si>
  <si>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</si>
  <si>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</si>
  <si>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</si>
  <si>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</si>
  <si>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</si>
  <si>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</si>
  <si>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</si>
  <si>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</si>
  <si>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</si>
  <si>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</si>
  <si>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</si>
  <si>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</si>
  <si>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</si>
  <si>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</si>
  <si>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</si>
  <si>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</si>
  <si>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</si>
  <si>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</si>
  <si>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</si>
  <si>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</si>
  <si>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</si>
  <si>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</si>
  <si>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</si>
  <si>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</si>
  <si>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</si>
  <si>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</si>
  <si>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</si>
  <si>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</si>
  <si>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</si>
  <si>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</si>
  <si>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</si>
  <si>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</si>
  <si>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</si>
  <si>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</si>
  <si>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</si>
  <si>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</si>
  <si>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</si>
  <si>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</si>
  <si>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</si>
  <si>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</si>
  <si>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</si>
  <si>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</si>
  <si>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</si>
  <si>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</si>
  <si>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</si>
  <si>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</si>
  <si>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</si>
  <si>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</si>
  <si>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</si>
  <si>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</si>
  <si>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</si>
  <si>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</si>
  <si>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</si>
  <si>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</si>
  <si>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</si>
  <si>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</si>
  <si>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</si>
  <si>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</si>
  <si>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</si>
  <si>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</si>
  <si>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</si>
  <si>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</si>
  <si>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</si>
  <si>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</si>
  <si>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</si>
  <si>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</si>
  <si>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</si>
  <si>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</si>
  <si>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</si>
  <si>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</si>
  <si>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</si>
  <si>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</si>
  <si>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</si>
  <si>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</si>
  <si>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</si>
  <si>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</si>
  <si>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</si>
  <si>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</si>
  <si>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</si>
  <si>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</si>
  <si>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</si>
  <si>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</si>
  <si>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</si>
  <si>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</si>
  <si>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</si>
  <si>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</si>
  <si>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</si>
  <si>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</si>
  <si>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</si>
  <si>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</si>
  <si>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</si>
  <si>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</si>
  <si>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</si>
  <si>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</si>
  <si>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</si>
  <si>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</si>
  <si>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</si>
  <si>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</si>
  <si>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</si>
  <si>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</si>
  <si>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</si>
  <si>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</si>
  <si>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</si>
  <si>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</si>
  <si>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</si>
  <si>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</si>
  <si>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</si>
  <si>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</si>
  <si>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</si>
  <si>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</si>
  <si>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</si>
  <si>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</si>
  <si>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</si>
  <si>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</si>
  <si>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</si>
  <si>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</si>
  <si>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</si>
  <si>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</si>
  <si>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</si>
  <si>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</si>
  <si>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</si>
  <si>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</si>
  <si>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</si>
  <si>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</si>
  <si>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</si>
  <si>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</si>
  <si>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</si>
  <si>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</si>
  <si>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</si>
  <si>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</si>
  <si>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</si>
  <si>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</si>
  <si>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</si>
  <si>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</si>
  <si>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</si>
  <si>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</si>
  <si>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</si>
  <si>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</si>
  <si>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</si>
  <si>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</si>
  <si>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</si>
  <si>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</si>
  <si>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</si>
  <si>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</si>
  <si>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</si>
  <si>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</si>
  <si>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</si>
  <si>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</si>
  <si>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</si>
  <si>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</si>
  <si>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</si>
  <si>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</si>
  <si>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</si>
  <si>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</si>
  <si>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</si>
  <si>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</si>
  <si>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</si>
  <si>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</si>
  <si>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</si>
  <si>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</si>
  <si>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</si>
  <si>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</si>
  <si>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</si>
  <si>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</si>
  <si>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</si>
  <si>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</si>
  <si>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</si>
  <si>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</si>
  <si>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</si>
  <si>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</si>
  <si>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</si>
  <si>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</si>
  <si>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</si>
  <si>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</si>
  <si>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</si>
  <si>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</si>
  <si>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</si>
  <si>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</si>
  <si>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</si>
  <si>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</si>
  <si>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</si>
  <si>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</si>
  <si>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</si>
  <si>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</si>
  <si>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</si>
  <si>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</si>
  <si>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</si>
  <si>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</si>
  <si>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</si>
  <si>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</si>
  <si>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</si>
  <si>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</si>
  <si>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</si>
  <si>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</si>
  <si>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</si>
  <si>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</si>
  <si>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</si>
  <si>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</si>
  <si>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</si>
  <si>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</si>
  <si>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</si>
  <si>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</si>
  <si>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</si>
  <si>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</si>
  <si>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</si>
  <si>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</si>
  <si>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</si>
  <si>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</si>
  <si>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</si>
  <si>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</si>
  <si>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</si>
  <si>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</si>
  <si>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</si>
  <si>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</si>
  <si>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</si>
  <si>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</si>
  <si>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</si>
  <si>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</si>
  <si>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</si>
  <si>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</si>
  <si>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</si>
  <si>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</si>
  <si>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</si>
  <si>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</si>
  <si>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</si>
  <si>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</si>
  <si>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</si>
  <si>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</si>
  <si>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</si>
  <si>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</si>
  <si>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</si>
  <si>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</si>
  <si>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</si>
  <si>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</si>
  <si>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</si>
  <si>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</si>
  <si>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</si>
  <si>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</si>
  <si>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</si>
  <si>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</si>
  <si>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</si>
  <si>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</si>
  <si>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</si>
  <si>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</si>
  <si>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</si>
  <si>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</si>
  <si>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</si>
  <si>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</si>
  <si>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</si>
  <si>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</si>
  <si>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</si>
  <si>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</si>
  <si>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</si>
  <si>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</si>
  <si>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</si>
  <si>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</si>
  <si>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</si>
  <si>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</si>
  <si>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</si>
  <si>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</si>
  <si>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</si>
  <si>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</si>
  <si>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</si>
  <si>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</si>
  <si>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</si>
  <si>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</si>
  <si>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</si>
  <si>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</si>
  <si>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</si>
  <si>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</si>
  <si>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</si>
  <si>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</si>
  <si>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</si>
  <si>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</si>
  <si>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</si>
  <si>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</si>
  <si>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</si>
  <si>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</si>
  <si>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</si>
  <si>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</si>
  <si>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</si>
  <si>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</si>
  <si>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</si>
  <si>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</si>
  <si>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</si>
  <si>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</si>
  <si>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</si>
  <si>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</si>
  <si>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</si>
  <si>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</si>
  <si>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</si>
  <si>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</si>
  <si>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</si>
  <si>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</si>
  <si>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</si>
  <si>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</si>
  <si>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</si>
  <si>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</si>
  <si>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</si>
  <si>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</si>
  <si>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</si>
  <si>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</si>
  <si>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</si>
  <si>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</si>
  <si>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</si>
  <si>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</si>
  <si>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</si>
  <si>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</si>
  <si>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</si>
  <si>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</si>
  <si>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</si>
  <si>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</si>
  <si>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</si>
  <si>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</si>
  <si>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</si>
  <si>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</si>
  <si>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</si>
  <si>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</si>
  <si>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</si>
  <si>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</si>
  <si>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</si>
  <si>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</si>
  <si>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</si>
  <si>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</si>
  <si>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</si>
  <si>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</si>
  <si>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</si>
  <si>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</si>
  <si>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</si>
  <si>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</si>
  <si>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</si>
  <si>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</si>
  <si>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</si>
  <si>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</si>
  <si>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</si>
  <si>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</si>
  <si>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</si>
  <si>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</si>
  <si>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</si>
  <si>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</si>
  <si>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</si>
  <si>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</si>
  <si>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</si>
  <si>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</si>
  <si>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</si>
  <si>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</si>
  <si>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</si>
  <si>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</si>
  <si>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</si>
  <si>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</si>
  <si>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</si>
  <si>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</si>
  <si>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</si>
  <si>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</si>
  <si>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</si>
  <si>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</si>
  <si>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</si>
  <si>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</si>
  <si>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</si>
  <si>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</si>
  <si>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</si>
  <si>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</si>
  <si>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</si>
  <si>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</si>
  <si>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</si>
  <si>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</si>
  <si>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</si>
  <si>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</si>
  <si>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</si>
  <si>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</si>
  <si>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</si>
  <si>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</si>
  <si>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</si>
  <si>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</si>
  <si>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</si>
  <si>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</si>
  <si>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</si>
  <si>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</si>
  <si>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</si>
  <si>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</si>
  <si>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</si>
  <si>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</si>
  <si>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</si>
  <si>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</si>
  <si>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</si>
  <si>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</si>
  <si>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</si>
  <si>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</si>
  <si>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</si>
  <si>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</si>
  <si>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</si>
  <si>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</si>
  <si>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</si>
  <si>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</si>
  <si>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</si>
  <si>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</si>
  <si>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</si>
  <si>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</si>
  <si>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</si>
  <si>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</si>
  <si>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</si>
  <si>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</si>
  <si>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</si>
  <si>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</si>
  <si>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</si>
  <si>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</si>
  <si>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</si>
  <si>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</si>
  <si>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</si>
  <si>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</si>
  <si>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</si>
  <si>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</si>
  <si>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</si>
  <si>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</si>
  <si>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</si>
  <si>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</si>
  <si>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</si>
  <si>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</si>
  <si>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</si>
  <si>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</si>
  <si>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</si>
  <si>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</si>
  <si>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</si>
  <si>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</si>
  <si>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</si>
  <si>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</si>
  <si>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</si>
  <si>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</si>
  <si>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</si>
  <si>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</si>
  <si>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</si>
  <si>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</si>
  <si>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</si>
  <si>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</si>
  <si>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</si>
  <si>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</si>
  <si>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</si>
  <si>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</si>
  <si>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</si>
  <si>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</si>
  <si>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</si>
  <si>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</si>
  <si>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</si>
  <si>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</si>
  <si>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</si>
  <si>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</si>
  <si>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</si>
  <si>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</si>
  <si>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</si>
  <si>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</si>
  <si>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</si>
  <si>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</si>
  <si>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</si>
  <si>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</si>
  <si>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</si>
  <si>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</si>
  <si>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</si>
  <si>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</si>
  <si>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</si>
  <si>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</si>
  <si>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</si>
  <si>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</si>
  <si>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</si>
  <si>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</si>
  <si>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</si>
  <si>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</si>
  <si>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</si>
  <si>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</si>
  <si>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</si>
  <si>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</si>
  <si>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</si>
  <si>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</si>
  <si>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</si>
  <si>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</si>
  <si>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</si>
  <si>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</si>
  <si>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</si>
  <si>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</si>
  <si>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</si>
  <si>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</si>
  <si>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</si>
  <si>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</si>
  <si>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</si>
  <si>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</si>
  <si>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</si>
  <si>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</si>
  <si>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</si>
  <si>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</si>
  <si>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</si>
  <si>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</si>
  <si>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</si>
  <si>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</si>
  <si>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</si>
  <si>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</si>
  <si>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</si>
  <si>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</si>
  <si>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</si>
  <si>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</si>
  <si>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</si>
  <si>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</si>
  <si>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</si>
  <si>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</si>
  <si>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</si>
  <si>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</si>
  <si>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</si>
  <si>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</si>
  <si>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</si>
  <si>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</si>
  <si>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</si>
  <si>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</si>
  <si>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</si>
  <si>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</si>
  <si>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</si>
  <si>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</si>
  <si>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</si>
  <si>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</si>
  <si>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</si>
  <si>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</si>
  <si>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</si>
  <si>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</si>
  <si>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</si>
  <si>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</si>
  <si>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</si>
  <si>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</si>
  <si>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</si>
  <si>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</si>
  <si>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</si>
  <si>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</si>
  <si>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</si>
  <si>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</si>
  <si>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</si>
  <si>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</si>
  <si>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</si>
  <si>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</si>
  <si>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</si>
  <si>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</si>
  <si>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</si>
  <si>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</si>
  <si>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</si>
  <si>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</si>
  <si>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</si>
  <si>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</si>
  <si>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</si>
  <si>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</si>
  <si>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</si>
  <si>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</si>
  <si>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</si>
  <si>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</si>
  <si>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</si>
  <si>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</si>
  <si>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</si>
  <si>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</si>
  <si>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</si>
  <si>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</si>
  <si>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</si>
  <si>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</si>
  <si>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</si>
  <si>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</si>
  <si>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</si>
  <si>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</si>
  <si>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</si>
  <si>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</si>
  <si>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</si>
  <si>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</si>
  <si>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</si>
  <si>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</si>
  <si>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</si>
  <si>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</si>
  <si>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</si>
  <si>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</si>
  <si>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</si>
  <si>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</si>
  <si>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</si>
  <si>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</si>
  <si>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</si>
  <si>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</si>
  <si>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</si>
  <si>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</si>
  <si>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</si>
  <si>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</si>
  <si>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</si>
  <si>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</si>
  <si>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</si>
  <si>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</si>
  <si>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</si>
  <si>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</si>
  <si>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</si>
  <si>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</si>
  <si>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</si>
  <si>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</si>
  <si>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</si>
  <si>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</si>
  <si>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</si>
  <si>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</si>
  <si>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</si>
  <si>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</si>
  <si>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</si>
  <si>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</si>
  <si>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</si>
  <si>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</si>
  <si>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</si>
  <si>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</si>
  <si>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</si>
  <si>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</si>
  <si>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</si>
  <si>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</si>
  <si>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</si>
  <si>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</si>
  <si>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</si>
  <si>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</si>
  <si>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</si>
  <si>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</si>
  <si>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</si>
  <si>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</si>
  <si>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</si>
  <si>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</si>
  <si>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</si>
  <si>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</si>
  <si>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</si>
  <si>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</si>
  <si>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</si>
  <si>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</si>
  <si>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</si>
  <si>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</si>
  <si>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</si>
  <si>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</si>
  <si>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</si>
  <si>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</si>
  <si>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</si>
  <si>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</si>
  <si>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</si>
  <si>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</si>
  <si>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</si>
  <si>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</si>
  <si>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</si>
  <si>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</si>
  <si>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</si>
  <si>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</si>
  <si>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</si>
  <si>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</si>
  <si>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</si>
  <si>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</si>
  <si>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</si>
  <si>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</si>
  <si>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</si>
  <si>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</si>
  <si>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</si>
  <si>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</si>
  <si>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</si>
  <si>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</si>
  <si>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</si>
  <si>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</si>
  <si>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</si>
  <si>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</si>
  <si>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</si>
  <si>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</si>
  <si>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</si>
  <si>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</si>
  <si>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</si>
  <si>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</si>
  <si>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</si>
  <si>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</si>
  <si>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</si>
  <si>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</si>
  <si>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</si>
  <si>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</si>
  <si>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</si>
  <si>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</si>
  <si>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</si>
  <si>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</si>
  <si>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</si>
  <si>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</si>
  <si>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</si>
  <si>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</si>
  <si>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</si>
  <si>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</si>
  <si>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</si>
  <si>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</si>
  <si>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</si>
  <si>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</si>
  <si>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</si>
  <si>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</si>
  <si>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</si>
  <si>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</si>
  <si>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</si>
  <si>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</si>
  <si>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</si>
  <si>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</si>
  <si>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</si>
  <si>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</si>
  <si>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</si>
  <si>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</si>
  <si>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</si>
  <si>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</si>
  <si>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</si>
  <si>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</si>
  <si>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</si>
  <si>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</si>
  <si>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</si>
  <si>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</si>
  <si>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</si>
  <si>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</si>
  <si>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</si>
  <si>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</si>
  <si>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</si>
  <si>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</si>
  <si>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</si>
  <si>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</si>
  <si>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</si>
  <si>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</si>
  <si>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</si>
  <si>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</si>
  <si>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</si>
  <si>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</si>
  <si>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</si>
  <si>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</si>
  <si>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</si>
  <si>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</si>
  <si>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</si>
  <si>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</si>
  <si>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</si>
  <si>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</si>
  <si>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</si>
  <si>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</si>
  <si>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</si>
  <si>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</si>
  <si>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</si>
  <si>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</si>
  <si>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</si>
  <si>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</si>
  <si>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</si>
  <si>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</si>
  <si>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</si>
  <si>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</si>
  <si>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</si>
  <si>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</si>
  <si>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</si>
  <si>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</si>
  <si>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</si>
  <si>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</si>
  <si>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</si>
  <si>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</si>
  <si>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</si>
  <si>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</si>
  <si>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</si>
  <si>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</si>
  <si>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</si>
  <si>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</si>
  <si>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</si>
  <si>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</si>
  <si>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</si>
  <si>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</si>
  <si>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</si>
  <si>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</si>
  <si>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</si>
  <si>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</si>
  <si>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</si>
  <si>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</si>
  <si>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</si>
  <si>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</si>
  <si>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</si>
  <si>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</si>
  <si>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</si>
  <si>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</si>
  <si>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</si>
  <si>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</si>
  <si>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</si>
  <si>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</si>
  <si>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</si>
  <si>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</si>
  <si>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</si>
  <si>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</si>
  <si>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</si>
  <si>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</si>
  <si>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</si>
  <si>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</si>
  <si>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</si>
  <si>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</si>
  <si>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</si>
  <si>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</si>
  <si>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</si>
  <si>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</si>
  <si>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</si>
  <si>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</si>
  <si>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</si>
  <si>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</si>
  <si>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</si>
  <si>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</si>
  <si>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</si>
  <si>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</si>
  <si>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</si>
  <si>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</si>
  <si>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</si>
  <si>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</si>
  <si>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</si>
  <si>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</si>
  <si>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</si>
  <si>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</si>
  <si>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</si>
  <si>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</si>
  <si>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</si>
  <si>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</si>
  <si>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</si>
  <si>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</si>
  <si>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</si>
  <si>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</si>
  <si>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</si>
  <si>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</si>
  <si>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</si>
  <si>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</si>
  <si>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</si>
  <si>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</si>
  <si>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</si>
  <si>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</si>
  <si>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</si>
  <si>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</si>
  <si>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</si>
  <si>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</si>
  <si>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</si>
  <si>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</si>
  <si>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</si>
  <si>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</si>
  <si>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</si>
  <si>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</si>
  <si>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</si>
  <si>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</si>
  <si>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</si>
  <si>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</si>
  <si>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</si>
  <si>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</si>
  <si>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</si>
  <si>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</si>
  <si>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</si>
  <si>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</si>
  <si>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</si>
  <si>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</si>
  <si>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</si>
  <si>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</si>
  <si>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</si>
  <si>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</si>
  <si>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</si>
  <si>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</si>
  <si>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</si>
  <si>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</si>
  <si>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</si>
  <si>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</si>
  <si>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</si>
  <si>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</si>
  <si>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</si>
  <si>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</si>
  <si>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</si>
  <si>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</si>
  <si>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</si>
  <si>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</si>
  <si>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</si>
  <si>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</si>
  <si>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</si>
  <si>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</si>
  <si>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</si>
  <si>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</si>
  <si>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</si>
  <si>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</si>
  <si>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</si>
  <si>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</si>
  <si>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</si>
  <si>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</si>
  <si>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</si>
  <si>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</si>
  <si>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</si>
  <si>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</si>
  <si>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</si>
  <si>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</si>
  <si>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</si>
  <si>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</si>
  <si>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</si>
  <si>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</si>
  <si>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</si>
  <si>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</si>
  <si>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</si>
  <si>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</si>
  <si>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</si>
  <si>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</si>
  <si>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</si>
  <si>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</si>
  <si>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</si>
  <si>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</si>
  <si>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</si>
  <si>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</si>
  <si>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</si>
  <si>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</si>
  <si>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</si>
  <si>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</si>
  <si>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</si>
  <si>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</si>
  <si>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</si>
  <si>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</si>
  <si>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</si>
  <si>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</si>
  <si>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</si>
  <si>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</si>
  <si>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</si>
  <si>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</si>
  <si>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</si>
  <si>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</si>
  <si>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</si>
  <si>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</si>
  <si>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</si>
  <si>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</si>
  <si>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</si>
  <si>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</si>
  <si>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</si>
  <si>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</si>
  <si>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</si>
  <si>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</si>
  <si>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</si>
  <si>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</si>
  <si>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</si>
  <si>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</si>
  <si>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</si>
  <si>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</si>
  <si>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</si>
  <si>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</si>
  <si>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</si>
  <si>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</si>
  <si>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</si>
  <si>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</si>
  <si>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</si>
  <si>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</si>
  <si>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</si>
  <si>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</si>
  <si>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</si>
  <si>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</si>
  <si>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</si>
  <si>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</si>
  <si>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</si>
  <si>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</si>
  <si>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</si>
  <si>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</si>
  <si>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</si>
  <si>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</si>
  <si>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</si>
  <si>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</si>
  <si>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</si>
  <si>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</si>
  <si>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</si>
  <si>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</si>
  <si>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</si>
  <si>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</si>
  <si>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</si>
  <si>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</si>
  <si>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</si>
  <si>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</si>
  <si>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</si>
  <si>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</si>
  <si>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</si>
  <si>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</si>
  <si>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</si>
  <si>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</si>
  <si>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</si>
  <si>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</si>
  <si>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</si>
  <si>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</si>
  <si>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</si>
  <si>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</si>
  <si>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</si>
  <si>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</si>
  <si>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</si>
  <si>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</si>
  <si>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</si>
  <si>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</si>
  <si>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</si>
  <si>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</si>
  <si>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</si>
  <si>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</si>
  <si>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</si>
  <si>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</si>
  <si>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</si>
  <si>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</si>
  <si>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</si>
  <si>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</si>
  <si>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</si>
  <si>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</si>
  <si>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</si>
  <si>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</si>
  <si>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</si>
  <si>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</si>
  <si>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</si>
  <si>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</si>
  <si>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</si>
  <si>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</si>
  <si>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</si>
  <si>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</si>
  <si>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</si>
  <si>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</si>
  <si>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</si>
  <si>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</si>
  <si>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</si>
  <si>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</si>
  <si>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</si>
  <si>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</si>
  <si>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</si>
  <si>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</si>
  <si>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</si>
  <si>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</si>
  <si>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</si>
  <si>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</si>
  <si>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</si>
  <si>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</si>
  <si>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</si>
  <si>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</si>
  <si>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</si>
  <si>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</si>
  <si>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</si>
  <si>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</si>
  <si>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</si>
  <si>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</si>
  <si>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</si>
  <si>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</si>
  <si>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</si>
  <si>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</si>
  <si>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</si>
  <si>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</si>
  <si>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</si>
  <si>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</si>
  <si>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</si>
  <si>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</si>
  <si>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</si>
  <si>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</si>
  <si>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</si>
  <si>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</si>
  <si>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</si>
  <si>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</si>
  <si>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</si>
  <si>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</si>
  <si>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</si>
  <si>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</si>
  <si>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</si>
  <si>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</si>
  <si>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</si>
  <si>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</si>
  <si>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</si>
  <si>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</si>
  <si>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</si>
  <si>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</si>
  <si>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</si>
  <si>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</si>
  <si>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</si>
  <si>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</si>
  <si>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</si>
  <si>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</si>
  <si>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</si>
  <si>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</si>
  <si>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</si>
  <si>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</si>
  <si>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</si>
  <si>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</si>
  <si>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</si>
  <si>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</si>
  <si>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</si>
  <si>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</si>
  <si>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</si>
  <si>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</si>
  <si>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</si>
  <si>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</si>
  <si>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</si>
  <si>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</si>
  <si>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</si>
  <si>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</si>
  <si>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</si>
  <si>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</si>
  <si>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</si>
  <si>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</si>
  <si>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</si>
  <si>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</si>
  <si>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</si>
  <si>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</si>
  <si>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</si>
  <si>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</si>
  <si>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</si>
  <si>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</si>
  <si>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</si>
  <si>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</si>
  <si>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</si>
  <si>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</si>
  <si>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</si>
  <si>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</si>
  <si>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</si>
  <si>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</si>
  <si>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</si>
  <si>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</si>
  <si>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</si>
  <si>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</si>
  <si>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</si>
  <si>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</si>
  <si>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</si>
  <si>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</si>
  <si>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</si>
  <si>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</si>
  <si>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</si>
  <si>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</si>
  <si>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</si>
  <si>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</si>
  <si>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</si>
  <si>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</si>
  <si>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</si>
  <si>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</si>
  <si>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</si>
  <si>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</si>
  <si>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</si>
  <si>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</si>
  <si>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</si>
  <si>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</si>
  <si>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</si>
  <si>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</si>
  <si>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</si>
  <si>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</si>
  <si>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</si>
  <si>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</si>
  <si>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</si>
  <si>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</si>
  <si>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</si>
  <si>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</si>
  <si>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</si>
  <si>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</si>
  <si>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</si>
  <si>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</si>
  <si>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</si>
  <si>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</si>
  <si>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</si>
  <si>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</si>
  <si>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</si>
  <si>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</si>
  <si>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</si>
  <si>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</si>
  <si>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</si>
  <si>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</si>
  <si>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</si>
  <si>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</si>
  <si>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</si>
  <si>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</si>
  <si>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</si>
  <si>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</si>
  <si>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</si>
  <si>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</si>
  <si>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</si>
  <si>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</si>
  <si>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</si>
  <si>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</si>
  <si>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</si>
  <si>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</si>
  <si>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</si>
  <si>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</si>
  <si>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</si>
  <si>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</si>
  <si>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</si>
  <si>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</si>
  <si>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</si>
  <si>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</si>
  <si>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</si>
  <si>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</si>
  <si>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</si>
  <si>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</si>
  <si>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</si>
  <si>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</si>
  <si>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</si>
  <si>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</si>
  <si>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</si>
  <si>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</si>
  <si>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</si>
  <si>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</si>
  <si>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</si>
  <si>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</si>
  <si>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</si>
  <si>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</si>
  <si>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</si>
  <si>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</si>
  <si>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</si>
  <si>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</si>
  <si>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</si>
  <si>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</si>
  <si>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</si>
  <si>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</si>
  <si>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</si>
  <si>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</si>
  <si>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</si>
  <si>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</si>
  <si>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</si>
  <si>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</si>
  <si>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</si>
  <si>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</si>
  <si>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</si>
  <si>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</si>
  <si>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</si>
  <si>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</si>
  <si>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</si>
  <si>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</si>
  <si>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</si>
  <si>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</si>
  <si>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</si>
  <si>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</si>
  <si>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</si>
  <si>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</si>
  <si>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</si>
  <si>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</si>
  <si>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</si>
  <si>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</si>
  <si>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</si>
  <si>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</si>
  <si>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</si>
  <si>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</si>
  <si>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</si>
  <si>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</si>
  <si>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</si>
  <si>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</si>
  <si>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</si>
  <si>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</si>
  <si>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</si>
  <si>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</si>
  <si>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</si>
  <si>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</si>
  <si>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</si>
  <si>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</si>
  <si>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</si>
  <si>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</si>
  <si>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</si>
  <si>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</si>
  <si>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</si>
  <si>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</si>
  <si>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</si>
  <si>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</si>
  <si>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</si>
  <si>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</si>
  <si>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</si>
  <si>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</si>
  <si>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</si>
  <si>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</si>
  <si>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</si>
  <si>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</si>
  <si>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</si>
  <si>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</si>
  <si>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</si>
  <si>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</si>
  <si>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</si>
  <si>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</si>
  <si>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</si>
  <si>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</si>
  <si>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</si>
  <si>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</si>
  <si>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</si>
  <si>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</si>
  <si>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</si>
  <si>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</si>
  <si>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</si>
  <si>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</si>
  <si>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</si>
  <si>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</si>
  <si>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</si>
  <si>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</si>
  <si>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</si>
  <si>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</si>
  <si>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</si>
  <si>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</si>
  <si>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</si>
  <si>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</si>
  <si>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</si>
  <si>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</si>
  <si>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</si>
  <si>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</si>
  <si>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</si>
  <si>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</si>
  <si>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</si>
  <si>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</si>
  <si>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</si>
  <si>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</si>
  <si>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</si>
  <si>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</si>
  <si>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</si>
  <si>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</si>
  <si>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</si>
  <si>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</si>
  <si>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</si>
  <si>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</si>
  <si>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</si>
  <si>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</si>
  <si>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</si>
  <si>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</si>
  <si>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</si>
  <si>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</si>
  <si>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</si>
  <si>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</si>
  <si>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</si>
  <si>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</si>
  <si>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</si>
  <si>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</si>
  <si>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</si>
  <si>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</si>
  <si>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</si>
  <si>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</si>
  <si>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</si>
  <si>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</si>
  <si>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</si>
  <si>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</si>
  <si>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</si>
  <si>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</si>
  <si>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</si>
  <si>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</si>
  <si>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</si>
  <si>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</si>
  <si>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</si>
  <si>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</si>
  <si>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</si>
  <si>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</si>
  <si>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</si>
  <si>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</si>
  <si>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</si>
  <si>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</si>
  <si>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</si>
  <si>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</si>
  <si>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</si>
  <si>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</si>
  <si>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</si>
  <si>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</si>
  <si>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</si>
  <si>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</si>
  <si>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</si>
  <si>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</si>
  <si>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</si>
  <si>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</si>
  <si>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</si>
  <si>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</si>
  <si>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</si>
  <si>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</si>
  <si>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</si>
  <si>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</si>
  <si>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</si>
  <si>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</si>
  <si>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</si>
  <si>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</si>
  <si>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</si>
  <si>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</si>
  <si>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</si>
  <si>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</si>
  <si>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</si>
  <si>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</si>
  <si>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</si>
  <si>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</si>
  <si>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</si>
  <si>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</si>
  <si>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</si>
  <si>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</si>
  <si>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</si>
  <si>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</si>
  <si>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</si>
  <si>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</si>
  <si>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</si>
  <si>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</si>
  <si>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</si>
  <si>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</si>
  <si>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</si>
  <si>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</si>
  <si>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</si>
  <si>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</si>
  <si>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</si>
  <si>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</si>
  <si>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</si>
  <si>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</si>
  <si>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</si>
  <si>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</si>
  <si>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</si>
  <si>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</si>
  <si>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</si>
  <si>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</si>
  <si>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</si>
  <si>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</si>
  <si>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</si>
  <si>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</si>
  <si>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</si>
  <si>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</si>
  <si>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</si>
  <si>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</si>
  <si>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</si>
  <si>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</si>
  <si>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</si>
  <si>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</si>
  <si>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</si>
  <si>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</si>
  <si>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</si>
  <si>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</si>
  <si>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</si>
  <si>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</si>
  <si>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</si>
  <si>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</si>
  <si>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</si>
  <si>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</si>
  <si>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</si>
  <si>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</si>
  <si>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</si>
  <si>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</si>
  <si>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</si>
  <si>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</si>
  <si>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</si>
  <si>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</si>
  <si>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</si>
  <si>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</si>
  <si>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</si>
  <si>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</si>
  <si>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</si>
  <si>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</si>
  <si>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</si>
  <si>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</si>
  <si>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</si>
  <si>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</si>
  <si>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</si>
  <si>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</si>
  <si>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</si>
  <si>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</si>
  <si>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</si>
  <si>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</si>
  <si>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</si>
  <si>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</si>
  <si>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</si>
  <si>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</si>
  <si>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</si>
  <si>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</si>
  <si>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</si>
  <si>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</si>
  <si>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</si>
  <si>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</si>
  <si>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</si>
  <si>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</si>
  <si>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</si>
  <si>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</si>
  <si>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</si>
  <si>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</si>
  <si>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</si>
  <si>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</si>
  <si>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</si>
  <si>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</si>
  <si>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</si>
  <si>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</si>
  <si>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</si>
  <si>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</si>
  <si>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</si>
  <si>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</si>
  <si>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</si>
  <si>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</si>
  <si>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</si>
  <si>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</si>
  <si>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</si>
  <si>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</si>
  <si>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</si>
  <si>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</si>
  <si>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</si>
  <si>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</si>
  <si>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</si>
  <si>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</si>
  <si>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</si>
  <si>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</si>
  <si>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</si>
  <si>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</si>
  <si>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</si>
  <si>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</si>
  <si>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</si>
  <si>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</si>
  <si>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</si>
  <si>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</si>
  <si>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</si>
  <si>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</si>
  <si>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</si>
  <si>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</si>
  <si>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</si>
  <si>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</si>
  <si>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</si>
  <si>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</si>
  <si>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</si>
  <si>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</si>
  <si>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</si>
  <si>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</si>
  <si>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</si>
  <si>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</si>
  <si>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</si>
  <si>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</si>
  <si>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</si>
  <si>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</si>
  <si>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</si>
  <si>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</si>
  <si>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</si>
  <si>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</si>
  <si>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</si>
  <si>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</si>
  <si>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</si>
  <si>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</si>
  <si>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</si>
  <si>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</si>
  <si>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</si>
  <si>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</si>
  <si>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</si>
  <si>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</si>
  <si>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</si>
  <si>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</si>
  <si>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</si>
  <si>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</si>
  <si>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</si>
  <si>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</si>
  <si>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</si>
  <si>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</si>
  <si>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</si>
  <si>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</si>
  <si>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</si>
  <si>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</si>
  <si>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</si>
  <si>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</si>
  <si>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</si>
  <si>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</si>
  <si>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</si>
  <si>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</si>
  <si>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</si>
  <si>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</si>
  <si>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</si>
  <si>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</si>
  <si>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</si>
  <si>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</si>
  <si>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</si>
  <si>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</si>
  <si>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</si>
  <si>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</si>
  <si>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</si>
  <si>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</si>
  <si>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</si>
  <si>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</si>
  <si>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</si>
  <si>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</si>
  <si>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</si>
  <si>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</si>
  <si>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</si>
  <si>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</si>
  <si>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</si>
  <si>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</si>
  <si>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</si>
  <si>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</si>
  <si>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</si>
  <si>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</si>
  <si>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</si>
  <si>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</si>
  <si>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</si>
  <si>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</si>
  <si>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</si>
  <si>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</si>
  <si>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</si>
  <si>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</si>
  <si>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</si>
  <si>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</si>
  <si>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</si>
  <si>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</si>
  <si>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</si>
  <si>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</si>
  <si>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</si>
  <si>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</si>
  <si>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</si>
  <si>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</si>
  <si>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</si>
  <si>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</si>
  <si>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</si>
  <si>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</si>
  <si>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</si>
  <si>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</si>
  <si>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</si>
  <si>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</si>
  <si>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</si>
  <si>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</si>
  <si>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</si>
  <si>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</si>
  <si>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</si>
  <si>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</si>
  <si>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</si>
  <si>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</si>
  <si>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</si>
  <si>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</si>
  <si>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</si>
  <si>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</si>
  <si>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</si>
  <si>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</si>
  <si>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</si>
  <si>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</si>
  <si>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</si>
  <si>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</si>
  <si>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</si>
  <si>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</si>
  <si>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</si>
  <si>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</si>
  <si>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</si>
  <si>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</si>
  <si>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</si>
  <si>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</si>
  <si>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</si>
  <si>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</si>
  <si>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</si>
  <si>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</si>
  <si>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</si>
  <si>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</si>
  <si>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</si>
  <si>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</si>
  <si>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</si>
  <si>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</si>
  <si>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</si>
  <si>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</si>
  <si>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</si>
  <si>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</si>
  <si>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</si>
  <si>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</si>
  <si>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</si>
  <si>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</si>
  <si>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</si>
  <si>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</si>
  <si>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</si>
  <si>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</si>
  <si>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</si>
  <si>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</si>
  <si>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</si>
  <si>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</si>
  <si>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</si>
  <si>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</si>
  <si>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</si>
  <si>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</si>
  <si>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</si>
  <si>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</si>
  <si>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</si>
  <si>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</si>
  <si>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</si>
  <si>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</si>
  <si>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</si>
  <si>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</si>
  <si>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</si>
  <si>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</si>
  <si>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</si>
  <si>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</si>
  <si>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</si>
  <si>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</si>
  <si>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</si>
  <si>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</si>
  <si>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</si>
  <si>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</si>
  <si>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</si>
  <si>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</si>
  <si>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</si>
  <si>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</si>
  <si>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</si>
  <si>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</si>
  <si>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</si>
  <si>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</si>
  <si>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</si>
  <si>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</si>
  <si>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</si>
  <si>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</si>
  <si>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</si>
  <si>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</si>
  <si>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</si>
  <si>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</si>
  <si>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</si>
  <si>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</si>
  <si>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</si>
  <si>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</si>
  <si>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</si>
  <si>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</si>
  <si>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</si>
  <si>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</si>
  <si>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</si>
  <si>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</si>
  <si>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</si>
  <si>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</si>
  <si>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</si>
  <si>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</si>
  <si>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</si>
  <si>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</si>
  <si>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</si>
  <si>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</si>
  <si>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</si>
  <si>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</si>
  <si>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</si>
  <si>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</si>
  <si>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</si>
  <si>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</si>
  <si>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</si>
  <si>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</si>
  <si>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</si>
  <si>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</si>
  <si>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</si>
  <si>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</si>
  <si>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</si>
  <si>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</si>
  <si>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</si>
  <si>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</si>
  <si>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</si>
  <si>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</si>
  <si>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</si>
  <si>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</si>
  <si>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</si>
  <si>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</si>
  <si>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</si>
  <si>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</si>
  <si>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</si>
  <si>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</si>
  <si>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</si>
  <si>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</si>
  <si>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</si>
  <si>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</si>
  <si>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</si>
  <si>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</si>
  <si>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</si>
  <si>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</si>
  <si>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</si>
  <si>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</si>
  <si>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</si>
  <si>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</si>
  <si>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</si>
  <si>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</si>
  <si>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</si>
  <si>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</si>
  <si>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</si>
  <si>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</si>
  <si>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</si>
  <si>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</si>
  <si>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</si>
  <si>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</si>
  <si>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</si>
  <si>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</si>
  <si>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</si>
  <si>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</si>
  <si>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</si>
  <si>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</si>
  <si>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</si>
  <si>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</si>
  <si>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</si>
  <si>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</si>
  <si>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</si>
  <si>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</si>
  <si>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</si>
  <si>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</si>
  <si>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</si>
  <si>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</si>
  <si>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</si>
  <si>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</si>
  <si>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</si>
  <si>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</si>
  <si>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</si>
  <si>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</si>
  <si>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</si>
  <si>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</si>
  <si>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</si>
  <si>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</si>
  <si>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</si>
  <si>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</si>
  <si>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</si>
  <si>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</si>
  <si>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</si>
  <si>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</si>
  <si>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</si>
  <si>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</si>
  <si>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</si>
  <si>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</si>
  <si>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</si>
  <si>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</si>
  <si>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</si>
  <si>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</si>
  <si>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</si>
  <si>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</si>
  <si>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</si>
  <si>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</si>
  <si>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</si>
  <si>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</si>
  <si>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</si>
  <si>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</si>
  <si>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</si>
  <si>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</si>
  <si>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</si>
  <si>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</si>
  <si>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</si>
  <si>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</si>
  <si>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</si>
  <si>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</si>
  <si>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</si>
  <si>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</si>
  <si>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</si>
  <si>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</si>
  <si>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</si>
  <si>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</si>
  <si>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</si>
  <si>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</si>
  <si>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</si>
  <si>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</si>
  <si>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</si>
  <si>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</si>
  <si>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</si>
  <si>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</si>
  <si>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</si>
  <si>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</si>
  <si>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</si>
  <si>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</si>
  <si>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</si>
  <si>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</si>
  <si>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</si>
  <si>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</si>
  <si>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</si>
  <si>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</si>
  <si>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</si>
  <si>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</si>
  <si>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</si>
  <si>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</si>
  <si>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</si>
  <si>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</si>
  <si>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</si>
  <si>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</si>
  <si>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</si>
  <si>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</si>
  <si>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</si>
  <si>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</si>
  <si>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</si>
  <si>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</si>
  <si>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</si>
  <si>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</si>
  <si>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</si>
  <si>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</si>
  <si>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</si>
  <si>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</si>
  <si>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</si>
  <si>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</si>
  <si>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</si>
  <si>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</si>
  <si>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</si>
  <si>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</si>
  <si>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</si>
  <si>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</si>
  <si>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</si>
  <si>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</si>
  <si>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</si>
  <si>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</si>
  <si>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</si>
  <si>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</si>
  <si>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</si>
  <si>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</si>
  <si>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</si>
  <si>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</si>
  <si>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</si>
  <si>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</si>
  <si>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</si>
  <si>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</si>
  <si>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</si>
  <si>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</si>
  <si>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</si>
  <si>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</si>
  <si>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</si>
  <si>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</si>
  <si>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</si>
  <si>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</si>
  <si>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</si>
  <si>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</si>
  <si>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</si>
  <si>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</si>
  <si>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</si>
  <si>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</si>
  <si>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</si>
  <si>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</si>
  <si>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</si>
  <si>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</si>
  <si>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</si>
  <si>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</si>
  <si>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</si>
  <si>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</si>
  <si>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</si>
  <si>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</si>
  <si>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</si>
  <si>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</si>
  <si>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</si>
  <si>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</si>
  <si>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</si>
  <si>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</si>
  <si>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</si>
  <si>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</si>
  <si>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</si>
  <si>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</si>
  <si>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</si>
  <si>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</si>
  <si>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</si>
  <si>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</si>
  <si>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</si>
  <si>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</si>
  <si>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</si>
  <si>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</si>
  <si>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</si>
  <si>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</si>
  <si>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</si>
  <si>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</si>
  <si>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</si>
  <si>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</si>
  <si>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</si>
  <si>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</si>
  <si>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</si>
  <si>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</si>
  <si>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</si>
  <si>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</si>
  <si>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</si>
  <si>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</si>
  <si>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</si>
  <si>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</si>
  <si>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</si>
  <si>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</si>
  <si>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</si>
  <si>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</si>
  <si>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</si>
  <si>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</si>
  <si>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</si>
  <si>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</si>
  <si>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</si>
  <si>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</si>
  <si>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</si>
  <si>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</si>
  <si>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</si>
  <si>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</si>
  <si>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</si>
  <si>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</si>
  <si>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</si>
  <si>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</si>
  <si>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</si>
  <si>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</si>
  <si>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</si>
  <si>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</si>
  <si>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</si>
  <si>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</si>
  <si>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</si>
  <si>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</si>
  <si>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</si>
  <si>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</si>
  <si>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</si>
  <si>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</si>
  <si>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</si>
  <si>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</si>
  <si>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</si>
  <si>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</si>
  <si>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</si>
  <si>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</si>
  <si>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</si>
  <si>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</si>
  <si>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</si>
  <si>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</si>
  <si>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</si>
  <si>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</si>
  <si>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</si>
  <si>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</si>
  <si>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</si>
  <si>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</si>
  <si>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</si>
  <si>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</si>
  <si>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</si>
  <si>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</si>
  <si>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</si>
  <si>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</si>
  <si>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</si>
  <si>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</si>
  <si>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</si>
  <si>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</si>
  <si>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</si>
  <si>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</si>
  <si>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</si>
  <si>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</si>
  <si>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</si>
  <si>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</si>
  <si>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</si>
  <si>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</si>
  <si>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</si>
  <si>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</si>
  <si>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</si>
  <si>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</si>
  <si>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</si>
  <si>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</si>
  <si>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</si>
  <si>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</si>
  <si>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</si>
  <si>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</si>
  <si>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</si>
  <si>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</si>
  <si>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</si>
  <si>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</si>
  <si>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</si>
  <si>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</si>
  <si>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</si>
  <si>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</si>
  <si>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</si>
  <si>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</si>
  <si>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</si>
  <si>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</si>
  <si>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</si>
  <si>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</si>
  <si>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</si>
  <si>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</si>
  <si>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</si>
  <si>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</si>
  <si>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</si>
  <si>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</si>
  <si>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</si>
  <si>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</si>
  <si>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</si>
  <si>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</si>
  <si>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</si>
  <si>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</si>
  <si>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</si>
  <si>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</si>
  <si>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</si>
  <si>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</si>
  <si>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</si>
  <si>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</si>
  <si>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</si>
  <si>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</si>
  <si>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</si>
  <si>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</si>
  <si>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</si>
  <si>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</si>
  <si>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</si>
  <si>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</si>
  <si>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</si>
  <si>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</si>
  <si>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</si>
  <si>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</si>
  <si>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</si>
  <si>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</si>
  <si>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</si>
  <si>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</si>
  <si>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</si>
  <si>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</si>
  <si>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</si>
  <si>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</si>
  <si>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</si>
  <si>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</si>
  <si>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</si>
  <si>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</si>
  <si>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</si>
  <si>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</si>
  <si>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</si>
  <si>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</si>
  <si>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</si>
  <si>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</si>
  <si>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</si>
  <si>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</si>
  <si>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</si>
  <si>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</si>
  <si>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</si>
  <si>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</si>
  <si>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</si>
  <si>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</si>
  <si>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</si>
  <si>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</si>
  <si>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</si>
  <si>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</si>
  <si>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</si>
  <si>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</si>
  <si>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</si>
  <si>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</si>
  <si>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</si>
  <si>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</si>
  <si>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</si>
  <si>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</si>
  <si>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</si>
  <si>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</si>
  <si>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</si>
  <si>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</si>
  <si>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</si>
  <si>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</si>
  <si>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</si>
  <si>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</si>
  <si>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</si>
  <si>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</si>
  <si>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</si>
  <si>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</si>
  <si>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</si>
  <si>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</si>
  <si>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</si>
  <si>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</si>
  <si>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</si>
  <si>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</si>
  <si>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</si>
  <si>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</si>
  <si>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</si>
  <si>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</si>
  <si>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</si>
  <si>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</si>
  <si>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</si>
  <si>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</si>
  <si>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</si>
  <si>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</si>
  <si>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</si>
  <si>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</si>
  <si>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</si>
  <si>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</si>
  <si>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</si>
  <si>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</si>
  <si>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</si>
  <si>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</si>
  <si>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</si>
  <si>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</si>
  <si>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</si>
  <si>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</si>
  <si>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</si>
  <si>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</si>
  <si>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</si>
  <si>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</si>
  <si>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</si>
  <si>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</si>
  <si>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</si>
  <si>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</si>
  <si>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</si>
  <si>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</si>
  <si>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</si>
  <si>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</si>
  <si>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</si>
  <si>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</si>
  <si>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</si>
  <si>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</si>
  <si>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</si>
  <si>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</si>
  <si>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</si>
  <si>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</si>
  <si>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</si>
  <si>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</si>
  <si>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</si>
  <si>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</si>
  <si>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</si>
  <si>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</si>
  <si>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</si>
  <si>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</si>
  <si>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</si>
  <si>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</si>
  <si>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</si>
  <si>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</si>
  <si>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</si>
  <si>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</si>
  <si>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</si>
  <si>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</si>
  <si>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</si>
  <si>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</si>
  <si>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</si>
  <si>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</si>
  <si>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</si>
  <si>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</si>
  <si>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</si>
  <si>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</si>
  <si>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</si>
  <si>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</si>
  <si>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</si>
  <si>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</si>
  <si>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</si>
  <si>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</si>
  <si>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</si>
  <si>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</si>
  <si>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</si>
  <si>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</si>
  <si>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</si>
  <si>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</si>
  <si>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</si>
  <si>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</si>
  <si>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</si>
  <si>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</si>
  <si>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</si>
  <si>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</si>
  <si>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</si>
  <si>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</si>
  <si>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</si>
  <si>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</si>
  <si>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</si>
  <si>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</si>
  <si>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</si>
  <si>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</si>
  <si>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</si>
  <si>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</si>
  <si>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</si>
  <si>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</si>
  <si>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</si>
  <si>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</si>
  <si>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</si>
  <si>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</si>
  <si>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</si>
  <si>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</si>
  <si>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</si>
  <si>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</si>
  <si>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</si>
  <si>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</si>
  <si>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</si>
  <si>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</si>
  <si>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</si>
  <si>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</si>
  <si>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</si>
  <si>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</si>
  <si>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</si>
  <si>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</si>
  <si>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</si>
  <si>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</si>
  <si>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</si>
  <si>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</si>
  <si>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</si>
  <si>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</si>
  <si>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</si>
  <si>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</si>
  <si>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</si>
  <si>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</si>
  <si>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</si>
  <si>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</si>
  <si>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</si>
  <si>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</si>
  <si>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</si>
  <si>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</si>
  <si>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</si>
  <si>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</si>
  <si>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</si>
  <si>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</si>
  <si>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</si>
  <si>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</si>
  <si>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</si>
  <si>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</si>
  <si>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</si>
  <si>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</si>
  <si>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</si>
  <si>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</si>
  <si>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</si>
  <si>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</si>
  <si>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</si>
  <si>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</si>
  <si>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</si>
  <si>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</si>
  <si>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</si>
  <si>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</si>
  <si>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</si>
  <si>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</si>
  <si>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</si>
  <si>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</si>
  <si>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</si>
  <si>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</si>
  <si>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</si>
  <si>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</si>
  <si>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</si>
  <si>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</si>
  <si>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</si>
  <si>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</si>
  <si>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</si>
  <si>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</si>
  <si>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</si>
  <si>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</si>
  <si>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</si>
  <si>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</si>
  <si>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</si>
  <si>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</si>
  <si>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</si>
  <si>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</si>
  <si>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</si>
  <si>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</si>
  <si>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</si>
  <si>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</si>
  <si>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</si>
  <si>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</si>
  <si>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</si>
  <si>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</si>
  <si>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</si>
  <si>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</si>
  <si>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</si>
  <si>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</si>
  <si>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</si>
  <si>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</si>
  <si>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</si>
  <si>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</si>
  <si>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</si>
  <si>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</si>
  <si>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</si>
  <si>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</si>
  <si>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</si>
  <si>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</si>
  <si>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</si>
  <si>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</si>
  <si>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</si>
  <si>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</si>
  <si>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</si>
  <si>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</si>
  <si>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</si>
  <si>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</si>
  <si>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</si>
  <si>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</si>
  <si>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</si>
  <si>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</si>
  <si>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</si>
  <si>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</si>
  <si>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</si>
  <si>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</si>
  <si>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</si>
  <si>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</si>
  <si>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</si>
  <si>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</si>
  <si>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</si>
  <si>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</si>
  <si>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</si>
  <si>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</si>
  <si>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</si>
  <si>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</si>
  <si>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</si>
  <si>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</si>
  <si>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</si>
  <si>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</si>
  <si>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</si>
  <si>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</si>
  <si>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</si>
  <si>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</si>
  <si>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</si>
  <si>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</si>
  <si>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</si>
  <si>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</si>
  <si>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</si>
  <si>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</si>
  <si>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</si>
  <si>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</si>
  <si>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</si>
  <si>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</si>
  <si>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</si>
  <si>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</si>
  <si>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</si>
  <si>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</si>
  <si>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</si>
  <si>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</si>
  <si>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</si>
  <si>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</si>
  <si>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</si>
  <si>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</si>
  <si>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</si>
  <si>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</si>
  <si>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</si>
  <si>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</si>
  <si>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</si>
  <si>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</si>
  <si>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</si>
  <si>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</si>
  <si>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</si>
  <si>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</si>
  <si>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</si>
  <si>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</si>
  <si>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</si>
  <si>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</si>
  <si>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</si>
  <si>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</si>
  <si>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</si>
  <si>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</si>
  <si>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</si>
  <si>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</si>
  <si>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</si>
  <si>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</si>
  <si>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</si>
  <si>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</si>
  <si>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</si>
  <si>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</si>
  <si>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</si>
  <si>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</si>
  <si>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</si>
  <si>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</si>
  <si>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</si>
  <si>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</si>
  <si>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</si>
  <si>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</si>
  <si>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</si>
  <si>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</si>
  <si>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</si>
  <si>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</si>
  <si>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</si>
  <si>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</si>
  <si>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</si>
  <si>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</si>
  <si>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</si>
  <si>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</si>
  <si>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</si>
  <si>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</si>
  <si>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</si>
  <si>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</si>
  <si>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</si>
  <si>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</si>
  <si>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</si>
  <si>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</si>
  <si>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</si>
  <si>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</si>
  <si>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</si>
  <si>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</si>
  <si>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</si>
  <si>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</si>
  <si>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</si>
  <si>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</si>
  <si>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</si>
  <si>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</si>
  <si>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</si>
  <si>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</si>
  <si>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</si>
  <si>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</si>
  <si>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</si>
  <si>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</si>
  <si>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</si>
  <si>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</si>
  <si>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</si>
  <si>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</si>
  <si>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</si>
  <si>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</si>
  <si>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</si>
  <si>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</si>
  <si>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</si>
  <si>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</si>
  <si>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</si>
  <si>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</si>
  <si>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</si>
  <si>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</si>
  <si>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</si>
  <si>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</si>
  <si>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</si>
  <si>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</si>
  <si>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</si>
  <si>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</si>
  <si>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</si>
  <si>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</si>
  <si>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</si>
  <si>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</si>
  <si>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</si>
  <si>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</si>
  <si>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</si>
  <si>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</si>
  <si>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</si>
  <si>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</si>
  <si>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</si>
  <si>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</si>
  <si>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</si>
  <si>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</si>
  <si>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</si>
  <si>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</si>
  <si>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</si>
  <si>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</si>
  <si>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</si>
  <si>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</si>
  <si>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</si>
  <si>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</si>
  <si>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</si>
  <si>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</si>
  <si>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</si>
  <si>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</si>
  <si>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</si>
  <si>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</si>
  <si>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</si>
  <si>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</si>
  <si>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</si>
  <si>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</si>
  <si>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</si>
  <si>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</si>
  <si>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</si>
  <si>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</si>
  <si>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</si>
  <si>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</si>
  <si>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</si>
  <si>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</si>
  <si>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</si>
  <si>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</si>
  <si>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</si>
  <si>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</si>
  <si>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</si>
  <si>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</si>
  <si>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</si>
  <si>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</si>
  <si>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</si>
  <si>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</si>
  <si>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</si>
  <si>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</si>
  <si>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</si>
  <si>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</si>
  <si>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</si>
  <si>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</si>
  <si>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</si>
  <si>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</si>
  <si>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</si>
  <si>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</si>
  <si>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</si>
  <si>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</si>
  <si>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</si>
  <si>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</si>
  <si>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</si>
  <si>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</si>
  <si>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</si>
  <si>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</si>
  <si>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</si>
  <si>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</si>
  <si>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</si>
  <si>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</si>
  <si>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</si>
  <si>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</si>
  <si>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</si>
  <si>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</si>
  <si>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</si>
  <si>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</si>
  <si>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</si>
  <si>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</si>
  <si>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</si>
  <si>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</si>
  <si>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</si>
  <si>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</si>
  <si>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</si>
  <si>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</si>
  <si>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</si>
  <si>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</si>
  <si>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</si>
  <si>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</si>
  <si>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</si>
  <si>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</si>
  <si>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</si>
  <si>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</si>
  <si>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</si>
  <si>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</si>
  <si>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</si>
  <si>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</si>
  <si>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</si>
  <si>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</si>
  <si>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</si>
  <si>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</si>
  <si>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</si>
  <si>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</si>
  <si>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</si>
  <si>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</si>
  <si>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</si>
  <si>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</si>
  <si>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</si>
  <si>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</si>
  <si>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</si>
  <si>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</si>
  <si>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</si>
  <si>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</si>
  <si>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</si>
  <si>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</si>
  <si>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</si>
  <si>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</si>
  <si>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</si>
  <si>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</si>
  <si>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</si>
  <si>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</si>
  <si>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</si>
  <si>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</si>
  <si>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</si>
  <si>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</si>
  <si>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</si>
  <si>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</si>
  <si>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</si>
  <si>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</si>
  <si>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</si>
  <si>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</si>
  <si>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</si>
  <si>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</si>
  <si>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</si>
  <si>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</si>
  <si>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</si>
  <si>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</si>
  <si>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</si>
  <si>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</si>
  <si>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</si>
  <si>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</si>
  <si>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</si>
  <si>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</si>
  <si>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</si>
  <si>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</si>
  <si>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</si>
  <si>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</si>
  <si>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</si>
  <si>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</si>
  <si>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</si>
  <si>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</si>
  <si>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</si>
  <si>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</si>
  <si>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</si>
  <si>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</si>
  <si>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</si>
  <si>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</si>
  <si>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</si>
  <si>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</si>
  <si>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</si>
  <si>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</si>
  <si>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</si>
  <si>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</si>
  <si>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</si>
  <si>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</si>
  <si>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</si>
  <si>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</si>
  <si>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</si>
  <si>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</si>
  <si>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</si>
  <si>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</si>
  <si>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</si>
  <si>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</si>
  <si>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</si>
  <si>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</si>
  <si>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</si>
  <si>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</si>
  <si>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</si>
  <si>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</si>
  <si>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</si>
  <si>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</si>
  <si>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</si>
  <si>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</si>
  <si>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</si>
  <si>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</si>
  <si>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</si>
  <si>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</si>
  <si>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</si>
  <si>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</si>
  <si>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</si>
  <si>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</si>
  <si>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</si>
  <si>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</si>
  <si>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</si>
  <si>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</si>
  <si>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</si>
  <si>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</si>
  <si>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</si>
  <si>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</si>
  <si>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</si>
  <si>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</si>
  <si>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</si>
  <si>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</si>
  <si>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</si>
  <si>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</si>
  <si>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</si>
  <si>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</si>
  <si>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</si>
  <si>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</si>
  <si>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</si>
  <si>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</si>
  <si>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</si>
  <si>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</si>
  <si>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</si>
  <si>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</si>
  <si>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</si>
  <si>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</si>
  <si>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</si>
  <si>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</si>
  <si>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</si>
  <si>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</si>
  <si>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</si>
  <si>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</si>
  <si>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</si>
  <si>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</si>
  <si>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</si>
  <si>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</si>
  <si>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</si>
  <si>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</si>
  <si>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</si>
  <si>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</si>
  <si>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</si>
  <si>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</si>
  <si>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</si>
  <si>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</si>
  <si>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</si>
  <si>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</si>
  <si>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</si>
  <si>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</si>
  <si>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</si>
  <si>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</si>
  <si>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</si>
  <si>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</si>
  <si>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</si>
  <si>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</si>
  <si>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</si>
  <si>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</si>
  <si>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</si>
  <si>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</si>
  <si>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</si>
  <si>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</si>
  <si>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</si>
  <si>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</si>
  <si>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</si>
  <si>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</si>
  <si>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</si>
  <si>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</si>
  <si>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</si>
  <si>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</si>
  <si>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</si>
  <si>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</si>
  <si>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</si>
  <si>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</si>
  <si>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</si>
  <si>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</si>
  <si>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</si>
  <si>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</si>
  <si>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</si>
  <si>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</si>
  <si>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</si>
  <si>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</si>
  <si>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</si>
  <si>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</si>
  <si>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</si>
  <si>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</si>
  <si>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</si>
  <si>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</si>
  <si>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</si>
  <si>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</si>
  <si>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</si>
  <si>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</si>
  <si>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</si>
  <si>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</si>
  <si>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</si>
  <si>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</si>
  <si>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</si>
  <si>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</si>
  <si>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</si>
  <si>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</si>
  <si>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</si>
  <si>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</si>
  <si>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</si>
  <si>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</si>
  <si>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</si>
  <si>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</si>
  <si>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</si>
  <si>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</si>
  <si>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</si>
  <si>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</si>
  <si>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</si>
  <si>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</si>
  <si>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</si>
  <si>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</si>
  <si>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</si>
  <si>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</si>
  <si>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</si>
  <si>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</si>
  <si>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</si>
  <si>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</si>
  <si>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</si>
  <si>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</si>
  <si>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</si>
  <si>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</si>
  <si>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</si>
  <si>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</si>
  <si>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</si>
  <si>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</si>
  <si>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</si>
  <si>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</si>
  <si>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</si>
  <si>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</si>
  <si>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</si>
  <si>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</si>
  <si>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</si>
  <si>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</si>
  <si>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</si>
  <si>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</si>
  <si>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</si>
  <si>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</si>
  <si>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</si>
  <si>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Goal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</si>
  <si>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</si>
  <si>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</si>
  <si>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</si>
  <si>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</si>
  <si>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</si>
  <si>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</si>
  <si>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</si>
  <si>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</si>
  <si>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</si>
  <si>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</si>
  <si>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</si>
  <si>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</si>
  <si>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</si>
  <si>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</si>
  <si>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Category</t>
  </si>
  <si>
    <t>Sub-category</t>
  </si>
  <si>
    <t>Date Created Conversion_values</t>
  </si>
  <si>
    <t>Date Ended Conversion_values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</si>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</sst>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C0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stats!State by Category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5-4580-8EDC-BE0F4BCEB257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C5-4580-8EDC-BE0F4BCEB257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C5-4580-8EDC-BE0F4BCEB257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C5-4580-8EDC-BE0F4BCEB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17167"/>
        <c:axId val="129132063"/>
      </c:barChart>
      <c:catAx>
        <c:axId val="2051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32063"/>
        <c:crosses val="autoZero"/>
        <c:auto val="1"/>
        <c:lblAlgn val="ctr"/>
        <c:lblOffset val="100"/>
        <c:noMultiLvlLbl val="0"/>
      </c:catAx>
      <c:valAx>
        <c:axId val="12913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5.9339397484099464E-2"/>
          <c:y val="0.10501586365463551"/>
          <c:w val="0.81278490132081527"/>
          <c:h val="0.674618604638223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844E-4C29-92B3-0F4F275BD4EF}"/>
              </c:ext>
            </c:extLst>
          </c:dPt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2-4127-9EAA-D0B3CEB139A1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72-4127-9EAA-D0B3CEB139A1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72-4127-9EAA-D0B3CEB139A1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72-4127-9EAA-D0B3CEB13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0490751"/>
        <c:axId val="239517807"/>
      </c:barChart>
      <c:catAx>
        <c:axId val="500490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517807"/>
        <c:crosses val="autoZero"/>
        <c:auto val="1"/>
        <c:lblAlgn val="ctr"/>
        <c:lblOffset val="100"/>
        <c:noMultiLvlLbl val="0"/>
      </c:catAx>
      <c:valAx>
        <c:axId val="23951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50000"/>
                <a:lumOff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</c:pivotFmt>
      <c:pivotFmt>
        <c:idx val="1"/>
        <c:spPr>
          <a:ln w="31750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9247576717502904E-2"/>
          <c:y val="0.23406969962088073"/>
          <c:w val="0.68347425995751099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51-4A54-B0E3-04A2F62B1856}"/>
            </c:ext>
          </c:extLst>
        </c:ser>
        <c:ser>
          <c:idx val="1"/>
          <c:order val="1"/>
          <c:tx>
            <c:strRef>
              <c:f>'Outcome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51-4A54-B0E3-04A2F62B1856}"/>
            </c:ext>
          </c:extLst>
        </c:ser>
        <c:ser>
          <c:idx val="2"/>
          <c:order val="2"/>
          <c:tx>
            <c:strRef>
              <c:f>'Outcome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strRef>
              <c:f>'Outcome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51-4A54-B0E3-04A2F62B1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775327"/>
        <c:axId val="23717471"/>
      </c:lineChart>
      <c:catAx>
        <c:axId val="50177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17471"/>
        <c:crosses val="autoZero"/>
        <c:auto val="1"/>
        <c:lblAlgn val="ctr"/>
        <c:lblOffset val="100"/>
        <c:noMultiLvlLbl val="0"/>
      </c:catAx>
      <c:valAx>
        <c:axId val="2371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7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launch date!PivotTable5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50000"/>
              </a:schemeClr>
            </a:solidFill>
            <a:ln w="9525">
              <a:solidFill>
                <a:schemeClr val="bg1">
                  <a:lumMod val="50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 date'!$B$21:$B$22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'Outcome by launch date'!$A$23:$A$32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launch date'!$B$23:$B$32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3-4C39-A477-4A3B5EFB8BE5}"/>
            </c:ext>
          </c:extLst>
        </c:ser>
        <c:ser>
          <c:idx val="1"/>
          <c:order val="1"/>
          <c:tx>
            <c:strRef>
              <c:f>'Outcome by launch date'!$C$21:$C$22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 by launch date'!$A$23:$A$32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launch date'!$C$23:$C$32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33-4C39-A477-4A3B5EFB8BE5}"/>
            </c:ext>
          </c:extLst>
        </c:ser>
        <c:ser>
          <c:idx val="2"/>
          <c:order val="2"/>
          <c:tx>
            <c:strRef>
              <c:f>'Outcome by launch date'!$D$21:$D$22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strRef>
              <c:f>'Outcome by launch date'!$A$23:$A$32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by launch date'!$D$23:$D$32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33-4C39-A477-4A3B5EFB8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2283343"/>
        <c:axId val="1419859327"/>
      </c:lineChart>
      <c:catAx>
        <c:axId val="90228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859327"/>
        <c:crosses val="autoZero"/>
        <c:auto val="1"/>
        <c:lblAlgn val="ctr"/>
        <c:lblOffset val="100"/>
        <c:noMultiLvlLbl val="0"/>
      </c:catAx>
      <c:valAx>
        <c:axId val="14198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28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2B-46E8-BBCF-CD47688A073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2B-46E8-BBCF-CD47688A073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2B-46E8-BBCF-CD47688A0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2192479"/>
        <c:axId val="239514063"/>
      </c:lineChart>
      <c:catAx>
        <c:axId val="252192479"/>
        <c:scaling>
          <c:orientation val="minMax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514063"/>
        <c:crosses val="autoZero"/>
        <c:auto val="1"/>
        <c:lblAlgn val="ctr"/>
        <c:lblOffset val="100"/>
        <c:noMultiLvlLbl val="0"/>
      </c:catAx>
      <c:valAx>
        <c:axId val="23951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19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 Analysis!PivotTable4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Analysis'!$B$3:$B$4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'Additional Analysis'!$B$5:$B$14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3-4B35-8593-3F0F837649C7}"/>
            </c:ext>
          </c:extLst>
        </c:ser>
        <c:ser>
          <c:idx val="1"/>
          <c:order val="1"/>
          <c:tx>
            <c:strRef>
              <c:f>'Additional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'Additional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'Additional Analysis'!$C$5:$C$14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3-4B35-8593-3F0F837649C7}"/>
            </c:ext>
          </c:extLst>
        </c:ser>
        <c:ser>
          <c:idx val="2"/>
          <c:order val="2"/>
          <c:tx>
            <c:strRef>
              <c:f>'Additional Analysis'!$D$3:$D$4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'Additional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'Additional Analysis'!$D$5:$D$14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3-4B35-8593-3F0F837649C7}"/>
            </c:ext>
          </c:extLst>
        </c:ser>
        <c:ser>
          <c:idx val="3"/>
          <c:order val="3"/>
          <c:tx>
            <c:strRef>
              <c:f>'Additional Analysis'!$E$3:$E$4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'Additional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'Additional Analysis'!$E$5:$E$14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3-4B35-8593-3F0F83764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1904159"/>
        <c:axId val="446505567"/>
      </c:barChart>
      <c:catAx>
        <c:axId val="75190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505567"/>
        <c:crosses val="autoZero"/>
        <c:auto val="1"/>
        <c:lblAlgn val="ctr"/>
        <c:lblOffset val="100"/>
        <c:noMultiLvlLbl val="0"/>
      </c:catAx>
      <c:valAx>
        <c:axId val="44650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90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 Analysis!PivotTable7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'Additional Analysis'!$B$18:$B$19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'Additional Analysis'!$A$20:$A$41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Analysis'!$B$20:$B$41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8-4394-94CE-8795E3651B30}"/>
            </c:ext>
          </c:extLst>
        </c:ser>
        <c:ser>
          <c:idx val="1"/>
          <c:order val="1"/>
          <c:tx>
            <c:strRef>
              <c:f>'Additional Analysis'!$C$18:$C$19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'Additional Analysis'!$A$20:$A$41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Analysis'!$C$20:$C$41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E8-4394-94CE-8795E3651B30}"/>
            </c:ext>
          </c:extLst>
        </c:ser>
        <c:ser>
          <c:idx val="2"/>
          <c:order val="2"/>
          <c:tx>
            <c:strRef>
              <c:f>'Additional Analysis'!$D$18:$D$19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'Additional Analysis'!$A$20:$A$41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Analysis'!$D$20:$D$41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E8-4394-94CE-8795E3651B30}"/>
            </c:ext>
          </c:extLst>
        </c:ser>
        <c:ser>
          <c:idx val="3"/>
          <c:order val="3"/>
          <c:tx>
            <c:strRef>
              <c:f>'Additional Analysis'!$E$18:$E$19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'Additional Analysis'!$A$20:$A$41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'Additional Analysis'!$E$20:$E$41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E8-4394-94CE-8795E3651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64883663"/>
        <c:axId val="1419833535"/>
      </c:barChart>
      <c:catAx>
        <c:axId val="126488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833535"/>
        <c:crosses val="autoZero"/>
        <c:auto val="1"/>
        <c:lblAlgn val="ctr"/>
        <c:lblOffset val="100"/>
        <c:noMultiLvlLbl val="0"/>
      </c:catAx>
      <c:valAx>
        <c:axId val="1419833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88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36512</xdr:colOff>
      <xdr:row>0</xdr:row>
      <xdr:rowOff>74611</xdr:rowOff>
    </xdr:from>
    <xdr:to>
      <xdr:col>15</xdr:col>
      <xdr:colOff>15875</xdr:colOff>
      <xdr:row>21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9AF16-AD06-4CBC-81D7-F9E4DF1D2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239712</xdr:colOff>
      <xdr:row>5</xdr:row>
      <xdr:rowOff>28575</xdr:rowOff>
    </xdr:from>
    <xdr:to>
      <xdr:col>18</xdr:col>
      <xdr:colOff>6350</xdr:colOff>
      <xdr:row>35</xdr:row>
      <xdr:rowOff>160337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8C0-6884-4605-B13C-178BDE31C2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16786</xdr:colOff>
      <xdr:row>2</xdr:row>
      <xdr:rowOff>177579</xdr:rowOff>
    </xdr:from>
    <xdr:to>
      <xdr:col>13</xdr:col>
      <xdr:colOff>322608</xdr:colOff>
      <xdr:row>17</xdr:row>
      <xdr:rowOff>128968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50FFA-B01D-4C9F-B8A4-8A36DF8C9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250351</xdr:colOff>
      <xdr:row>20</xdr:row>
      <xdr:rowOff>9707</xdr:rowOff>
    </xdr:from>
    <xdr:to>
      <xdr:col>13</xdr:col>
      <xdr:colOff>277356</xdr:colOff>
      <xdr:row>34</xdr:row>
      <xdr:rowOff>147218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3505D9-64A6-420A-8926-68D405243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13</xdr:row>
      <xdr:rowOff>166687</xdr:rowOff>
    </xdr:from>
    <xdr:to>
      <xdr:col>7</xdr:col>
      <xdr:colOff>15875</xdr:colOff>
      <xdr:row>35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FA34A7-C3F9-4625-B1F3-E239E5376A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201612</xdr:colOff>
      <xdr:row>0</xdr:row>
      <xdr:rowOff>131762</xdr:rowOff>
    </xdr:from>
    <xdr:to>
      <xdr:col>13</xdr:col>
      <xdr:colOff>376237</xdr:colOff>
      <xdr:row>15</xdr:row>
      <xdr:rowOff>65087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3E52252-A80E-4960-AC50-9C7BF0A5E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501650</xdr:colOff>
      <xdr:row>16</xdr:row>
      <xdr:rowOff>153986</xdr:rowOff>
    </xdr:from>
    <xdr:to>
      <xdr:col>25</xdr:col>
      <xdr:colOff>577850</xdr:colOff>
      <xdr:row>39</xdr:row>
      <xdr:rowOff>111124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9B810-3D93-4262-9C4F-2CE59C400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Mohan" refreshedDate="43314.453454166665" createdVersion="6" refreshedVersion="6" minRefreshableVersion="3" recordCount="4115" xr:uid="{C7637ED3-E40A-4894-9F27-EA3DE41627BF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Mohan" refreshedDate="43314.477178009256" createdVersion="6" refreshedVersion="6" minRefreshableVersion="3" recordCount="4114" xr:uid="{C5E5ACC4-2FE5-4E0C-8084-FB77A1DDA4C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Mohan" refreshedDate="43314.493191898146" createdVersion="6" refreshedVersion="6" minRefreshableVersion="3" recordCount="4114" xr:uid="{21491BA0-0293-4081-BE78-F80C8EB4D5C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vek Mohan" refreshedDate="43322.97066215278" createdVersion="6" refreshedVersion="6" minRefreshableVersion="3" recordCount="4114" xr:uid="{4C0BD785-B8A8-4B7E-89CE-C282C16A042D}">
  <cacheSource type="worksheet">
    <worksheetSource ref="A1:V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Date Created Conversion_values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20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_values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20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20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1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s v="film &amp; video"/>
    <s v="television"/>
    <d v="2015-06-21T19:10:11"/>
    <d v="2015-07-22T22:00:0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s v="film &amp; video"/>
    <s v="television"/>
    <d v="2017-01-31T09:24:43"/>
    <d v="2017-03-02T09:24:43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d v="2016-02-05T11:51:23"/>
    <d v="2016-02-15T11:51:23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s v="film &amp; video"/>
    <s v="television"/>
    <d v="2014-07-08T07:21:47"/>
    <d v="2014-08-07T07:21:47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s v="film &amp; video"/>
    <s v="television"/>
    <d v="2015-11-19T15:01:19"/>
    <d v="2015-12-19T15:01:19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s v="film &amp; video"/>
    <s v="television"/>
    <d v="2016-07-12T17:23:27"/>
    <d v="2016-07-29T00:35:0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s v="film &amp; video"/>
    <s v="television"/>
    <d v="2014-06-03T20:44:10"/>
    <d v="2014-06-13T20:44:1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s v="film &amp; video"/>
    <s v="television"/>
    <d v="2016-05-25T20:07:47"/>
    <d v="2016-07-04T20:07:47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s v="film &amp; video"/>
    <s v="television"/>
    <d v="2016-04-08T17:40:12"/>
    <d v="2016-04-15T16:00:0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s v="film &amp; video"/>
    <s v="television"/>
    <d v="2016-03-17T21:29:04"/>
    <d v="2016-04-16T21:29:04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s v="film &amp; video"/>
    <s v="television"/>
    <d v="2014-05-20T20:37:59"/>
    <d v="2014-06-24T20:37:59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s v="film &amp; video"/>
    <s v="television"/>
    <d v="2016-07-21T13:41:02"/>
    <d v="2016-08-21T22:00:0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s v="film &amp; video"/>
    <s v="television"/>
    <d v="2014-06-01T12:07:05"/>
    <d v="2014-07-15T22:00:0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s v="film &amp; video"/>
    <s v="television"/>
    <d v="2016-05-18T11:15:09"/>
    <d v="2016-06-23T15:27:0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s v="film &amp; video"/>
    <s v="television"/>
    <d v="2014-06-17T19:38:08"/>
    <d v="2014-07-13T08:59:0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s v="film &amp; video"/>
    <s v="television"/>
    <d v="2015-09-09T04:24:18"/>
    <d v="2015-09-27T15:14:0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s v="film &amp; video"/>
    <s v="television"/>
    <d v="2014-05-01T14:06:51"/>
    <d v="2014-06-16T00:30:0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s v="film &amp; video"/>
    <s v="television"/>
    <d v="2014-10-05T12:33:42"/>
    <d v="2014-11-04T13:33:42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s v="film &amp; video"/>
    <s v="television"/>
    <d v="2014-08-18T08:00:56"/>
    <d v="2014-09-17T08:00:56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s v="film &amp; video"/>
    <s v="television"/>
    <d v="2015-06-20T14:35:34"/>
    <d v="2015-07-20T14:35:34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s v="film &amp; video"/>
    <s v="television"/>
    <d v="2015-07-15T13:11:52"/>
    <d v="2015-09-13T13:11:52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s v="film &amp; video"/>
    <s v="television"/>
    <d v="2014-08-27T10:03:09"/>
    <d v="2014-09-26T10:03:09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s v="film &amp; video"/>
    <s v="television"/>
    <d v="2014-12-16T16:52:20"/>
    <d v="2015-01-01T02:59:0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s v="film &amp; video"/>
    <s v="television"/>
    <d v="2015-04-03T13:41:41"/>
    <d v="2015-04-30T10:20:0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s v="film &amp; video"/>
    <s v="television"/>
    <d v="2015-08-13T14:41:03"/>
    <d v="2015-09-15T14:39:0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s v="film &amp; video"/>
    <s v="television"/>
    <d v="2015-11-09T19:36:01"/>
    <d v="2016-01-08T19:36:01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s v="film &amp; video"/>
    <s v="television"/>
    <d v="2014-07-08T07:22:24"/>
    <d v="2014-08-17T07:22:24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s v="film &amp; video"/>
    <s v="television"/>
    <d v="2014-10-16T22:57:13"/>
    <d v="2014-11-15T23:57:13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s v="film &amp; video"/>
    <s v="television"/>
    <d v="2015-11-16T18:08:04"/>
    <d v="2015-12-16T18:08:04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s v="film &amp; video"/>
    <s v="television"/>
    <d v="2014-06-22T11:09:28"/>
    <d v="2014-07-22T11:09:28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s v="film &amp; video"/>
    <s v="television"/>
    <d v="2014-07-22T02:01:55"/>
    <d v="2014-08-21T02:01:55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d v="2016-01-07T14:00:34"/>
    <d v="2016-01-25T14:00:34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s v="film &amp; video"/>
    <s v="television"/>
    <d v="2016-04-01T10:03:37"/>
    <d v="2016-05-12T22:59:0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s v="film &amp; video"/>
    <s v="television"/>
    <d v="2015-10-09T10:51:41"/>
    <d v="2015-11-08T11:51:41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s v="film &amp; video"/>
    <s v="television"/>
    <d v="2014-07-21T02:43:21"/>
    <d v="2014-08-05T02:43:21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s v="film &amp; video"/>
    <s v="television"/>
    <d v="2015-04-04T02:00:14"/>
    <d v="2015-04-27T19:00:0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s v="film &amp; video"/>
    <s v="television"/>
    <d v="2015-03-05T02:22:05"/>
    <d v="2015-04-04T01:22:05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s v="film &amp; video"/>
    <s v="television"/>
    <d v="2015-01-28T11:37:59"/>
    <d v="2015-02-27T11:37:59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s v="film &amp; video"/>
    <s v="television"/>
    <d v="2013-04-10T20:22:24"/>
    <d v="2013-05-10T20:22:24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s v="film &amp; video"/>
    <s v="television"/>
    <d v="2014-04-24T20:07:48"/>
    <d v="2014-05-25T17:59:0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s v="film &amp; video"/>
    <s v="television"/>
    <d v="2014-05-30T00:08:08"/>
    <d v="2014-06-18T23:00:0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s v="film &amp; video"/>
    <s v="television"/>
    <d v="2014-09-05T08:39:14"/>
    <d v="2014-10-05T08:39:14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s v="film &amp; video"/>
    <s v="television"/>
    <d v="2014-11-28T10:20:26"/>
    <d v="2014-12-28T10:20:26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s v="film &amp; video"/>
    <s v="television"/>
    <d v="2014-06-12T13:58:06"/>
    <d v="2014-07-12T19:00:0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s v="film &amp; video"/>
    <s v="television"/>
    <d v="2014-08-22T21:22:17"/>
    <d v="2014-10-06T21:22:17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s v="film &amp; video"/>
    <s v="television"/>
    <d v="2016-03-28T09:58:27"/>
    <d v="2016-04-27T09:58:27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s v="film &amp; video"/>
    <s v="television"/>
    <d v="2015-11-15T18:09:34"/>
    <d v="2015-12-15T18:09:34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s v="film &amp; video"/>
    <s v="television"/>
    <d v="2014-10-20T14:40:07"/>
    <d v="2014-12-19T15:40:07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s v="film &amp; video"/>
    <s v="television"/>
    <d v="2015-01-29T07:24:20"/>
    <d v="2015-03-01T07:00:0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s v="film &amp; video"/>
    <s v="television"/>
    <d v="2015-09-23T23:14:05"/>
    <d v="2015-10-23T23:14:05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s v="film &amp; video"/>
    <s v="television"/>
    <d v="2014-12-22T13:04:18"/>
    <d v="2015-01-30T12:00:0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s v="film &amp; video"/>
    <s v="television"/>
    <d v="2015-07-11T17:17:17"/>
    <d v="2015-08-10T17:17:17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s v="film &amp; video"/>
    <s v="television"/>
    <d v="2014-06-17T11:50:46"/>
    <d v="2014-07-17T11:50:46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s v="film &amp; video"/>
    <s v="television"/>
    <d v="2014-03-21T08:10:45"/>
    <d v="2014-04-04T17:00:0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s v="film &amp; video"/>
    <s v="television"/>
    <d v="2015-11-25T12:07:01"/>
    <d v="2015-12-25T12:07:01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s v="film &amp; video"/>
    <s v="television"/>
    <d v="2016-05-06T18:15:16"/>
    <d v="2016-05-27T18:15:16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s v="film &amp; video"/>
    <s v="television"/>
    <d v="2015-05-25T08:10:24"/>
    <d v="2015-06-08T11:00:0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s v="film &amp; video"/>
    <s v="television"/>
    <d v="2015-03-26T14:59:22"/>
    <d v="2015-04-25T14:59:22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s v="film &amp; video"/>
    <s v="television"/>
    <d v="2014-10-20T12:52:52"/>
    <d v="2014-11-19T13:52:52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s v="film &amp; video"/>
    <s v="television"/>
    <d v="2015-08-14T00:39:36"/>
    <d v="2015-09-14T16:00:0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s v="film &amp; video"/>
    <s v="shorts"/>
    <d v="2014-03-03T16:38:37"/>
    <d v="2014-03-22T19:00:00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s v="film &amp; video"/>
    <s v="shorts"/>
    <d v="2013-05-15T14:32:37"/>
    <d v="2013-06-06T14:32:37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s v="film &amp; video"/>
    <s v="shorts"/>
    <d v="2013-02-06T14:11:18"/>
    <d v="2013-03-03T14:11:18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s v="film &amp; video"/>
    <s v="shorts"/>
    <d v="2013-12-04T16:53:33"/>
    <d v="2013-12-27T23:59:00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s v="film &amp; video"/>
    <s v="shorts"/>
    <d v="2013-06-07T19:26:21"/>
    <d v="2013-07-07T19:26:2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s v="film &amp; video"/>
    <s v="shorts"/>
    <d v="2014-07-15T14:42:34"/>
    <d v="2014-08-11T00:59:00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s v="film &amp; video"/>
    <s v="shorts"/>
    <d v="2016-06-18T15:23:40"/>
    <d v="2016-07-18T15:23:40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s v="film &amp; video"/>
    <s v="shorts"/>
    <d v="2012-06-15T09:00:04"/>
    <d v="2012-07-15T09:00:04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s v="film &amp; video"/>
    <s v="shorts"/>
    <d v="2014-01-24T08:39:51"/>
    <d v="2014-02-23T08:39:5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s v="film &amp; video"/>
    <s v="shorts"/>
    <d v="2011-08-30T23:30:25"/>
    <d v="2011-10-02T01:59:00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s v="film &amp; video"/>
    <s v="shorts"/>
    <d v="2011-07-06T16:30:45"/>
    <d v="2011-09-04T16:30:45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s v="film &amp; video"/>
    <s v="shorts"/>
    <d v="2012-03-29T01:30:57"/>
    <d v="2012-05-28T01:30:57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s v="film &amp; video"/>
    <s v="shorts"/>
    <d v="2012-10-25T19:14:41"/>
    <d v="2012-11-14T19:00:00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d v="2011-02-13T13:09:44"/>
    <d v="2011-05-02T22:59:00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s v="film &amp; video"/>
    <s v="shorts"/>
    <d v="2015-12-22T06:41:35"/>
    <d v="2016-01-21T06:41:35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s v="film &amp; video"/>
    <s v="shorts"/>
    <d v="2013-03-24T00:01:12"/>
    <d v="2013-04-23T00:01:12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s v="film &amp; video"/>
    <s v="shorts"/>
    <d v="2011-10-28T11:35:58"/>
    <d v="2011-12-27T12:35:58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s v="film &amp; video"/>
    <s v="shorts"/>
    <d v="2012-03-28T22:28:37"/>
    <d v="2012-05-20T21:59:00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s v="film &amp; video"/>
    <s v="shorts"/>
    <d v="2016-08-22T12:32:01"/>
    <d v="2016-09-01T12:32:0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s v="film &amp; video"/>
    <s v="shorts"/>
    <d v="2014-03-26T13:38:13"/>
    <d v="2014-04-25T13:38:13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s v="film &amp; video"/>
    <s v="shorts"/>
    <d v="2013-11-04T21:00:56"/>
    <d v="2013-12-09T21:00:56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s v="film &amp; video"/>
    <s v="shorts"/>
    <d v="2012-07-09T22:48:47"/>
    <d v="2012-07-13T22:02:00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s v="film &amp; video"/>
    <s v="shorts"/>
    <d v="2011-09-09T14:41:01"/>
    <d v="2011-10-09T14:41:0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s v="film &amp; video"/>
    <s v="shorts"/>
    <d v="2015-02-07T09:46:29"/>
    <d v="2015-02-22T06:30:00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s v="film &amp; video"/>
    <s v="shorts"/>
    <d v="2011-04-15T13:11:26"/>
    <d v="2011-05-15T13:11:26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s v="film &amp; video"/>
    <s v="shorts"/>
    <d v="2011-08-23T22:00:37"/>
    <d v="2011-09-22T22:00:37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s v="film &amp; video"/>
    <s v="shorts"/>
    <d v="2015-10-14T08:20:45"/>
    <d v="2015-12-27T09:20:45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s v="film &amp; video"/>
    <s v="shorts"/>
    <d v="2010-05-24T07:56:43"/>
    <d v="2010-06-02T20:41:00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s v="shorts"/>
    <d v="2014-05-27T10:48:51"/>
    <d v="2014-06-22T10:48:5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s v="film &amp; video"/>
    <s v="shorts"/>
    <d v="2013-05-08T13:03:12"/>
    <d v="2013-06-02T13:03:12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s v="film &amp; video"/>
    <s v="shorts"/>
    <d v="2011-06-12T02:08:19"/>
    <d v="2011-07-12T02:08:19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s v="film &amp; video"/>
    <s v="shorts"/>
    <d v="2011-03-17T04:39:24"/>
    <d v="2011-05-17T04:39:24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s v="film &amp; video"/>
    <s v="shorts"/>
    <d v="2016-12-16T23:46:23"/>
    <d v="2017-02-01T03:00:00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s v="film &amp; video"/>
    <s v="shorts"/>
    <d v="2012-06-05T15:35:37"/>
    <d v="2012-07-03T16:00:00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s v="film &amp; video"/>
    <s v="shorts"/>
    <d v="2014-03-18T12:13:42"/>
    <d v="2014-04-07T12:13:42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s v="film &amp; video"/>
    <s v="shorts"/>
    <d v="2012-01-26T19:07:21"/>
    <d v="2012-02-25T19:07:2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s v="film &amp; video"/>
    <s v="shorts"/>
    <d v="2010-05-26T10:54:01"/>
    <d v="2010-07-31T22:00:00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s v="film &amp; video"/>
    <s v="shorts"/>
    <d v="2011-06-11T22:14:42"/>
    <d v="2011-07-11T22:14:42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s v="film &amp; video"/>
    <s v="shorts"/>
    <d v="2012-11-01T14:04:34"/>
    <d v="2012-12-07T18:30:00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s v="film &amp; video"/>
    <s v="shorts"/>
    <d v="2013-12-23T16:39:59"/>
    <d v="2014-01-22T16:39:59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s v="film &amp; video"/>
    <s v="shorts"/>
    <d v="2012-10-15T13:04:46"/>
    <d v="2012-11-04T14:04:46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d v="2012-12-31T13:38:30"/>
    <d v="2013-01-24T13:38:30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s v="film &amp; video"/>
    <s v="shorts"/>
    <d v="2010-11-22T22:08:53"/>
    <d v="2010-12-22T22:08:53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s v="film &amp; video"/>
    <s v="shorts"/>
    <d v="2014-02-12T14:20:30"/>
    <d v="2014-03-07T14:20:30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d v="2011-03-10T11:41:06"/>
    <d v="2011-04-02T20:00:00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s v="film &amp; video"/>
    <s v="shorts"/>
    <d v="2016-04-25T12:23:40"/>
    <d v="2016-05-13T19:00:00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s v="film &amp; video"/>
    <s v="shorts"/>
    <d v="2012-03-19T13:38:21"/>
    <d v="2012-04-02T13:38:2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s v="film &amp; video"/>
    <s v="shorts"/>
    <d v="2011-04-02T18:34:47"/>
    <d v="2011-04-24T18:34:47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s v="film &amp; video"/>
    <s v="shorts"/>
    <d v="2013-04-01T09:42:50"/>
    <d v="2013-05-31T09:42:50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s v="film &amp; video"/>
    <s v="shorts"/>
    <d v="2011-01-26T19:37:10"/>
    <d v="2011-02-25T19:37:10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s v="film &amp; video"/>
    <s v="shorts"/>
    <d v="2013-10-10T17:47:33"/>
    <d v="2013-11-14T00:59:00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s v="film &amp; video"/>
    <s v="shorts"/>
    <d v="2015-05-01T02:59:47"/>
    <d v="2015-05-31T02:59:47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s v="film &amp; video"/>
    <s v="shorts"/>
    <d v="2014-03-19T20:01:58"/>
    <d v="2014-04-12T21:00:00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s v="film &amp; video"/>
    <s v="shorts"/>
    <d v="2011-07-29T13:12:08"/>
    <d v="2011-08-06T10:00:00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s v="film &amp; video"/>
    <s v="shorts"/>
    <d v="2011-11-14T01:34:48"/>
    <d v="2012-01-13T01:34:48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s v="film &amp; video"/>
    <s v="shorts"/>
    <d v="2012-01-10T12:44:04"/>
    <d v="2012-02-04T12:44:04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s v="film &amp; video"/>
    <s v="shorts"/>
    <d v="2011-02-21T06:55:55"/>
    <d v="2011-04-08T05:55:55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s v="film &amp; video"/>
    <s v="shorts"/>
    <d v="2010-03-11T15:02:24"/>
    <d v="2010-06-09T14:00:00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s v="film &amp; video"/>
    <s v="shorts"/>
    <d v="2011-06-28T20:17:16"/>
    <d v="2011-07-28T20:17:16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s v="film &amp; video"/>
    <s v="shorts"/>
    <d v="2011-07-14T20:39:46"/>
    <d v="2011-08-13T18:00:00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s v="science fiction"/>
    <d v="2016-09-02T20:11:47"/>
    <d v="2016-10-02T20:11:47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s v="science fiction"/>
    <d v="2015-04-02T11:55:10"/>
    <d v="2015-04-18T05:16:00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d v="2016-08-11T05:21:47"/>
    <d v="2016-10-10T05:21:47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s v="film &amp; video"/>
    <s v="science fiction"/>
    <d v="2014-09-22T13:46:04"/>
    <d v="2014-10-28T17:00:00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d v="2015-04-20T17:17:22"/>
    <d v="2015-05-15T17:17:2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s v="film &amp; video"/>
    <s v="science fiction"/>
    <d v="2016-12-05T18:51:20"/>
    <d v="2017-02-03T18:51:20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s v="film &amp; video"/>
    <s v="science fiction"/>
    <d v="2015-05-11T09:08:57"/>
    <d v="2015-06-10T21:00:00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s v="film &amp; video"/>
    <s v="science fiction"/>
    <d v="2015-03-04T09:59:01"/>
    <d v="2015-04-03T08:59:01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s v="film &amp; video"/>
    <s v="science fiction"/>
    <d v="2016-09-15T00:28:13"/>
    <d v="2016-10-20T00:28:13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d v="2014-08-31T17:29:43"/>
    <d v="2014-10-30T17:29:43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d v="2014-05-19T16:58:12"/>
    <d v="2014-06-16T15:16:00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d v="2016-06-20T15:06:01"/>
    <d v="2016-07-05T19:00:00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s v="film &amp; video"/>
    <s v="science fiction"/>
    <d v="2014-09-23T14:30:07"/>
    <d v="2014-11-07T15:30:07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d v="2016-05-01T14:23:04"/>
    <d v="2016-05-31T12:31:00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d v="2015-08-05T16:50:18"/>
    <d v="2015-09-04T12:00:00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s v="film &amp; video"/>
    <s v="science fiction"/>
    <d v="2014-05-29T04:09:57"/>
    <d v="2014-07-01T14:00:00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d v="2015-04-02T04:50:34"/>
    <d v="2015-05-16T05:16:00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d v="2015-08-23T08:46:33"/>
    <d v="2015-10-12T08:46:33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s v="film &amp; video"/>
    <s v="science fiction"/>
    <d v="2015-07-01T01:10:41"/>
    <d v="2015-07-31T23:59:00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d v="2015-07-02T17:06:12"/>
    <d v="2015-07-12T17:06:1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d v="2015-02-17T23:45:32"/>
    <d v="2015-03-19T22:45:3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s v="film &amp; video"/>
    <s v="science fiction"/>
    <d v="2015-04-15T22:40:23"/>
    <d v="2015-05-30T22:40:23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s v="science fiction"/>
    <d v="2014-10-26T16:26:18"/>
    <d v="2014-11-16T17:26:18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d v="2016-07-07T20:32:22"/>
    <d v="2016-09-03T00:55:00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s v="film &amp; video"/>
    <s v="science fiction"/>
    <d v="2015-02-12T13:17:52"/>
    <d v="2015-04-13T12:17:5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s v="film &amp; video"/>
    <s v="science fiction"/>
    <d v="2015-07-15T08:00:52"/>
    <d v="2015-08-11T08:00:5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s v="film &amp; video"/>
    <s v="science fiction"/>
    <d v="2016-11-18T19:23:18"/>
    <d v="2017-01-17T19:23:18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d v="2014-11-26T13:25:40"/>
    <d v="2015-01-08T13:18:00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s v="science fiction"/>
    <d v="2016-01-28T01:45:36"/>
    <d v="2016-02-27T01:45:36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s v="film &amp; video"/>
    <s v="science fiction"/>
    <d v="2014-11-24T23:07:50"/>
    <d v="2014-12-25T03:00:00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s v="film &amp; video"/>
    <s v="science fiction"/>
    <d v="2015-03-26T22:53:02"/>
    <d v="2015-05-25T22:53:0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s v="science fiction"/>
    <d v="2015-04-19T08:13:11"/>
    <d v="2015-06-18T08:13:11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s v="science fiction"/>
    <d v="2014-08-23T20:51:40"/>
    <d v="2014-09-22T20:51:40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s v="film &amp; video"/>
    <s v="science fiction"/>
    <d v="2014-10-21T09:04:04"/>
    <d v="2014-12-02T10:04:04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s v="film &amp; video"/>
    <s v="science fiction"/>
    <d v="2015-04-21T08:08:15"/>
    <d v="2015-06-03T08:08:15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s v="film &amp; video"/>
    <s v="science fiction"/>
    <d v="2015-06-13T08:25:35"/>
    <d v="2015-07-23T08:25:35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s v="science fiction"/>
    <d v="2014-06-03T21:59:56"/>
    <d v="2014-08-02T21:59:56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s v="science fiction"/>
    <d v="2016-01-27T16:52:52"/>
    <d v="2016-02-26T16:52:5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d v="2014-09-21T20:50:28"/>
    <d v="2014-10-21T20:50:28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d v="2016-05-24T05:25:45"/>
    <d v="2016-07-03T05:25:45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d v="2015-06-16T16:54:51"/>
    <d v="2015-08-15T16:54:51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s v="drama"/>
    <d v="2014-06-02T11:29:55"/>
    <d v="2014-07-02T11:29:55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s v="film &amp; video"/>
    <s v="drama"/>
    <d v="2014-07-14T22:02:36"/>
    <d v="2014-08-16T18:42:00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d v="2015-08-27T18:04:14"/>
    <d v="2015-09-30T19:00:00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s v="film &amp; video"/>
    <s v="drama"/>
    <d v="2014-07-21T13:18:21"/>
    <d v="2014-09-19T13:18:21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d v="2015-12-13T10:48:44"/>
    <d v="2016-01-12T10:48:44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d v="2016-12-16T20:49:22"/>
    <d v="2017-01-15T20:49:22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s v="film &amp; video"/>
    <s v="drama"/>
    <d v="2015-06-05T17:15:35"/>
    <d v="2015-08-04T17:15:35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s v="film &amp; video"/>
    <s v="drama"/>
    <d v="2015-02-17T15:02:50"/>
    <d v="2015-03-19T14:02:50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s v="drama"/>
    <d v="2014-09-18T07:07:39"/>
    <d v="2014-10-18T07:07:39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s v="film &amp; video"/>
    <s v="drama"/>
    <d v="2015-07-31T18:28:03"/>
    <d v="2015-08-30T00:28:00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d v="2016-06-12T23:20:14"/>
    <d v="2016-08-11T23:20:14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d v="2015-02-12T04:28:43"/>
    <d v="2015-03-19T03:28:4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d v="2015-01-29T08:45:08"/>
    <d v="2015-02-28T08:45:08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d v="2015-03-09T13:12:56"/>
    <d v="2015-05-08T13:12:56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s v="film &amp; video"/>
    <s v="drama"/>
    <d v="2014-08-04T13:40:11"/>
    <d v="2014-08-29T13:40:11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d v="2015-07-06T14:46:39"/>
    <d v="2015-08-05T14:46:39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s v="film &amp; video"/>
    <s v="drama"/>
    <d v="2015-03-06T20:08:46"/>
    <d v="2015-03-23T19:08:46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d v="2015-10-27T17:55:45"/>
    <d v="2015-11-26T18:55:45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d v="2016-02-02T20:55:55"/>
    <d v="2016-03-03T20:55:55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s v="film &amp; video"/>
    <s v="drama"/>
    <d v="2015-03-04T18:47:23"/>
    <d v="2015-04-13T14:00:00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s v="film &amp; video"/>
    <s v="drama"/>
    <d v="2015-05-23T12:48:15"/>
    <d v="2015-06-22T12:48:15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d v="2016-12-07T19:17:12"/>
    <d v="2017-01-06T19:17:12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s v="film &amp; video"/>
    <s v="drama"/>
    <d v="2014-10-27T14:26:50"/>
    <d v="2014-11-26T15:26:50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s v="film &amp; video"/>
    <s v="drama"/>
    <d v="2014-07-05T13:59:22"/>
    <d v="2014-08-31T22:59:00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s v="drama"/>
    <d v="2016-07-19T16:52:19"/>
    <d v="2016-08-18T16:52:19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d v="2017-02-01T14:30:34"/>
    <d v="2017-03-03T15:00:00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d v="2015-06-27T00:37:37"/>
    <d v="2015-07-21T01:59:00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d v="2014-08-05T23:23:35"/>
    <d v="2014-09-04T23:23:35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s v="drama"/>
    <d v="2016-07-05T11:34:37"/>
    <d v="2016-09-03T11:34:37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s v="drama"/>
    <d v="2016-06-06T10:37:26"/>
    <d v="2016-06-16T10:37:26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s v="film &amp; video"/>
    <s v="drama"/>
    <d v="2015-08-23T05:35:38"/>
    <d v="2015-10-02T05:35:38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s v="film &amp; video"/>
    <s v="drama"/>
    <d v="2014-09-17T14:00:32"/>
    <d v="2014-10-17T14:00:32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d v="2014-09-29T17:26:06"/>
    <d v="2014-11-28T18:26:06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s v="drama"/>
    <d v="2016-01-06T18:55:31"/>
    <d v="2016-03-06T18:55:31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d v="2015-05-11T11:05:32"/>
    <d v="2015-07-10T11:05:32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s v="film &amp; video"/>
    <s v="drama"/>
    <d v="2015-09-12T08:01:38"/>
    <d v="2015-10-10T16:00:00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s v="film &amp; video"/>
    <s v="drama"/>
    <d v="2017-01-06T15:21:40"/>
    <d v="2017-02-17T16:00:00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s v="film &amp; video"/>
    <s v="drama"/>
    <d v="2014-09-05T04:12:02"/>
    <d v="2014-10-05T04:12:02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d v="2016-08-01T21:58:22"/>
    <d v="2016-08-31T21:58:22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s v="film &amp; video"/>
    <s v="drama"/>
    <d v="2014-08-15T21:00:03"/>
    <d v="2014-09-14T21:00:0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s v="film &amp; video"/>
    <s v="drama"/>
    <d v="2015-01-19T14:38:49"/>
    <d v="2015-02-08T14:38:49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d v="2015-09-08T17:16:04"/>
    <d v="2015-10-08T15:59:00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s v="film &amp; video"/>
    <s v="drama"/>
    <d v="2014-11-30T15:21:04"/>
    <d v="2015-01-29T15:21:04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s v="film &amp; video"/>
    <s v="drama"/>
    <d v="2016-07-05T09:00:03"/>
    <d v="2016-08-04T09:00:0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s v="film &amp; video"/>
    <s v="drama"/>
    <d v="2015-09-01T10:10:22"/>
    <d v="2015-10-06T10:10:22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d v="2016-07-15T19:06:23"/>
    <d v="2016-08-05T19:06:2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s v="film &amp; video"/>
    <s v="drama"/>
    <d v="2014-12-04T23:43:58"/>
    <d v="2015-01-03T23:43:58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d v="2014-11-16T03:52:47"/>
    <d v="2014-12-16T03:52:47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d v="2015-06-10T17:08:55"/>
    <d v="2015-07-10T17:08:55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s v="film &amp; video"/>
    <s v="drama"/>
    <d v="2015-09-01T20:33:12"/>
    <d v="2015-10-01T00:00:00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s v="film &amp; video"/>
    <s v="drama"/>
    <d v="2015-08-19T22:50:17"/>
    <d v="2015-09-18T22:50:17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s v="drama"/>
    <d v="2016-02-16T16:08:40"/>
    <d v="2016-04-16T15:08:40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s v="drama"/>
    <d v="2015-07-17T09:15:47"/>
    <d v="2015-08-16T09:06:41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s v="drama"/>
    <d v="2015-01-05T10:22:29"/>
    <d v="2015-03-06T10:22:29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s v="drama"/>
    <d v="2016-01-06T00:31:22"/>
    <d v="2016-02-17T18:59:00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s v="film &amp; video"/>
    <s v="drama"/>
    <d v="2015-03-03T18:00:37"/>
    <d v="2015-04-22T17:00:37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s v="film &amp; video"/>
    <s v="drama"/>
    <d v="2014-11-27T10:22:29"/>
    <d v="2014-12-28T10:22:29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d v="2015-03-16T10:04:49"/>
    <d v="2015-05-15T10:04:49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s v="film &amp; video"/>
    <s v="drama"/>
    <d v="2016-02-29T02:50:25"/>
    <d v="2016-04-01T01:59:00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s v="drama"/>
    <d v="2015-07-10T10:27:10"/>
    <d v="2015-08-20T15:06:00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d v="2015-01-27T15:06:04"/>
    <d v="2015-03-28T14:06:04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d v="2015-01-27T13:28:38"/>
    <d v="2015-03-26T21:39:00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d v="2016-04-21T20:09:10"/>
    <d v="2016-05-21T20:05:00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d v="2015-05-11T00:38:46"/>
    <d v="2015-07-10T00:38:46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d v="2016-03-09T18:04:14"/>
    <d v="2016-04-08T17:04:14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s v="drama"/>
    <d v="2015-04-12T10:59:04"/>
    <d v="2015-05-31T04:29:00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d v="2015-06-09T16:27:21"/>
    <d v="2015-07-09T16:27:21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d v="2015-04-02T11:28:25"/>
    <d v="2015-06-01T11:28:25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d v="2016-01-14T17:24:57"/>
    <d v="2016-02-13T17:24:57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s v="drama"/>
    <d v="2015-05-05T13:39:11"/>
    <d v="2015-06-04T13:39:11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d v="2015-12-03T18:00:51"/>
    <d v="2016-01-02T18:00:51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s v="film &amp; video"/>
    <s v="drama"/>
    <d v="2015-01-28T14:49:06"/>
    <d v="2015-02-27T14:49:06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d v="2016-08-30T16:52:52"/>
    <d v="2016-09-29T16:52:52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s v="film &amp; video"/>
    <s v="drama"/>
    <d v="2015-05-11T19:50:59"/>
    <d v="2015-06-20T19:50:59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d v="2015-06-09T16:48:17"/>
    <d v="2015-07-09T16:48:17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d v="2015-11-12T21:01:39"/>
    <d v="2016-01-04T19:00:00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s v="drama"/>
    <d v="2016-01-08T08:51:09"/>
    <d v="2016-03-08T08:51:09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d v="2016-12-09T18:06:00"/>
    <d v="2016-12-30T04:00:00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d v="2015-10-19T21:38:50"/>
    <d v="2015-11-08T07:00:00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s v="film &amp; video"/>
    <s v="documentary"/>
    <d v="2013-03-21T12:00:11"/>
    <d v="2013-05-05T12:00:11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s v="film &amp; video"/>
    <s v="documentary"/>
    <d v="2014-11-06T11:45:04"/>
    <d v="2014-12-21T11:45:0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s v="film &amp; video"/>
    <s v="documentary"/>
    <d v="2011-11-15T06:49:50"/>
    <d v="2011-12-20T06:49:50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s v="film &amp; video"/>
    <s v="documentary"/>
    <d v="2014-01-22T20:08:24"/>
    <d v="2014-02-21T20:08:2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s v="film &amp; video"/>
    <s v="documentary"/>
    <d v="2010-02-04T02:45:59"/>
    <d v="2010-03-16T02:06:00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s v="film &amp; video"/>
    <s v="documentary"/>
    <d v="2012-07-16T20:16:25"/>
    <d v="2012-08-15T20:16:25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s v="film &amp; video"/>
    <s v="documentary"/>
    <d v="2010-10-29T03:43:25"/>
    <d v="2010-12-18T04:43:25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s v="film &amp; video"/>
    <s v="documentary"/>
    <d v="2010-09-09T09:30:14"/>
    <d v="2010-10-15T22:39:00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s v="film &amp; video"/>
    <s v="documentary"/>
    <d v="2011-11-23T13:35:09"/>
    <d v="2012-01-07T13:35:09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s v="film &amp; video"/>
    <s v="documentary"/>
    <d v="2010-06-03T17:10:20"/>
    <d v="2010-08-22T12:40:00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s v="film &amp; video"/>
    <s v="documentary"/>
    <d v="2013-05-07T08:34:51"/>
    <d v="2013-06-06T08:34:51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s v="film &amp; video"/>
    <s v="documentary"/>
    <d v="2012-04-14T13:54:06"/>
    <d v="2012-05-16T14:00:00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s v="film &amp; video"/>
    <s v="documentary"/>
    <d v="2010-03-29T10:54:18"/>
    <d v="2010-05-31T22:59:00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s v="film &amp; video"/>
    <s v="documentary"/>
    <d v="2012-01-16T10:37:15"/>
    <d v="2012-02-15T10:37:15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s v="film &amp; video"/>
    <s v="documentary"/>
    <d v="2015-09-16T17:51:50"/>
    <d v="2015-10-16T21:00:00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s v="film &amp; video"/>
    <s v="documentary"/>
    <d v="2011-02-14T07:38:02"/>
    <d v="2011-03-16T06:38:02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s v="film &amp; video"/>
    <s v="documentary"/>
    <d v="2013-02-14T13:27:47"/>
    <d v="2013-03-16T13:27:47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s v="film &amp; video"/>
    <s v="documentary"/>
    <d v="2016-04-19T10:02:42"/>
    <d v="2016-05-19T10:02:42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s v="film &amp; video"/>
    <s v="documentary"/>
    <d v="2011-05-18T20:14:26"/>
    <d v="2011-06-17T20:14:26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s v="film &amp; video"/>
    <s v="documentary"/>
    <d v="2015-03-09T12:42:49"/>
    <d v="2015-04-08T12:42:49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s v="film &amp; video"/>
    <s v="documentary"/>
    <d v="2010-06-01T13:07:59"/>
    <d v="2010-07-17T04:59:00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s v="film &amp; video"/>
    <s v="documentary"/>
    <d v="2012-04-18T16:15:04"/>
    <d v="2012-06-07T09:55:00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s v="film &amp; video"/>
    <s v="documentary"/>
    <d v="2011-01-12T00:57:08"/>
    <d v="2011-02-26T00:57:08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s v="film &amp; video"/>
    <s v="documentary"/>
    <d v="2012-08-28T17:54:54"/>
    <d v="2012-09-27T17:54:5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s v="film &amp; video"/>
    <s v="documentary"/>
    <d v="2012-04-11T09:53:15"/>
    <d v="2012-05-11T09:53:15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s v="film &amp; video"/>
    <s v="documentary"/>
    <d v="2010-03-30T00:53:50"/>
    <d v="2010-05-10T15:16:00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s v="film &amp; video"/>
    <s v="documentary"/>
    <d v="2010-01-26T23:11:47"/>
    <d v="2010-04-22T22:51:00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s v="film &amp; video"/>
    <s v="documentary"/>
    <d v="2014-05-26T05:51:39"/>
    <d v="2014-06-25T05:51:39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s v="film &amp; video"/>
    <s v="documentary"/>
    <d v="2011-09-22T22:39:38"/>
    <d v="2011-11-06T23:39:38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s v="film &amp; video"/>
    <s v="documentary"/>
    <d v="2017-01-22T23:43:42"/>
    <d v="2017-02-21T23:43:42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s v="film &amp; video"/>
    <s v="documentary"/>
    <d v="2011-04-04T15:47:50"/>
    <d v="2011-05-24T23:00:00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s v="film &amp; video"/>
    <s v="documentary"/>
    <d v="2013-12-03T21:24:21"/>
    <d v="2014-01-02T03:00:00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s v="film &amp; video"/>
    <s v="documentary"/>
    <d v="2010-02-26T16:36:31"/>
    <d v="2010-04-28T13:49:00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s v="film &amp; video"/>
    <s v="documentary"/>
    <d v="2011-06-03T06:57:46"/>
    <d v="2011-07-03T06:57:46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s v="film &amp; video"/>
    <s v="documentary"/>
    <d v="2012-03-01T16:53:49"/>
    <d v="2012-04-05T01:59:00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s v="film &amp; video"/>
    <s v="documentary"/>
    <d v="2012-10-10T19:46:06"/>
    <d v="2012-11-09T20:46:06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s v="film &amp; video"/>
    <s v="documentary"/>
    <d v="2012-02-27T20:57:54"/>
    <d v="2012-04-27T19:57:5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s v="film &amp; video"/>
    <s v="documentary"/>
    <d v="2015-04-23T16:23:39"/>
    <d v="2015-05-23T16:23:39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s v="film &amp; video"/>
    <s v="documentary"/>
    <d v="2012-09-11T19:58:59"/>
    <d v="2012-10-11T19:58:59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s v="film &amp; video"/>
    <s v="documentary"/>
    <d v="2017-01-24T00:51:36"/>
    <d v="2017-02-26T21:01:00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s v="film &amp; video"/>
    <s v="documentary"/>
    <d v="2014-04-15T09:10:35"/>
    <d v="2014-05-30T09:10:35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s v="film &amp; video"/>
    <s v="documentary"/>
    <d v="2009-05-16T22:55:13"/>
    <d v="2009-08-10T14:26:00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s v="film &amp; video"/>
    <s v="documentary"/>
    <d v="2010-01-16T17:04:52"/>
    <d v="2010-02-22T17:00:00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s v="film &amp; video"/>
    <s v="documentary"/>
    <d v="2011-05-12T12:02:24"/>
    <d v="2011-05-31T23:59:00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s v="film &amp; video"/>
    <s v="documentary"/>
    <d v="2011-12-27T12:43:00"/>
    <d v="2012-01-21T12:43:00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s v="film &amp; video"/>
    <s v="documentary"/>
    <d v="2013-08-20T13:08:48"/>
    <d v="2013-09-19T13:08:48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s v="film &amp; video"/>
    <s v="documentary"/>
    <d v="2013-02-08T14:35:24"/>
    <d v="2013-03-25T13:35:2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s v="film &amp; video"/>
    <s v="documentary"/>
    <d v="2012-10-02T01:40:18"/>
    <d v="2012-11-01T23:00:00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s v="film &amp; video"/>
    <s v="documentary"/>
    <d v="2012-05-21T23:03:13"/>
    <d v="2012-06-25T23:03:13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s v="film &amp; video"/>
    <s v="documentary"/>
    <d v="2013-10-03T05:57:14"/>
    <d v="2013-11-02T05:57:1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s v="film &amp; video"/>
    <s v="documentary"/>
    <d v="2010-12-14T03:51:37"/>
    <d v="2011-02-02T02:59:00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s v="film &amp; video"/>
    <s v="documentary"/>
    <d v="2013-04-12T13:27:26"/>
    <d v="2013-04-30T19:01:00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s v="film &amp; video"/>
    <s v="documentary"/>
    <d v="2011-09-26T14:16:39"/>
    <d v="2011-10-28T22:59:00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s v="film &amp; video"/>
    <s v="documentary"/>
    <d v="2014-03-21T11:01:54"/>
    <d v="2014-04-20T11:01:5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d v="2010-06-13T21:01:34"/>
    <d v="2010-07-19T11:00:00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s v="film &amp; video"/>
    <s v="documentary"/>
    <d v="2013-09-01T19:06:49"/>
    <d v="2013-10-31T19:00:00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s v="film &amp; video"/>
    <s v="documentary"/>
    <d v="2012-08-13T06:24:43"/>
    <d v="2012-09-07T06:24:43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s v="film &amp; video"/>
    <s v="documentary"/>
    <d v="2015-03-26T12:28:21"/>
    <d v="2015-04-30T22:59:00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s v="film &amp; video"/>
    <s v="documentary"/>
    <d v="2014-03-11T06:07:28"/>
    <d v="2014-05-09T16:00:00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s v="film &amp; video"/>
    <s v="documentary"/>
    <d v="2010-10-18T00:24:20"/>
    <d v="2010-11-17T01:24:20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s v="film &amp; video"/>
    <s v="documentary"/>
    <d v="2011-03-24T18:02:18"/>
    <d v="2011-04-24T18:02:18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s v="film &amp; video"/>
    <s v="documentary"/>
    <d v="2013-02-07T12:42:15"/>
    <d v="2013-03-19T11:42:15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s v="film &amp; video"/>
    <s v="documentary"/>
    <d v="2012-01-25T15:33:58"/>
    <d v="2012-02-24T15:33:58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s v="film &amp; video"/>
    <s v="documentary"/>
    <d v="2012-05-02T20:42:26"/>
    <d v="2012-06-01T20:42:26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s v="film &amp; video"/>
    <s v="documentary"/>
    <d v="2012-07-23T21:16:37"/>
    <d v="2012-08-31T21:00:00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s v="film &amp; video"/>
    <s v="documentary"/>
    <d v="2012-02-09T10:07:29"/>
    <d v="2012-03-10T10:07:29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s v="film &amp; video"/>
    <s v="documentary"/>
    <d v="2013-02-28T15:05:33"/>
    <d v="2013-03-20T14:05:33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s v="film &amp; video"/>
    <s v="documentary"/>
    <d v="2013-01-08T17:40:01"/>
    <d v="2013-02-07T17:40:01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s v="film &amp; video"/>
    <s v="documentary"/>
    <d v="2011-01-24T11:40:10"/>
    <d v="2011-03-10T11:40:10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s v="film &amp; video"/>
    <s v="documentary"/>
    <d v="2012-08-13T13:02:14"/>
    <d v="2012-09-03T13:02:1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s v="film &amp; video"/>
    <s v="documentary"/>
    <d v="2011-10-04T23:23:43"/>
    <d v="2011-10-19T21:00:00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s v="film &amp; video"/>
    <s v="documentary"/>
    <d v="2011-11-21T00:16:32"/>
    <d v="2012-01-01T02:59:00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s v="film &amp; video"/>
    <s v="documentary"/>
    <d v="2013-03-15T16:03:52"/>
    <d v="2013-04-14T16:03:52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s v="film &amp; video"/>
    <s v="documentary"/>
    <d v="2010-06-28T00:28:14"/>
    <d v="2010-08-11T10:59:00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s v="film &amp; video"/>
    <s v="documentary"/>
    <d v="2013-01-30T14:59:48"/>
    <d v="2013-03-01T14:59:48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s v="film &amp; video"/>
    <s v="documentary"/>
    <d v="2012-07-23T13:32:14"/>
    <d v="2012-08-22T13:32:1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s v="film &amp; video"/>
    <s v="documentary"/>
    <d v="2014-11-07T17:09:57"/>
    <d v="2014-12-10T23:59:00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s v="film &amp; video"/>
    <s v="documentary"/>
    <d v="2013-11-11T11:14:43"/>
    <d v="2013-12-11T11:14:43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s v="film &amp; video"/>
    <s v="documentary"/>
    <d v="2013-02-24T19:55:51"/>
    <d v="2013-03-26T18:55:51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s v="film &amp; video"/>
    <s v="documentary"/>
    <d v="2009-11-06T15:07:09"/>
    <d v="2010-02-02T02:59:00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s v="film &amp; video"/>
    <s v="documentary"/>
    <d v="2015-11-23T08:13:53"/>
    <d v="2015-12-22T18:00:00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s v="film &amp; video"/>
    <s v="documentary"/>
    <d v="2016-10-04T05:43:06"/>
    <d v="2016-11-08T06:43:06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s v="film &amp; video"/>
    <s v="documentary"/>
    <d v="2016-04-13T08:40:48"/>
    <d v="2016-05-13T08:40:48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s v="film &amp; video"/>
    <s v="documentary"/>
    <d v="2016-11-23T02:42:46"/>
    <d v="2016-12-21T02:59:00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s v="film &amp; video"/>
    <s v="documentary"/>
    <d v="2015-06-29T10:01:48"/>
    <d v="2015-08-01T10:01:48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s v="film &amp; video"/>
    <s v="documentary"/>
    <d v="2016-11-14T23:30:33"/>
    <d v="2016-12-19T23:30:33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s v="film &amp; video"/>
    <s v="documentary"/>
    <d v="2017-02-09T02:33:26"/>
    <d v="2017-03-14T17:57:00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s v="film &amp; video"/>
    <s v="documentary"/>
    <d v="2015-02-23T00:38:49"/>
    <d v="2015-03-22T03:00:00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s v="film &amp; video"/>
    <s v="documentary"/>
    <d v="2015-10-01T17:43:08"/>
    <d v="2015-10-31T23:00:00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s v="film &amp; video"/>
    <s v="documentary"/>
    <d v="2015-10-14T06:12:07"/>
    <d v="2015-11-06T23:00:00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s v="film &amp; video"/>
    <s v="documentary"/>
    <d v="2013-04-15T07:22:43"/>
    <d v="2013-05-16T22:59:00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s v="film &amp; video"/>
    <s v="documentary"/>
    <d v="2016-05-17T08:57:14"/>
    <d v="2016-06-17T08:57:1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s v="film &amp; video"/>
    <s v="documentary"/>
    <d v="2015-09-16T11:19:37"/>
    <d v="2015-10-28T03:00:00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s v="film &amp; video"/>
    <s v="documentary"/>
    <d v="2016-03-08T10:16:31"/>
    <d v="2016-04-07T09:16:31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s v="film &amp; video"/>
    <s v="documentary"/>
    <d v="2015-04-07T11:22:37"/>
    <d v="2015-05-15T14:00:00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s v="film &amp; video"/>
    <s v="documentary"/>
    <d v="2015-04-07T12:41:55"/>
    <d v="2015-05-08T17:00:00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s v="film &amp; video"/>
    <s v="documentary"/>
    <d v="2015-10-14T09:18:38"/>
    <d v="2015-11-13T10:18:38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s v="film &amp; video"/>
    <s v="documentary"/>
    <d v="2015-02-11T22:05:08"/>
    <d v="2015-03-13T21:05:08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s v="documentary"/>
    <d v="2016-07-08T13:08:10"/>
    <d v="2016-09-02T20:00:00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s v="film &amp; video"/>
    <s v="documentary"/>
    <d v="2015-03-30T13:14:28"/>
    <d v="2015-04-29T13:14:28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s v="film &amp; video"/>
    <s v="documentary"/>
    <d v="2017-02-06T11:03:27"/>
    <d v="2017-03-08T16:00:00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s v="film &amp; video"/>
    <s v="documentary"/>
    <d v="2014-09-12T16:06:38"/>
    <d v="2014-09-30T22:59:00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s v="film &amp; video"/>
    <s v="documentary"/>
    <d v="2016-03-30T13:44:25"/>
    <d v="2016-04-29T13:44:25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s v="film &amp; video"/>
    <s v="documentary"/>
    <d v="2014-10-14T12:42:25"/>
    <d v="2014-11-13T22:00:00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s v="film &amp; video"/>
    <s v="documentary"/>
    <d v="2015-04-17T18:18:14"/>
    <d v="2015-05-31T21:20:00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s v="film &amp; video"/>
    <s v="documentary"/>
    <d v="2015-04-20T17:39:50"/>
    <d v="2015-05-20T17:39:50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s v="film &amp; video"/>
    <s v="documentary"/>
    <d v="2015-09-14T07:00:21"/>
    <d v="2015-10-14T07:00:21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s v="film &amp; video"/>
    <s v="documentary"/>
    <d v="2015-10-15T06:53:29"/>
    <d v="2015-11-14T07:53:29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s v="film &amp; video"/>
    <s v="documentary"/>
    <d v="2015-07-22T09:05:16"/>
    <d v="2015-08-21T09:05:16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s v="film &amp; video"/>
    <s v="documentary"/>
    <d v="2017-01-25T06:58:28"/>
    <d v="2017-02-24T06:58:28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s v="film &amp; video"/>
    <s v="documentary"/>
    <d v="2016-08-03T20:35:09"/>
    <d v="2016-09-10T22:59:00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s v="film &amp; video"/>
    <s v="documentary"/>
    <d v="2016-02-27T18:09:14"/>
    <d v="2016-04-07T17:09:1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s v="film &amp; video"/>
    <s v="documentary"/>
    <d v="2014-09-07T23:01:08"/>
    <d v="2014-10-07T23:01:08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s v="film &amp; video"/>
    <s v="documentary"/>
    <d v="2015-10-20T14:00:19"/>
    <d v="2015-11-19T15:00:19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s v="film &amp; video"/>
    <s v="documentary"/>
    <d v="2016-03-09T14:52:01"/>
    <d v="2016-04-08T13:52:01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s v="film &amp; video"/>
    <s v="documentary"/>
    <d v="2014-10-31T02:03:14"/>
    <d v="2014-12-01T03:03:1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s v="film &amp; video"/>
    <s v="documentary"/>
    <d v="2016-02-15T14:16:33"/>
    <d v="2016-03-16T13:16:33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s v="film &amp; video"/>
    <s v="documentary"/>
    <d v="2015-03-15T00:19:57"/>
    <d v="2015-04-24T00:19:57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s v="film &amp; video"/>
    <s v="documentary"/>
    <d v="2016-05-17T15:38:41"/>
    <d v="2016-06-15T10:00:00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s v="film &amp; video"/>
    <s v="documentary"/>
    <d v="2014-10-22T20:41:30"/>
    <d v="2014-11-14T00:12:00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s v="film &amp; video"/>
    <s v="documentary"/>
    <d v="2015-06-08T16:33:00"/>
    <d v="2015-07-22T22:11:00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s v="film &amp; video"/>
    <s v="documentary"/>
    <d v="2014-10-23T19:01:46"/>
    <d v="2014-11-22T20:01:46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s v="film &amp; video"/>
    <s v="documentary"/>
    <d v="2014-07-17T00:03:11"/>
    <d v="2014-08-07T19:00:00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s v="film &amp; video"/>
    <s v="documentary"/>
    <d v="2010-03-18T12:52:16"/>
    <d v="2010-05-02T14:22:00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s v="film &amp; video"/>
    <s v="documentary"/>
    <d v="2014-05-21T15:37:52"/>
    <d v="2014-06-20T22:59:00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s v="film &amp; video"/>
    <s v="documentary"/>
    <d v="2014-01-29T09:33:19"/>
    <d v="2014-02-28T09:33:19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s v="film &amp; video"/>
    <s v="documentary"/>
    <d v="2012-04-20T14:01:58"/>
    <d v="2012-05-20T14:01:58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s v="film &amp; video"/>
    <s v="documentary"/>
    <d v="2013-03-22T08:51:18"/>
    <d v="2013-04-30T23:59:00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s v="film &amp; video"/>
    <s v="documentary"/>
    <d v="2015-02-08T09:32:02"/>
    <d v="2015-03-15T08:32:02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s v="film &amp; video"/>
    <s v="documentary"/>
    <d v="2011-12-16T08:14:29"/>
    <d v="2012-01-15T08:14:29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s v="film &amp; video"/>
    <s v="documentary"/>
    <d v="2016-12-07T14:05:00"/>
    <d v="2017-01-06T14:05:00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s v="film &amp; video"/>
    <s v="documentary"/>
    <d v="2012-12-18T13:25:39"/>
    <d v="2013-02-01T13:25:39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s v="film &amp; video"/>
    <s v="documentary"/>
    <d v="2016-02-25T08:50:44"/>
    <d v="2016-04-05T11:00:00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s v="film &amp; video"/>
    <s v="documentary"/>
    <d v="2012-06-18T16:53:18"/>
    <d v="2012-07-18T16:53:18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s v="film &amp; video"/>
    <s v="documentary"/>
    <d v="2011-08-02T16:20:31"/>
    <d v="2011-09-16T16:20:31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s v="film &amp; video"/>
    <s v="documentary"/>
    <d v="2014-01-18T18:38:31"/>
    <d v="2014-03-01T12:18:00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s v="film &amp; video"/>
    <s v="documentary"/>
    <d v="2016-07-25T05:51:56"/>
    <d v="2016-08-25T05:51:56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s v="film &amp; video"/>
    <s v="documentary"/>
    <d v="2015-10-15T01:01:08"/>
    <d v="2015-11-14T02:01:00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s v="film &amp; video"/>
    <s v="documentary"/>
    <d v="2016-01-01T08:43:28"/>
    <d v="2016-01-25T18:52:00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s v="film &amp; video"/>
    <s v="documentary"/>
    <d v="2012-03-19T11:31:12"/>
    <d v="2012-05-03T11:31:12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s v="film &amp; video"/>
    <s v="documentary"/>
    <d v="2015-12-29T12:16:32"/>
    <d v="2016-01-23T12:16:32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s v="film &amp; video"/>
    <s v="documentary"/>
    <d v="2012-06-25T11:45:17"/>
    <d v="2012-07-30T00:00:00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s v="film &amp; video"/>
    <s v="documentary"/>
    <d v="2012-08-23T12:01:40"/>
    <d v="2012-09-06T12:01:40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s v="film &amp; video"/>
    <s v="documentary"/>
    <d v="2014-04-25T21:49:19"/>
    <d v="2014-05-18T21:49:19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s v="film &amp; video"/>
    <s v="documentary"/>
    <d v="2014-12-07T13:45:47"/>
    <d v="2015-01-06T13:45:47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s v="film &amp; video"/>
    <s v="documentary"/>
    <d v="2014-10-22T09:01:41"/>
    <d v="2014-11-21T10:01:41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s v="film &amp; video"/>
    <s v="documentary"/>
    <d v="2015-07-26T17:49:51"/>
    <d v="2015-08-10T17:49:51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s v="film &amp; video"/>
    <s v="documentary"/>
    <d v="2015-07-15T11:14:18"/>
    <d v="2015-08-15T01:00:00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s v="film &amp; video"/>
    <s v="documentary"/>
    <d v="2016-06-27T20:49:40"/>
    <d v="2016-07-27T20:49:40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s v="film &amp; video"/>
    <s v="documentary"/>
    <d v="2014-02-03T20:30:50"/>
    <d v="2014-03-07T17:59:00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s v="film &amp; video"/>
    <s v="documentary"/>
    <d v="2015-04-17T19:52:52"/>
    <d v="2015-05-07T19:52:52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s v="film &amp; video"/>
    <s v="documentary"/>
    <d v="2011-11-17T20:00:51"/>
    <d v="2011-12-17T19:59:00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s v="film &amp; video"/>
    <s v="documentary"/>
    <d v="2011-08-08T12:12:51"/>
    <d v="2011-09-07T22:00:00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s v="film &amp; video"/>
    <s v="documentary"/>
    <d v="2013-09-09T12:00:52"/>
    <d v="2013-10-10T12:00:52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s v="film &amp; video"/>
    <s v="documentary"/>
    <d v="2016-02-17T14:38:02"/>
    <d v="2016-04-17T13:38:02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s v="film &amp; video"/>
    <s v="documentary"/>
    <d v="2012-03-22T16:49:20"/>
    <d v="2012-04-27T16:32:00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s v="film &amp; video"/>
    <s v="documentary"/>
    <d v="2012-06-22T08:33:26"/>
    <d v="2012-07-07T08:33:26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s v="film &amp; video"/>
    <s v="documentary"/>
    <d v="2010-07-20T13:38:04"/>
    <d v="2010-08-31T22:44:00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s v="film &amp; video"/>
    <s v="documentary"/>
    <d v="2015-03-15T14:02:06"/>
    <d v="2015-04-29T14:02:06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s v="film &amp; video"/>
    <s v="documentary"/>
    <d v="2016-11-13T16:01:07"/>
    <d v="2016-12-14T07:00:00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s v="film &amp; video"/>
    <s v="documentary"/>
    <d v="2014-04-16T10:15:47"/>
    <d v="2014-05-16T22:30:00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s v="film &amp; video"/>
    <s v="documentary"/>
    <d v="2011-07-08T15:12:50"/>
    <d v="2011-08-07T15:12:50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s v="film &amp; video"/>
    <s v="documentary"/>
    <d v="2015-10-15T07:56:57"/>
    <d v="2015-11-05T08:56:57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s v="film &amp; video"/>
    <s v="documentary"/>
    <d v="2011-06-24T02:27:21"/>
    <d v="2011-08-10T02:08:00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s v="film &amp; video"/>
    <s v="documentary"/>
    <d v="2014-01-07T10:04:22"/>
    <d v="2014-02-05T18:04:00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s v="film &amp; video"/>
    <s v="documentary"/>
    <d v="2014-02-03T21:02:19"/>
    <d v="2014-03-05T21:02:19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s v="film &amp; video"/>
    <s v="documentary"/>
    <d v="2011-04-04T22:53:57"/>
    <d v="2011-05-09T00:59:00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s v="film &amp; video"/>
    <s v="documentary"/>
    <d v="2011-09-20T15:54:10"/>
    <d v="2011-11-19T16:54:10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s v="film &amp; video"/>
    <s v="documentary"/>
    <d v="2013-09-26T12:39:50"/>
    <d v="2013-11-05T13:39:50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s v="film &amp; video"/>
    <s v="documentary"/>
    <d v="2016-06-22T15:42:24"/>
    <d v="2016-07-22T15:42:2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s v="film &amp; video"/>
    <s v="documentary"/>
    <d v="2015-04-19T18:33:17"/>
    <d v="2015-06-18T18:33:17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s v="film &amp; video"/>
    <s v="documentary"/>
    <d v="2013-11-19T23:13:24"/>
    <d v="2013-12-22T00:00:00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s v="film &amp; video"/>
    <s v="documentary"/>
    <d v="2012-07-09T12:49:38"/>
    <d v="2012-07-25T12:49:38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s v="film &amp; video"/>
    <s v="documentary"/>
    <d v="2012-06-19T16:03:31"/>
    <d v="2012-07-19T16:03:31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s v="film &amp; video"/>
    <s v="documentary"/>
    <d v="2013-09-11T20:31:05"/>
    <d v="2013-10-11T20:31:05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s v="film &amp; video"/>
    <s v="documentary"/>
    <d v="2014-09-22T15:26:42"/>
    <d v="2014-10-17T07:00:00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s v="film &amp; video"/>
    <s v="documentary"/>
    <d v="2014-01-09T04:30:31"/>
    <d v="2014-02-08T04:30:31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s v="film &amp; video"/>
    <s v="documentary"/>
    <d v="2013-03-27T18:17:40"/>
    <d v="2013-04-07T23:33:00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s v="film &amp; video"/>
    <s v="documentary"/>
    <d v="2015-06-23T01:46:37"/>
    <d v="2015-07-23T01:46:37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s v="film &amp; video"/>
    <s v="documentary"/>
    <d v="2013-04-30T15:13:07"/>
    <d v="2013-06-29T15:13:07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s v="film &amp; video"/>
    <s v="animation"/>
    <d v="2014-02-12T00:40:31"/>
    <d v="2014-03-13T23:40:31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s v="film &amp; video"/>
    <s v="animation"/>
    <d v="2015-06-22T06:47:36"/>
    <d v="2015-08-21T06:47:36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s v="film &amp; video"/>
    <s v="animation"/>
    <d v="2014-08-12T01:14:57"/>
    <d v="2014-09-11T01:14:57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s v="film &amp; video"/>
    <s v="animation"/>
    <d v="2013-05-06T17:13:50"/>
    <d v="2013-06-05T17:13:50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s v="film &amp; video"/>
    <s v="animation"/>
    <d v="2012-01-26T04:01:39"/>
    <d v="2012-03-26T03:01:39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s v="animation"/>
    <d v="2015-09-28T15:40:04"/>
    <d v="2015-11-27T16:40:04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s v="film &amp; video"/>
    <s v="animation"/>
    <d v="2016-01-31T12:05:14"/>
    <d v="2016-03-01T12:05:14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d v="2015-10-08T16:49:00"/>
    <d v="2015-10-22T13:59:00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s v="animation"/>
    <d v="2014-05-19T13:24:05"/>
    <d v="2014-06-16T17:00:00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d v="2009-09-14T16:38:02"/>
    <d v="2009-11-26T23:59:00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s v="film &amp; video"/>
    <s v="animation"/>
    <d v="2013-08-26T21:34:27"/>
    <d v="2013-09-10T21:34:27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s v="film &amp; video"/>
    <s v="animation"/>
    <d v="2016-06-05T15:54:43"/>
    <d v="2016-07-05T15:54:43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s v="film &amp; video"/>
    <s v="animation"/>
    <d v="2015-08-22T12:26:21"/>
    <d v="2015-10-21T12:26:21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d v="2015-08-12T10:07:02"/>
    <d v="2015-10-11T10:07:02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s v="film &amp; video"/>
    <s v="animation"/>
    <d v="2013-10-29T15:01:42"/>
    <d v="2013-12-01T16:01:42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d v="2013-08-14T12:56:20"/>
    <d v="2013-09-13T12:56:20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d v="2013-07-01T03:41:53"/>
    <d v="2013-07-31T03:41:53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d v="2016-08-09T02:38:46"/>
    <d v="2016-10-08T02:38:46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s v="film &amp; video"/>
    <s v="animation"/>
    <d v="2015-10-19T01:15:58"/>
    <d v="2015-11-18T02:15:58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d v="2014-10-07T13:16:58"/>
    <d v="2014-10-17T13:16:58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s v="animation"/>
    <d v="2016-02-23T18:39:13"/>
    <d v="2016-03-24T17:39:13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d v="2013-10-03T14:03:16"/>
    <d v="2013-11-02T14:03:16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s v="film &amp; video"/>
    <s v="animation"/>
    <d v="2015-01-20T16:19:43"/>
    <d v="2015-02-19T16:19:43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s v="animation"/>
    <d v="2014-01-10T19:21:41"/>
    <d v="2014-02-09T19:21:41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d v="2011-12-17T16:46:01"/>
    <d v="2012-02-15T16:46:01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d v="2015-05-06T03:02:55"/>
    <d v="2015-05-21T03:02:5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s v="film &amp; video"/>
    <s v="animation"/>
    <d v="2015-02-01T21:00:20"/>
    <d v="2015-03-03T21:00:20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s v="animation"/>
    <d v="2013-02-26T08:19:23"/>
    <d v="2013-03-23T07:19:23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s v="film &amp; video"/>
    <s v="animation"/>
    <d v="2014-04-24T13:11:35"/>
    <d v="2014-05-14T13:11:3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s v="animation"/>
    <d v="2013-09-17T08:38:05"/>
    <d v="2013-10-17T08:38:0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s v="film &amp; video"/>
    <s v="animation"/>
    <d v="2014-01-15T17:43:20"/>
    <d v="2014-02-14T17:43:20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d v="2013-12-26T12:09:51"/>
    <d v="2014-01-25T12:09:51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d v="2015-04-13T11:53:35"/>
    <d v="2015-05-13T11:53:3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s v="animation"/>
    <d v="2015-02-03T14:47:59"/>
    <d v="2015-02-19T14:47:59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s v="film &amp; video"/>
    <s v="animation"/>
    <d v="2014-10-26T12:12:51"/>
    <d v="2014-11-26T08:14:00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s v="film &amp; video"/>
    <s v="animation"/>
    <d v="2012-03-02T19:03:42"/>
    <d v="2012-04-16T19:31:00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s v="film &amp; video"/>
    <s v="animation"/>
    <d v="2013-09-30T11:40:01"/>
    <d v="2013-10-21T22:59:00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d v="2014-07-17T13:25:12"/>
    <d v="2014-08-16T13:25:12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s v="film &amp; video"/>
    <s v="animation"/>
    <d v="2013-04-14T11:47:40"/>
    <d v="2013-05-14T11:47:40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s v="animation"/>
    <d v="2011-09-14T10:22:07"/>
    <d v="2011-11-13T11:22:07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s v="film &amp; video"/>
    <s v="animation"/>
    <d v="2014-04-30T08:01:15"/>
    <d v="2014-05-31T23:00:00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d v="2013-05-13T15:19:27"/>
    <d v="2013-06-02T15:19:27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d v="2011-06-10T22:02:21"/>
    <d v="2011-08-09T22:02:21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s v="film &amp; video"/>
    <s v="animation"/>
    <d v="2011-07-26T12:02:33"/>
    <d v="2011-09-24T12:02:33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s v="animation"/>
    <d v="2016-04-28T15:22:15"/>
    <d v="2016-05-18T15:22:1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s v="film &amp; video"/>
    <s v="animation"/>
    <d v="2014-06-10T21:52:54"/>
    <d v="2014-06-26T21:52:54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s v="film &amp; video"/>
    <s v="animation"/>
    <d v="2012-08-08T17:37:44"/>
    <d v="2012-09-07T17:37:44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s v="film &amp; video"/>
    <s v="animation"/>
    <d v="2012-08-14T11:18:54"/>
    <d v="2012-09-28T11:18:54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d v="2012-05-11T23:01:23"/>
    <d v="2012-07-10T22:51:0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d v="2014-07-07T18:45:24"/>
    <d v="2014-09-05T18:45:24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s v="film &amp; video"/>
    <s v="animation"/>
    <d v="2013-11-26T23:01:29"/>
    <d v="2014-01-15T23:00:00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s v="film &amp; video"/>
    <s v="animation"/>
    <d v="2014-03-05T12:19:39"/>
    <d v="2014-04-19T11:19:39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s v="film &amp; video"/>
    <s v="animation"/>
    <d v="2014-07-24T17:08:38"/>
    <d v="2014-08-23T17:08:38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s v="film &amp; video"/>
    <s v="animation"/>
    <d v="2014-08-18T11:45:19"/>
    <d v="2014-09-17T11:45:19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s v="animation"/>
    <d v="2017-01-18T02:53:49"/>
    <d v="2017-02-17T02:53:49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d v="2015-04-05T21:04:03"/>
    <d v="2015-05-05T21:04:03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s v="film &amp; video"/>
    <s v="animation"/>
    <d v="2014-04-28T18:24:01"/>
    <d v="2014-06-02T22:59:00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d v="2012-03-19T15:02:14"/>
    <d v="2012-05-18T15:02:14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d v="2015-03-02T16:51:49"/>
    <d v="2015-04-01T15:51:49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s v="film &amp; video"/>
    <s v="animation"/>
    <d v="2014-09-22T04:47:15"/>
    <d v="2014-11-21T05:47:1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s v="film &amp; video"/>
    <s v="animation"/>
    <d v="2013-07-10T07:00:15"/>
    <d v="2013-08-09T07:00:1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s v="film &amp; video"/>
    <s v="animation"/>
    <d v="2012-09-10T11:08:09"/>
    <d v="2012-10-10T11:08:09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s v="animation"/>
    <d v="2016-03-18T16:31:30"/>
    <d v="2016-04-14T09:34:00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s v="film &amp; video"/>
    <s v="animation"/>
    <d v="2012-11-29T23:44:32"/>
    <d v="2013-01-28T23:44:32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s v="film &amp; video"/>
    <s v="animation"/>
    <d v="2015-09-25T17:32:52"/>
    <d v="2015-11-05T18:32:52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s v="film &amp; video"/>
    <s v="animation"/>
    <d v="2013-04-17T07:08:19"/>
    <d v="2013-05-17T07:08:19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s v="animation"/>
    <d v="2014-05-02T17:37:19"/>
    <d v="2014-06-01T17:37:19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d v="2016-10-26T09:16:34"/>
    <d v="2016-12-25T10:16:34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d v="2016-12-09T20:18:20"/>
    <d v="2017-01-08T20:18:20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s v="film &amp; video"/>
    <s v="animation"/>
    <d v="2011-12-05T06:33:36"/>
    <d v="2012-01-05T06:33:00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d v="2012-07-23T18:14:45"/>
    <d v="2012-08-22T18:14:4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d v="2015-12-28T18:34:59"/>
    <d v="2016-01-27T18:34:59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d v="2016-08-13T19:50:30"/>
    <d v="2016-10-12T19:50:30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d v="2015-04-20T12:25:38"/>
    <d v="2015-05-20T12:25:38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s v="film &amp; video"/>
    <s v="animation"/>
    <d v="2014-06-09T14:56:05"/>
    <d v="2014-07-02T22:00:00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d v="2015-06-16T14:51:45"/>
    <d v="2015-07-16T14:51:4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d v="2013-12-12T17:21:14"/>
    <d v="2014-02-10T17:21:14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s v="animation"/>
    <d v="2014-11-01T19:54:25"/>
    <d v="2014-12-25T00:00:00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s v="film &amp; video"/>
    <s v="animation"/>
    <d v="2011-11-11T13:17:29"/>
    <d v="2011-12-23T13:17:29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s v="film &amp; video"/>
    <s v="animation"/>
    <d v="2009-08-18T16:29:28"/>
    <d v="2009-10-12T15:59:00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s v="film &amp; video"/>
    <s v="animation"/>
    <d v="2010-03-10T16:15:51"/>
    <d v="2010-05-08T17:16:00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d v="2011-06-09T00:37:31"/>
    <d v="2011-07-09T00:37:31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s v="film &amp; video"/>
    <s v="animation"/>
    <d v="2012-02-17T08:17:05"/>
    <d v="2012-03-18T07:17:0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s v="film &amp; video"/>
    <s v="animation"/>
    <d v="2014-12-18T07:38:23"/>
    <d v="2015-01-17T07:38:23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s v="animation"/>
    <d v="2012-02-10T18:36:27"/>
    <d v="2012-04-10T17:36:27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s v="film &amp; video"/>
    <s v="animation"/>
    <d v="2015-11-09T21:21:26"/>
    <d v="2015-12-24T21:21:26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s v="animation"/>
    <d v="2013-07-11T08:15:20"/>
    <d v="2013-08-10T08:15:20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s v="animation"/>
    <d v="2012-09-04T18:00:57"/>
    <d v="2012-10-19T18:00:57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s v="film &amp; video"/>
    <s v="animation"/>
    <d v="2012-03-26T19:35:01"/>
    <d v="2012-05-25T09:14:00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s v="animation"/>
    <d v="2015-05-29T10:09:30"/>
    <d v="2015-06-28T10:09:30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d v="2016-01-30T23:13:59"/>
    <d v="2016-02-29T23:13:59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d v="2013-03-07T02:16:22"/>
    <d v="2013-04-06T01:16:22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s v="film &amp; video"/>
    <s v="animation"/>
    <d v="2016-10-06T12:48:47"/>
    <d v="2016-11-20T13:48:47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s v="film &amp; video"/>
    <s v="animation"/>
    <d v="2016-07-01T10:41:45"/>
    <d v="2016-08-15T02:00:00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s v="film &amp; video"/>
    <s v="animation"/>
    <d v="2014-07-10T09:44:07"/>
    <d v="2014-08-09T09:44:07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s v="film &amp; video"/>
    <s v="animation"/>
    <d v="2015-11-19T06:46:41"/>
    <d v="2015-12-29T06:46:41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d v="2015-03-28T13:41:20"/>
    <d v="2015-05-27T13:41:20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s v="film &amp; video"/>
    <s v="animation"/>
    <d v="2017-01-03T09:46:01"/>
    <d v="2017-02-02T09:46:01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d v="2015-08-07T09:47:04"/>
    <d v="2015-09-06T09:46:00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s v="film &amp; video"/>
    <s v="animation"/>
    <d v="2012-11-05T04:23:41"/>
    <d v="2012-12-05T04:23:41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s v="theater"/>
    <s v="plays"/>
    <d v="2015-11-10T11:51:01"/>
    <d v="2015-12-10T11:51:01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s v="theater"/>
    <s v="plays"/>
    <d v="2016-10-02T21:13:39"/>
    <d v="2016-10-31T23:59:00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s v="theater"/>
    <s v="plays"/>
    <d v="2016-02-29T19:58:45"/>
    <d v="2016-03-20T18:58:45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s v="theater"/>
    <s v="plays"/>
    <d v="2015-08-21T22:11:16"/>
    <d v="2015-09-20T22:11:1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s v="theater"/>
    <s v="plays"/>
    <d v="2016-05-02T12:12:49"/>
    <d v="2016-06-01T12:12:49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d v="2014-07-30T04:37:21"/>
    <d v="2014-09-13T04:37:21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s v="theater"/>
    <s v="plays"/>
    <d v="2015-07-07T09:12:24"/>
    <d v="2015-08-07T12:00:00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s v="theater"/>
    <s v="plays"/>
    <d v="2017-01-17T23:56:06"/>
    <d v="2017-02-17T11:05:00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s v="theater"/>
    <s v="plays"/>
    <d v="2015-05-31T17:05:07"/>
    <d v="2015-06-21T16:20:00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s v="theater"/>
    <s v="plays"/>
    <d v="2016-12-20T19:44:54"/>
    <d v="2017-01-11T00:00:00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s v="theater"/>
    <s v="plays"/>
    <d v="2015-06-02T09:11:08"/>
    <d v="2015-06-23T21:00:00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s v="theater"/>
    <s v="plays"/>
    <d v="2016-11-01T20:33:49"/>
    <d v="2016-12-17T01:59:00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s v="theater"/>
    <s v="plays"/>
    <d v="2016-04-12T19:10:08"/>
    <d v="2016-05-12T19:10:08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s v="theater"/>
    <s v="plays"/>
    <d v="2016-04-22T05:26:05"/>
    <d v="2016-05-16T05:26:05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s v="theater"/>
    <s v="plays"/>
    <d v="2015-09-23T14:27:50"/>
    <d v="2015-11-01T18:00:00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s v="theater"/>
    <s v="plays"/>
    <d v="2016-12-07T08:05:05"/>
    <d v="2017-01-06T08:05:05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s v="theater"/>
    <s v="plays"/>
    <d v="2015-06-24T03:16:47"/>
    <d v="2015-08-03T13:00:00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s v="theater"/>
    <s v="plays"/>
    <d v="2015-10-05T13:26:31"/>
    <d v="2015-11-04T14:26:31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s v="theater"/>
    <s v="plays"/>
    <d v="2016-04-13T14:04:23"/>
    <d v="2016-05-13T14:04:23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s v="theater"/>
    <s v="plays"/>
    <d v="2016-06-13T20:11:47"/>
    <d v="2016-07-04T20:11:47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s v="web"/>
    <d v="2015-01-05T14:36:46"/>
    <d v="2015-02-04T14:36:46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s v="web"/>
    <d v="2015-09-28T20:07:14"/>
    <d v="2015-10-28T20:07:14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d v="2016-03-04T12:41:56"/>
    <d v="2016-05-03T11:41:56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s v="web"/>
    <d v="2014-10-01T21:12:42"/>
    <d v="2014-10-31T21:12:42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s v="web"/>
    <d v="2016-06-04T10:46:00"/>
    <d v="2016-07-04T10:46:00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s v="technology"/>
    <s v="web"/>
    <d v="2015-10-06T09:13:09"/>
    <d v="2015-11-15T10:13:09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s v="web"/>
    <d v="2015-09-02T11:01:55"/>
    <d v="2015-10-17T11:01:55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d v="2016-01-11T11:42:44"/>
    <d v="2016-02-10T11:42:44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s v="web"/>
    <d v="2015-09-29T16:40:48"/>
    <d v="2015-10-29T16:40:48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s v="technology"/>
    <s v="web"/>
    <d v="2015-06-08T10:17:02"/>
    <d v="2015-07-08T10:17:02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s v="technology"/>
    <s v="web"/>
    <d v="2017-01-18T11:17:25"/>
    <d v="2017-01-31T00:00:00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s v="technology"/>
    <s v="web"/>
    <d v="2015-06-18T01:37:04"/>
    <d v="2015-08-01T12:53:00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d v="2015-11-10T09:48:16"/>
    <d v="2016-01-09T09:48:16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s v="technology"/>
    <s v="web"/>
    <d v="2014-10-15T12:16:31"/>
    <d v="2014-11-14T13:16:31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s v="technology"/>
    <s v="web"/>
    <d v="2014-09-19T11:26:12"/>
    <d v="2014-10-19T11:26:12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d v="2016-05-13T03:29:03"/>
    <d v="2016-06-12T03:29:03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s v="web"/>
    <d v="2015-12-07T15:38:37"/>
    <d v="2016-01-06T15:38:3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s v="technology"/>
    <s v="web"/>
    <d v="2016-11-02T17:36:43"/>
    <d v="2016-12-02T18:36:43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d v="2015-02-22T16:11:45"/>
    <d v="2015-03-24T15:11:45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s v="web"/>
    <d v="2015-11-13T01:47:40"/>
    <d v="2015-12-13T01:47:40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s v="web"/>
    <d v="2014-11-17T13:30:45"/>
    <d v="2014-12-17T13:30:45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s v="technology"/>
    <s v="web"/>
    <d v="2015-09-21T10:48:33"/>
    <d v="2015-10-26T10:48:33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d v="2016-11-18T04:20:15"/>
    <d v="2016-12-18T04:20:15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s v="web"/>
    <d v="2015-01-17T20:40:47"/>
    <d v="2015-02-16T20:40:4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s v="web"/>
    <d v="2016-02-11T17:37:55"/>
    <d v="2016-03-12T17:37:55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d v="2015-06-10T13:50:49"/>
    <d v="2015-07-10T13:50:49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s v="web"/>
    <d v="2016-06-14T11:25:33"/>
    <d v="2016-07-14T11:25:33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d v="2014-12-02T15:13:14"/>
    <d v="2015-01-01T15:13:14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d v="2015-12-10T17:07:03"/>
    <d v="2016-01-16T06:00:00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s v="web"/>
    <d v="2015-12-02T15:20:12"/>
    <d v="2016-01-01T15:20:12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s v="web"/>
    <d v="2016-01-19T14:09:29"/>
    <d v="2016-02-18T14:09:29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s v="web"/>
    <d v="2015-07-07T14:35:23"/>
    <d v="2015-07-26T22:59:00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d v="2015-10-05T12:11:28"/>
    <d v="2015-11-04T13:11:28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s v="technology"/>
    <s v="web"/>
    <d v="2014-11-19T20:12:11"/>
    <d v="2015-01-17T20:12:00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s v="web"/>
    <d v="2016-09-19T05:38:27"/>
    <d v="2016-10-19T05:38:2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s v="technology"/>
    <s v="web"/>
    <d v="2015-05-14T11:37:23"/>
    <d v="2015-06-13T11:37:23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d v="2015-01-27T06:19:12"/>
    <d v="2015-03-28T05:19:12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s v="web"/>
    <d v="2016-03-21T09:08:22"/>
    <d v="2016-05-20T09:08:22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s v="web"/>
    <d v="2015-08-14T08:53:13"/>
    <d v="2015-09-07T08:53:13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s v="web"/>
    <d v="2014-11-25T15:27:03"/>
    <d v="2014-12-25T15:27:03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s v="web"/>
    <d v="2016-08-23T16:47:47"/>
    <d v="2016-09-22T16:47:4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d v="2015-07-02T19:18:24"/>
    <d v="2015-08-01T19:18:24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d v="2015-02-20T12:45:19"/>
    <d v="2015-03-15T13:00:00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s v="web"/>
    <d v="2015-02-17T17:31:27"/>
    <d v="2015-03-19T16:31:2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d v="2015-02-14T12:11:56"/>
    <d v="2015-03-16T11:11:56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d v="2015-10-06T04:22:57"/>
    <d v="2015-11-30T19:00:00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s v="web"/>
    <d v="2015-01-16T15:30:07"/>
    <d v="2015-02-15T15:30:0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s v="technology"/>
    <s v="web"/>
    <d v="2015-03-17T13:10:33"/>
    <d v="2015-04-16T13:10:33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s v="technology"/>
    <s v="web"/>
    <d v="2016-09-18T13:28:06"/>
    <d v="2016-11-17T14:28:06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s v="web"/>
    <d v="2015-06-23T09:44:59"/>
    <d v="2015-07-08T09:44:59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s v="technology"/>
    <s v="web"/>
    <d v="2016-01-08T08:18:51"/>
    <d v="2016-02-08T08:01:00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s v="technology"/>
    <s v="web"/>
    <d v="2015-06-22T08:02:10"/>
    <d v="2015-07-22T08:02:10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s v="web"/>
    <d v="2014-11-03T00:34:20"/>
    <d v="2014-12-03T00:34:20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s v="technology"/>
    <s v="web"/>
    <d v="2015-03-07T11:15:45"/>
    <d v="2015-04-06T10:15:45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s v="web"/>
    <d v="2016-03-17T13:43:26"/>
    <d v="2016-04-16T13:43:26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s v="technology"/>
    <s v="web"/>
    <d v="2015-03-19T20:40:38"/>
    <d v="2015-05-03T20:40:38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s v="web"/>
    <d v="2016-10-03T16:31:32"/>
    <d v="2016-11-02T16:31:32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s v="web"/>
    <d v="2016-06-24T11:55:35"/>
    <d v="2016-07-31T11:00:00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s v="technology"/>
    <s v="web"/>
    <d v="2014-11-04T19:03:01"/>
    <d v="2014-12-04T19:03:01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s v="technology"/>
    <s v="web"/>
    <d v="2015-02-12T14:30:02"/>
    <d v="2015-03-08T10:16:00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d v="2015-03-10T14:09:22"/>
    <d v="2015-05-09T14:09:22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s v="technology"/>
    <s v="web"/>
    <d v="2014-11-26T15:35:39"/>
    <d v="2014-12-26T15:35:39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d v="2015-05-19T14:03:35"/>
    <d v="2015-06-18T14:03:35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s v="technology"/>
    <s v="web"/>
    <d v="2014-07-15T10:20:23"/>
    <d v="2014-08-14T10:20:23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d v="2014-07-28T19:50:56"/>
    <d v="2014-08-27T19:50:56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s v="technology"/>
    <s v="web"/>
    <d v="2015-07-09T03:35:08"/>
    <d v="2015-08-23T03:35:08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s v="web"/>
    <d v="2015-04-08T10:36:49"/>
    <d v="2015-05-24T10:00:00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d v="2015-10-23T14:48:56"/>
    <d v="2015-11-22T15:48:56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s v="technology"/>
    <s v="web"/>
    <d v="2015-05-16T17:06:20"/>
    <d v="2015-06-15T17:06:20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s v="web"/>
    <d v="2015-10-29T19:49:04"/>
    <d v="2015-11-28T20:49:04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d v="2015-03-23T14:56:26"/>
    <d v="2015-04-22T14:56:26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d v="2015-11-20T08:27:17"/>
    <d v="2016-01-19T08:27:1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s v="web"/>
    <d v="2016-08-02T19:45:46"/>
    <d v="2016-09-01T19:45:46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s v="technology"/>
    <s v="web"/>
    <d v="2015-08-31T06:55:20"/>
    <d v="2015-09-30T23:59:00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d v="2016-05-24T20:29:00"/>
    <d v="2016-06-23T20:29:00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d v="2015-08-25T21:55:59"/>
    <d v="2015-09-24T21:55:59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d v="2017-01-26T04:01:47"/>
    <d v="2017-02-25T04:01:4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d v="2015-03-24T03:14:03"/>
    <d v="2015-05-08T03:14:03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d v="2015-11-09T14:26:43"/>
    <d v="2015-12-09T14:26:43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d v="2014-09-26T10:36:30"/>
    <d v="2014-11-25T11:36:30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d v="2014-07-11T12:12:18"/>
    <d v="2014-08-25T12:12:18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s v="web"/>
    <d v="2016-06-07T18:42:17"/>
    <d v="2016-07-07T18:42:1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s v="technology"/>
    <s v="web"/>
    <d v="2016-06-11T13:35:38"/>
    <d v="2016-07-01T13:35:38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d v="2015-04-27T19:13:17"/>
    <d v="2015-05-27T19:13:1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d v="2015-04-14T18:44:01"/>
    <d v="2015-05-14T18:44:01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d v="2017-02-24T16:29:37"/>
    <d v="2017-03-26T15:29:3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s v="technology"/>
    <s v="web"/>
    <d v="2015-07-13T08:25:39"/>
    <d v="2015-08-15T08:22:00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s v="web"/>
    <d v="2016-01-15T02:21:51"/>
    <d v="2016-03-14T18:00:00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d v="2014-06-13T11:37:37"/>
    <d v="2014-07-13T11:37:3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s v="technology"/>
    <s v="web"/>
    <d v="2016-04-14T10:18:28"/>
    <d v="2016-05-14T10:18:28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s v="web"/>
    <d v="2015-08-07T09:52:01"/>
    <d v="2015-09-06T00:10:00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s v="technology"/>
    <s v="web"/>
    <d v="2016-04-29T13:32:09"/>
    <d v="2016-05-28T13:32:09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d v="2015-10-26T10:49:25"/>
    <d v="2015-11-25T11:49:25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s v="technology"/>
    <s v="web"/>
    <d v="2016-05-17T02:11:02"/>
    <d v="2016-06-17T18:00:00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s v="web"/>
    <d v="2015-01-27T17:17:09"/>
    <d v="2015-02-26T17:17:09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s v="web"/>
    <d v="2015-03-12T21:12:42"/>
    <d v="2015-04-11T21:12:42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s v="web"/>
    <d v="2015-05-07T05:55:50"/>
    <d v="2015-06-06T05:47:00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d v="2017-01-27T18:05:18"/>
    <d v="2017-02-25T18:04:00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s v="web"/>
    <d v="2017-01-24T09:14:22"/>
    <d v="2017-03-25T08:14:22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d v="2014-08-14T08:59:55"/>
    <d v="2014-10-13T08:59:55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s v="technology"/>
    <s v="wearables"/>
    <d v="2016-11-09T05:05:15"/>
    <d v="2016-11-24T18:00:00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s v="technology"/>
    <s v="wearables"/>
    <d v="2015-07-14T08:40:48"/>
    <d v="2015-08-13T08:40:4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s v="technology"/>
    <s v="wearables"/>
    <d v="2015-07-14T10:37:54"/>
    <d v="2015-08-19T10:37:54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s v="technology"/>
    <s v="wearables"/>
    <d v="2015-04-06T10:24:35"/>
    <d v="2015-05-31T10:24:35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s v="technology"/>
    <s v="wearables"/>
    <d v="2014-09-16T10:58:59"/>
    <d v="2014-10-28T20:00:00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s v="technology"/>
    <s v="wearables"/>
    <d v="2016-07-12T19:37:54"/>
    <d v="2016-08-11T19:37:54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s v="technology"/>
    <s v="wearables"/>
    <d v="2014-07-12T15:27:47"/>
    <d v="2014-08-11T15:27:47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s v="technology"/>
    <s v="wearables"/>
    <d v="2016-02-16T13:25:49"/>
    <d v="2016-03-17T12:25:49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s v="wearables"/>
    <d v="2014-09-09T11:38:28"/>
    <d v="2014-10-14T11:38:2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s v="technology"/>
    <s v="wearables"/>
    <d v="2014-08-26T16:53:33"/>
    <d v="2014-09-16T16:53:33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s v="technology"/>
    <s v="wearables"/>
    <d v="2014-10-19T19:53:04"/>
    <d v="2014-12-18T20:53:04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s v="technology"/>
    <s v="wearables"/>
    <d v="2014-11-12T19:25:11"/>
    <d v="2014-12-12T19:25:11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s v="technology"/>
    <s v="wearables"/>
    <d v="2016-11-01T11:34:10"/>
    <d v="2016-12-01T12:34:10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s v="technology"/>
    <s v="wearables"/>
    <d v="2015-07-14T09:50:40"/>
    <d v="2015-08-20T09:50:40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s v="technology"/>
    <s v="wearables"/>
    <d v="2015-06-08T17:58:33"/>
    <d v="2015-07-08T17:58:33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s v="technology"/>
    <s v="wearables"/>
    <d v="2015-02-10T17:58:32"/>
    <d v="2015-03-12T16:58:32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s v="technology"/>
    <s v="wearables"/>
    <d v="2016-02-17T14:18:39"/>
    <d v="2016-04-17T13:18:39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s v="technology"/>
    <s v="wearables"/>
    <d v="2015-11-23T15:17:52"/>
    <d v="2015-12-23T15:17:52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s v="technology"/>
    <s v="wearables"/>
    <d v="2015-06-23T22:51:29"/>
    <d v="2015-07-26T13:00:00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s v="technology"/>
    <s v="wearables"/>
    <d v="2015-07-24T09:14:55"/>
    <d v="2015-08-23T09:14:55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s v="technology"/>
    <s v="wearables"/>
    <d v="2014-10-10T12:47:59"/>
    <d v="2014-11-09T13:47:59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s v="technology"/>
    <s v="wearables"/>
    <d v="2016-09-23T10:29:19"/>
    <d v="2016-10-23T10:29:19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s v="wearables"/>
    <d v="2014-12-17T05:30:47"/>
    <d v="2015-01-16T05:30:47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s v="wearables"/>
    <d v="2015-06-18T15:14:16"/>
    <d v="2015-07-18T15:14:16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s v="technology"/>
    <s v="wearables"/>
    <d v="2015-03-14T10:59:35"/>
    <d v="2015-04-13T10:59:35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s v="technology"/>
    <s v="wearables"/>
    <d v="2016-11-14T12:04:21"/>
    <d v="2017-01-13T12:04:21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d v="2014-07-18T14:58:18"/>
    <d v="2014-08-17T14:58:1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s v="technology"/>
    <s v="wearables"/>
    <d v="2016-09-19T03:57:43"/>
    <d v="2016-10-29T03:57:43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s v="technology"/>
    <s v="wearables"/>
    <d v="2015-03-27T14:57:02"/>
    <d v="2015-05-11T14:57:02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s v="technology"/>
    <s v="wearables"/>
    <d v="2016-06-06T10:00:58"/>
    <d v="2016-07-06T10:00:5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s v="wearables"/>
    <d v="2016-05-16T12:02:00"/>
    <d v="2016-06-19T03:10:00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s v="technology"/>
    <s v="wearables"/>
    <d v="2014-12-11T11:37:32"/>
    <d v="2015-01-13T23:00:00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s v="technology"/>
    <s v="wearables"/>
    <d v="2014-12-01T00:16:04"/>
    <d v="2014-12-31T23:59:00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s v="technology"/>
    <s v="wearables"/>
    <d v="2014-07-18T15:10:17"/>
    <d v="2014-09-01T15:10:17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s v="technology"/>
    <s v="wearables"/>
    <d v="2014-06-12T21:47:07"/>
    <d v="2014-08-11T21:47:07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s v="technology"/>
    <s v="wearables"/>
    <d v="2014-12-02T17:20:04"/>
    <d v="2015-01-01T01:59:00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s v="technology"/>
    <s v="wearables"/>
    <d v="2015-01-08T13:26:21"/>
    <d v="2015-02-07T13:26:21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s v="technology"/>
    <s v="wearables"/>
    <d v="2016-05-14T04:41:35"/>
    <d v="2016-06-28T04:41:35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s v="technology"/>
    <s v="wearables"/>
    <d v="2016-04-21T04:02:18"/>
    <d v="2016-05-21T04:02:1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s v="technology"/>
    <s v="wearables"/>
    <d v="2016-07-05T11:41:49"/>
    <d v="2016-09-03T11:41:49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s v="technology"/>
    <s v="wearables"/>
    <d v="2014-08-13T07:02:11"/>
    <d v="2014-09-17T07:02:11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s v="wearables"/>
    <d v="2016-09-26T14:20:04"/>
    <d v="2016-10-26T14:20:04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s v="technology"/>
    <s v="wearables"/>
    <d v="2017-02-12T13:22:02"/>
    <d v="2017-03-14T12:22:02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s v="technology"/>
    <s v="wearables"/>
    <d v="2016-09-21T16:36:04"/>
    <d v="2016-10-31T16:36:04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s v="technology"/>
    <s v="wearables"/>
    <d v="2014-06-19T06:21:31"/>
    <d v="2014-07-24T22:00:00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s v="technology"/>
    <s v="wearables"/>
    <d v="2014-11-28T15:47:52"/>
    <d v="2015-01-12T15:47:52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s v="wearables"/>
    <d v="2015-07-04T11:09:30"/>
    <d v="2015-08-03T11:09:30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s v="technology"/>
    <s v="wearables"/>
    <d v="2016-12-07T13:00:53"/>
    <d v="2017-02-05T13:00:53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s v="technology"/>
    <s v="wearables"/>
    <d v="2015-09-14T21:30:53"/>
    <d v="2015-10-14T21:30:53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s v="technology"/>
    <s v="wearables"/>
    <d v="2016-11-01T11:01:37"/>
    <d v="2016-12-07T23:59:00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s v="technology"/>
    <s v="wearables"/>
    <d v="2016-07-28T10:14:01"/>
    <d v="2016-09-09T01:00:00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s v="wearables"/>
    <d v="2015-06-02T19:40:46"/>
    <d v="2015-06-30T19:40:46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s v="technology"/>
    <s v="wearables"/>
    <d v="2016-11-22T04:01:03"/>
    <d v="2016-12-22T04:01:03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s v="technology"/>
    <s v="wearables"/>
    <d v="2015-03-31T14:23:47"/>
    <d v="2015-04-30T14:23:47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s v="technology"/>
    <s v="wearables"/>
    <d v="2017-01-02T10:55:59"/>
    <d v="2017-02-01T10:55:59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s v="technology"/>
    <s v="wearables"/>
    <d v="2014-10-01T07:30:20"/>
    <d v="2014-10-31T07:30:20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d v="2014-06-25T17:15:02"/>
    <d v="2014-07-25T17:15:02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s v="technology"/>
    <s v="wearables"/>
    <d v="2016-01-19T07:33:09"/>
    <d v="2016-02-03T07:33:09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s v="technology"/>
    <s v="wearables"/>
    <d v="2014-08-15T17:20:45"/>
    <d v="2014-09-17T21:00:00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s v="technology"/>
    <s v="wearables"/>
    <d v="2013-10-16T06:39:08"/>
    <d v="2013-11-22T11:00:00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s v="wearables"/>
    <d v="2016-12-11T11:31:21"/>
    <d v="2017-01-10T11:31:21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s v="technology"/>
    <s v="wearables"/>
    <d v="2014-06-23T10:54:40"/>
    <d v="2014-07-23T10:54:40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s v="technology"/>
    <s v="wearables"/>
    <d v="2016-10-25T12:26:27"/>
    <d v="2016-11-24T13:26:27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s v="technology"/>
    <s v="wearables"/>
    <d v="2016-12-07T17:49:09"/>
    <d v="2017-01-31T18:32:00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s v="technology"/>
    <s v="wearables"/>
    <d v="2016-12-21T23:37:48"/>
    <d v="2017-02-19T23:37:4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s v="technology"/>
    <s v="wearables"/>
    <d v="2016-12-22T06:47:58"/>
    <d v="2017-01-21T06:47:5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d v="2016-11-02T18:53:03"/>
    <d v="2016-12-14T13:39:00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s v="technology"/>
    <s v="wearables"/>
    <d v="2016-11-22T10:55:27"/>
    <d v="2017-01-01T10:55:27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s v="technology"/>
    <s v="wearables"/>
    <d v="2014-07-15T08:56:40"/>
    <d v="2014-09-13T08:56:40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s v="technology"/>
    <s v="wearables"/>
    <d v="2014-11-04T19:59:19"/>
    <d v="2014-12-04T19:59:19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d v="2014-07-17T18:38:22"/>
    <d v="2014-08-19T19:44:00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s v="technology"/>
    <s v="wearables"/>
    <d v="2016-11-04T06:01:08"/>
    <d v="2016-12-14T07:01:0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s v="technology"/>
    <s v="wearables"/>
    <d v="2016-01-15T11:20:32"/>
    <d v="2016-02-14T11:20:32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s v="wearables"/>
    <d v="2016-05-06T07:42:12"/>
    <d v="2016-06-05T07:42:12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s v="technology"/>
    <s v="wearables"/>
    <d v="2016-12-30T13:54:42"/>
    <d v="2017-02-28T13:54:42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s v="technology"/>
    <s v="wearables"/>
    <d v="2015-09-25T21:10:40"/>
    <d v="2015-11-04T22:10:40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s v="technology"/>
    <s v="wearables"/>
    <d v="2014-10-28T10:48:27"/>
    <d v="2014-11-30T19:00:00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s v="technology"/>
    <s v="wearables"/>
    <d v="2014-08-06T15:30:02"/>
    <d v="2014-09-05T15:30:02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s v="technology"/>
    <s v="wearables"/>
    <d v="2017-01-17T15:17:27"/>
    <d v="2017-02-18T00:59:00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s v="technology"/>
    <s v="wearables"/>
    <d v="2016-02-08T19:57:56"/>
    <d v="2016-02-22T19:57:56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s v="publishing"/>
    <s v="nonfiction"/>
    <d v="2012-01-01T10:34:51"/>
    <d v="2012-01-29T10:34:51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s v="publishing"/>
    <s v="nonfiction"/>
    <d v="2014-06-17T08:43:27"/>
    <d v="2014-08-01T08:43:27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s v="publishing"/>
    <s v="nonfiction"/>
    <d v="2012-03-09T14:19:38"/>
    <d v="2012-04-08T13:19:38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s v="publishing"/>
    <s v="nonfiction"/>
    <d v="2015-06-29T14:35:49"/>
    <d v="2015-07-29T22:59:00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s v="publishing"/>
    <s v="nonfiction"/>
    <d v="2011-05-31T10:19:23"/>
    <d v="2011-06-30T10:19:23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s v="publishing"/>
    <s v="nonfiction"/>
    <d v="2015-11-13T10:01:52"/>
    <d v="2015-12-13T10:01:52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s v="publishing"/>
    <s v="nonfiction"/>
    <d v="2013-03-12T20:01:27"/>
    <d v="2013-04-11T20:01:27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s v="publishing"/>
    <s v="nonfiction"/>
    <d v="2012-12-03T19:29:09"/>
    <d v="2013-01-14T16:20:00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s v="publishing"/>
    <s v="nonfiction"/>
    <d v="2011-07-07T15:05:57"/>
    <d v="2011-08-21T15:05:57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s v="publishing"/>
    <s v="nonfiction"/>
    <d v="2012-07-20T23:27:41"/>
    <d v="2012-09-18T23:27:41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s v="publishing"/>
    <s v="nonfiction"/>
    <d v="2011-11-07T12:53:11"/>
    <d v="2011-12-07T12:53:11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s v="publishing"/>
    <s v="nonfiction"/>
    <d v="2011-12-02T14:05:47"/>
    <d v="2012-01-22T01:00:00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s v="publishing"/>
    <s v="nonfiction"/>
    <d v="2013-07-31T05:11:01"/>
    <d v="2013-09-29T05:11:01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s v="publishing"/>
    <s v="nonfiction"/>
    <d v="2013-11-20T05:04:52"/>
    <d v="2013-12-20T05:04:52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s v="publishing"/>
    <s v="nonfiction"/>
    <d v="2015-04-07T22:57:00"/>
    <d v="2015-05-09T00:00:00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s v="publishing"/>
    <s v="nonfiction"/>
    <d v="2014-11-02T19:42:26"/>
    <d v="2014-12-03T19:39:00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s v="publishing"/>
    <s v="nonfiction"/>
    <d v="2013-11-01T12:37:20"/>
    <d v="2013-11-20T23:59:00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s v="publishing"/>
    <s v="nonfiction"/>
    <d v="2014-01-28T01:36:27"/>
    <d v="2014-02-14T15:00:00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s v="publishing"/>
    <s v="nonfiction"/>
    <d v="2014-10-31T09:29:54"/>
    <d v="2014-11-30T23:59:00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s v="publishing"/>
    <s v="nonfiction"/>
    <d v="2014-07-09T07:03:49"/>
    <d v="2014-08-11T07:03:4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s v="publishing"/>
    <s v="nonfiction"/>
    <d v="2015-06-06T22:31:22"/>
    <d v="2015-06-20T22:31:22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s v="publishing"/>
    <s v="nonfiction"/>
    <d v="2013-05-07T10:33:26"/>
    <d v="2013-06-11T10:33:26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s v="publishing"/>
    <s v="nonfiction"/>
    <d v="2014-02-19T17:01:52"/>
    <d v="2014-03-21T16:01:52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s v="publishing"/>
    <s v="nonfiction"/>
    <d v="2012-03-22T12:01:25"/>
    <d v="2012-04-16T16:00:00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s v="publishing"/>
    <s v="nonfiction"/>
    <d v="2012-11-13T17:58:23"/>
    <d v="2012-12-13T17:58:23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s v="publishing"/>
    <s v="nonfiction"/>
    <d v="2013-04-03T08:44:05"/>
    <d v="2013-05-03T08:44:05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s v="publishing"/>
    <s v="nonfiction"/>
    <d v="2012-09-04T20:01:49"/>
    <d v="2012-09-22T22:59:00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s v="publishing"/>
    <s v="nonfiction"/>
    <d v="2014-12-15T08:10:19"/>
    <d v="2015-01-15T05:54:00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s v="publishing"/>
    <s v="nonfiction"/>
    <d v="2014-07-11T15:19:26"/>
    <d v="2014-08-10T15:19:26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s v="publishing"/>
    <s v="nonfiction"/>
    <d v="2016-12-29T17:35:30"/>
    <d v="2017-01-28T17:35:30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s v="publishing"/>
    <s v="nonfiction"/>
    <d v="2013-01-25T16:04:32"/>
    <d v="2013-02-24T16:04:32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s v="publishing"/>
    <s v="nonfiction"/>
    <d v="2011-06-19T10:07:55"/>
    <d v="2011-08-04T10:07:55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s v="publishing"/>
    <s v="nonfiction"/>
    <d v="2016-09-26T05:06:57"/>
    <d v="2016-10-16T06:00:00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s v="publishing"/>
    <s v="nonfiction"/>
    <d v="2015-01-15T09:09:51"/>
    <d v="2015-02-14T09:09:51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s v="publishing"/>
    <s v="nonfiction"/>
    <d v="2012-12-06T12:58:41"/>
    <d v="2013-01-05T12:58:41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s v="publishing"/>
    <s v="nonfiction"/>
    <d v="2013-04-19T09:31:17"/>
    <d v="2013-05-19T19:41:00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s v="publishing"/>
    <s v="nonfiction"/>
    <d v="2011-02-16T13:24:19"/>
    <d v="2011-04-18T12:24:1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s v="publishing"/>
    <s v="nonfiction"/>
    <d v="2012-11-21T20:18:34"/>
    <d v="2012-12-05T20:18:34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s v="publishing"/>
    <s v="nonfiction"/>
    <d v="2010-09-08T15:04:28"/>
    <d v="2010-10-08T15:04:28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s v="publishing"/>
    <s v="nonfiction"/>
    <d v="2014-05-30T02:55:39"/>
    <d v="2014-07-09T02:55:3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d v="2016-10-27T13:20:13"/>
    <d v="2016-11-26T14:20:13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s v="publishing"/>
    <s v="fiction"/>
    <d v="2014-01-03T13:02:06"/>
    <d v="2014-02-02T13:02:06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s v="fiction"/>
    <d v="2016-11-16T15:36:10"/>
    <d v="2016-12-04T01:00:0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s v="fiction"/>
    <d v="2013-07-16T05:43:28"/>
    <d v="2013-08-15T05:43:28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d v="2015-08-10T23:09:21"/>
    <d v="2015-09-09T23:09:21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s v="publishing"/>
    <s v="fiction"/>
    <d v="2014-09-19T08:01:24"/>
    <d v="2014-10-19T08:01:24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d v="2015-01-17T13:48:03"/>
    <d v="2015-02-16T13:48:03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s v="fiction"/>
    <d v="2015-04-20T22:26:50"/>
    <d v="2015-05-20T22:26:5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d v="2013-11-15T23:58:10"/>
    <d v="2013-12-15T23:58: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s v="publishing"/>
    <s v="fiction"/>
    <d v="2013-11-26T18:54:54"/>
    <d v="2013-12-26T18:54:54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d v="2013-01-15T18:59:29"/>
    <d v="2013-02-24T18:59:29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s v="fiction"/>
    <d v="2015-12-11T14:46:42"/>
    <d v="2016-01-30T14:46:42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s v="fiction"/>
    <d v="2009-09-11T20:21:59"/>
    <d v="2009-10-31T22:59:0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s v="fiction"/>
    <d v="2015-04-06T12:39:45"/>
    <d v="2015-05-10T18:01:0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s v="fiction"/>
    <d v="2014-01-24T13:43:38"/>
    <d v="2014-02-23T13:43:38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s v="fiction"/>
    <d v="2011-11-15T20:26:35"/>
    <d v="2011-12-15T20:26:35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s v="publishing"/>
    <s v="fiction"/>
    <d v="2015-09-03T11:27:25"/>
    <d v="2015-10-11T00:00:0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s v="fiction"/>
    <d v="2013-07-01T18:32:57"/>
    <d v="2013-07-31T18:32:57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s v="fiction"/>
    <d v="2014-03-31T11:51:20"/>
    <d v="2014-04-30T11:51:2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s v="publishing"/>
    <s v="fiction"/>
    <d v="2010-09-15T11:25:05"/>
    <d v="2010-10-14T23:00:0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s v="music"/>
    <s v="rock"/>
    <d v="2011-04-03T11:10:25"/>
    <d v="2011-05-03T11:10:25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s v="music"/>
    <s v="rock"/>
    <d v="2013-05-08T19:01:14"/>
    <d v="2013-06-07T19:01:14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d v="2012-07-26T13:11:42"/>
    <d v="2012-08-25T13:11:42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s v="music"/>
    <s v="rock"/>
    <d v="2012-03-19T13:34:09"/>
    <d v="2012-04-27T17:00:00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s v="music"/>
    <s v="rock"/>
    <d v="2014-02-04T22:35:19"/>
    <d v="2014-03-16T21:35:19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s v="music"/>
    <s v="rock"/>
    <d v="2013-01-29T09:15:15"/>
    <d v="2013-02-28T09:15:15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s v="music"/>
    <s v="rock"/>
    <d v="2012-03-14T20:20:34"/>
    <d v="2012-05-11T10:47:00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s v="music"/>
    <s v="rock"/>
    <d v="2013-10-02T10:03:46"/>
    <d v="2013-11-01T10:03:46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s v="music"/>
    <s v="rock"/>
    <d v="2012-05-29T19:09:48"/>
    <d v="2012-07-06T22:59:00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s v="music"/>
    <s v="rock"/>
    <d v="2013-01-02T23:28:00"/>
    <d v="2013-01-21T02:59:00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s v="music"/>
    <s v="rock"/>
    <d v="2013-01-01T20:08:59"/>
    <d v="2013-01-31T20:08:59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s v="music"/>
    <s v="rock"/>
    <d v="2013-10-10T13:44:06"/>
    <d v="2013-11-13T00:59:00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s v="music"/>
    <s v="rock"/>
    <d v="2013-10-08T15:58:03"/>
    <d v="2013-11-07T16:58:03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s v="music"/>
    <s v="rock"/>
    <d v="2013-06-17T12:47:24"/>
    <d v="2013-07-02T23:59:00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s v="music"/>
    <s v="rock"/>
    <d v="2011-07-11T21:45:37"/>
    <d v="2011-09-05T12:06:00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s v="music"/>
    <s v="rock"/>
    <d v="2012-02-24T09:42:46"/>
    <d v="2012-04-06T23:59:00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s v="music"/>
    <s v="rock"/>
    <d v="2013-08-16T16:11:25"/>
    <d v="2013-09-15T16:10:00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s v="music"/>
    <s v="rock"/>
    <d v="2012-03-28T18:51:28"/>
    <d v="2012-04-28T23:00:00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s v="music"/>
    <s v="rock"/>
    <d v="2014-08-31T09:09:47"/>
    <d v="2014-09-30T09:09:47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s v="music"/>
    <s v="rock"/>
    <d v="2012-03-28T11:00:46"/>
    <d v="2012-04-27T11:00:46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s v="music"/>
    <s v="rock"/>
    <d v="2014-08-12T05:24:14"/>
    <d v="2014-09-11T05:24:14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s v="music"/>
    <s v="rock"/>
    <d v="2011-06-01T14:05:20"/>
    <d v="2011-07-01T14:05:20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s v="music"/>
    <s v="rock"/>
    <d v="2012-08-01T19:32:04"/>
    <d v="2012-09-16T23:05:00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s v="music"/>
    <s v="rock"/>
    <d v="2011-05-02T17:47:58"/>
    <d v="2011-05-28T20:00:00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s v="music"/>
    <s v="rock"/>
    <d v="2011-07-05T21:32:06"/>
    <d v="2011-07-22T22:59:00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s v="music"/>
    <s v="rock"/>
    <d v="2011-05-27T14:45:12"/>
    <d v="2011-07-16T18:00:00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s v="music"/>
    <s v="rock"/>
    <d v="2011-08-08T11:35:39"/>
    <d v="2011-09-07T11:35:39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s v="music"/>
    <s v="rock"/>
    <d v="2017-01-24T10:05:11"/>
    <d v="2017-02-28T21:00:00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s v="music"/>
    <s v="rock"/>
    <d v="2014-11-18T21:24:46"/>
    <d v="2014-12-21T23:59:00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s v="music"/>
    <s v="rock"/>
    <d v="2013-12-20T15:00:30"/>
    <d v="2014-01-19T15:00:30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s v="music"/>
    <s v="rock"/>
    <d v="2012-08-01T20:21:02"/>
    <d v="2012-08-31T20:21:02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s v="music"/>
    <s v="rock"/>
    <d v="2013-06-18T10:26:42"/>
    <d v="2013-07-10T11:52:00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s v="music"/>
    <s v="rock"/>
    <d v="2013-01-07T19:25:52"/>
    <d v="2013-03-01T08:58:00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d v="2012-06-20T18:02:45"/>
    <d v="2012-07-20T18:02:45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s v="music"/>
    <s v="rock"/>
    <d v="2011-05-16T12:50:01"/>
    <d v="2011-05-31T13:04:00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s v="music"/>
    <s v="rock"/>
    <d v="2014-10-02T17:01:43"/>
    <d v="2014-11-01T17:01:43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s v="music"/>
    <s v="rock"/>
    <d v="2013-03-08T15:54:03"/>
    <d v="2013-04-09T01:30:00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s v="music"/>
    <s v="rock"/>
    <d v="2012-01-17T09:23:31"/>
    <d v="2012-03-10T23:59:00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s v="music"/>
    <s v="rock"/>
    <d v="2012-07-30T16:11:21"/>
    <d v="2012-08-07T12:01:00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s v="music"/>
    <s v="rock"/>
    <d v="2013-12-11T18:57:34"/>
    <d v="2013-12-20T23:44:00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s v="music"/>
    <s v="rock"/>
    <d v="2014-05-09T15:12:22"/>
    <d v="2014-06-09T00:00:00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s v="music"/>
    <s v="rock"/>
    <d v="2015-03-30T17:07:45"/>
    <d v="2015-05-03T23:01:00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s v="music"/>
    <s v="rock"/>
    <d v="2012-09-05T17:44:10"/>
    <d v="2012-10-05T17:44:10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s v="music"/>
    <s v="rock"/>
    <d v="2015-02-20T18:20:52"/>
    <d v="2015-03-22T17:20:52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s v="music"/>
    <s v="rock"/>
    <d v="2010-03-13T00:48:38"/>
    <d v="2010-04-18T01:59:00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s v="music"/>
    <s v="rock"/>
    <d v="2012-10-04T02:21:24"/>
    <d v="2012-10-29T02:21:24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s v="music"/>
    <s v="rock"/>
    <d v="2012-03-04T19:55:30"/>
    <d v="2012-03-25T18:55:30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s v="music"/>
    <s v="rock"/>
    <d v="2012-01-19T06:21:47"/>
    <d v="2012-02-14T14:49:00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s v="music"/>
    <s v="rock"/>
    <d v="2012-06-12T20:13:02"/>
    <d v="2012-06-25T11:24:00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s v="music"/>
    <s v="rock"/>
    <d v="2016-05-14T14:14:00"/>
    <d v="2016-07-13T14:14:00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s v="music"/>
    <s v="rock"/>
    <d v="2013-02-20T07:37:05"/>
    <d v="2013-03-22T06:37:05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s v="rock"/>
    <d v="2012-03-28T10:31:34"/>
    <d v="2012-04-27T10:31:34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s v="music"/>
    <s v="rock"/>
    <d v="2011-11-22T11:12:15"/>
    <d v="2012-01-21T03:13:00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s v="music"/>
    <s v="rock"/>
    <d v="2014-03-20T16:04:35"/>
    <d v="2014-04-19T16:04:35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s v="music"/>
    <s v="rock"/>
    <d v="2013-05-28T14:44:52"/>
    <d v="2013-06-30T22:59:00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s v="music"/>
    <s v="rock"/>
    <d v="2012-04-06T05:59:18"/>
    <d v="2012-05-18T22:00:00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s v="music"/>
    <s v="rock"/>
    <d v="2013-09-06T20:21:58"/>
    <d v="2013-10-06T20:21:58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s v="music"/>
    <s v="rock"/>
    <d v="2014-04-01T18:57:42"/>
    <d v="2014-05-01T18:57:42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s v="music"/>
    <s v="rock"/>
    <d v="2011-12-18T16:33:05"/>
    <d v="2012-01-17T16:33:05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s v="music"/>
    <s v="rock"/>
    <d v="2012-08-23T13:19:16"/>
    <d v="2012-09-22T13:19:16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s v="music"/>
    <s v="metal"/>
    <d v="2016-08-25T00:26:27"/>
    <d v="2016-09-24T00:26:27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s v="music"/>
    <s v="metal"/>
    <d v="2014-10-11T15:07:43"/>
    <d v="2014-11-10T16:07:43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s v="music"/>
    <s v="metal"/>
    <d v="2013-09-09T09:13:03"/>
    <d v="2013-10-13T22:59:00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s v="music"/>
    <s v="metal"/>
    <d v="2016-11-21T01:11:20"/>
    <d v="2016-12-08T03:00:00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s v="music"/>
    <s v="metal"/>
    <d v="2014-09-23T11:25:52"/>
    <d v="2014-10-31T23:59:00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s v="music"/>
    <s v="metal"/>
    <d v="2016-07-26T23:56:36"/>
    <d v="2016-09-04T22:59:00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s v="music"/>
    <s v="metal"/>
    <d v="2014-02-24T04:24:15"/>
    <d v="2014-03-10T09:00:00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d v="2015-06-10T14:09:36"/>
    <d v="2015-07-10T14:09:36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s v="music"/>
    <s v="metal"/>
    <d v="2015-03-15T14:00:33"/>
    <d v="2015-04-14T14:00:33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s v="music"/>
    <s v="metal"/>
    <d v="2015-02-15T22:34:24"/>
    <d v="2015-03-15T21:34:24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s v="music"/>
    <s v="metal"/>
    <d v="2016-03-23T14:51:57"/>
    <d v="2016-04-24T23:59:00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s v="music"/>
    <s v="metal"/>
    <d v="2016-06-01T16:07:33"/>
    <d v="2016-07-31T14:45:00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s v="music"/>
    <s v="metal"/>
    <d v="2016-10-13T14:19:55"/>
    <d v="2016-10-24T16:00:00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d v="2015-01-17T14:58:29"/>
    <d v="2015-02-16T14:58:29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s v="music"/>
    <s v="metal"/>
    <d v="2016-11-28T00:05:46"/>
    <d v="2016-12-28T00:05:46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s v="music"/>
    <s v="metal"/>
    <d v="2016-06-23T22:00:17"/>
    <d v="2016-07-23T22:00:17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s v="music"/>
    <s v="metal"/>
    <d v="2016-08-27T02:29:16"/>
    <d v="2016-10-25T14:00:00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d v="2015-10-14T08:57:11"/>
    <d v="2015-11-25T09:57:11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s v="music"/>
    <s v="metal"/>
    <d v="2015-03-16T12:53:38"/>
    <d v="2015-04-15T17:59:00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s v="music"/>
    <s v="metal"/>
    <d v="2015-05-04T14:41:08"/>
    <d v="2015-06-03T19:00:00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s v="music"/>
    <s v="jazz"/>
    <d v="2013-10-23T06:35:13"/>
    <d v="2013-11-22T07:35: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s v="music"/>
    <s v="jazz"/>
    <d v="2016-08-17T18:10:04"/>
    <d v="2016-09-16T18:10:04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s v="music"/>
    <s v="jazz"/>
    <d v="2013-10-12T08:19:08"/>
    <d v="2013-11-11T09:19:08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s v="jazz"/>
    <d v="2012-01-12T21:49:26"/>
    <d v="2012-02-11T21:49:26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s v="music"/>
    <s v="jazz"/>
    <d v="2013-09-23T21:33:58"/>
    <d v="2013-10-16T04:59:00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s v="music"/>
    <s v="jazz"/>
    <d v="2012-11-17T13:33:17"/>
    <d v="2013-01-16T13:33:17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s v="music"/>
    <s v="jazz"/>
    <d v="2015-01-21T10:18:38"/>
    <d v="2015-02-28T10:10:00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s v="music"/>
    <s v="jazz"/>
    <d v="2009-10-01T21:31:46"/>
    <d v="2009-11-30T23:59:00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s v="jazz"/>
    <d v="2013-12-07T19:39:58"/>
    <d v="2014-01-06T19:39:58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s v="music"/>
    <s v="jazz"/>
    <d v="2013-03-09T15:17:37"/>
    <d v="2013-04-08T14:17:37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s v="music"/>
    <s v="jazz"/>
    <d v="2013-08-01T19:32:03"/>
    <d v="2013-08-31T19:32:0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s v="music"/>
    <s v="jazz"/>
    <d v="2013-10-30T08:28:15"/>
    <d v="2013-11-29T09:28:15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s v="music"/>
    <s v="jazz"/>
    <d v="2011-01-24T14:48:47"/>
    <d v="2011-03-10T14:48:47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s v="jazz"/>
    <d v="2012-10-01T23:00:40"/>
    <d v="2012-11-11T00:00:40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s v="music"/>
    <s v="jazz"/>
    <d v="2013-04-04T09:00:34"/>
    <d v="2013-05-04T09:00:34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d v="2015-09-01T12:22:11"/>
    <d v="2015-09-21T12:22:11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s v="music"/>
    <s v="jazz"/>
    <d v="2013-01-02T06:55:27"/>
    <d v="2013-02-04T06:55:27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s v="music"/>
    <s v="jazz"/>
    <d v="2013-11-19T13:56:00"/>
    <d v="2013-12-19T13:56:00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s v="music"/>
    <s v="jazz"/>
    <d v="2010-11-23T00:35:24"/>
    <d v="2010-12-23T00:35:24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s v="music"/>
    <s v="jazz"/>
    <d v="2012-05-08T14:55:05"/>
    <d v="2012-05-29T14:55:05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s v="music"/>
    <s v="indie rock"/>
    <d v="2012-09-27T02:42:18"/>
    <d v="2012-10-30T02:42:18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s v="indie rock"/>
    <d v="2011-11-30T01:01:26"/>
    <d v="2012-01-14T01:01:26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s v="music"/>
    <s v="indie rock"/>
    <d v="2011-08-04T15:39:10"/>
    <d v="2011-09-06T15:39:10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s v="music"/>
    <s v="indie rock"/>
    <d v="2016-01-02T17:27:15"/>
    <d v="2016-03-02T17:27:15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d v="2012-03-13T14:15:46"/>
    <d v="2012-05-11T21:31:00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s v="music"/>
    <s v="indie rock"/>
    <d v="2016-12-09T17:35:11"/>
    <d v="2016-12-30T17:35:11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s v="music"/>
    <s v="indie rock"/>
    <d v="2016-08-21T15:53:33"/>
    <d v="2016-09-15T15:53:33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d v="2012-04-27T18:00:55"/>
    <d v="2012-05-27T18:00:55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s v="indie rock"/>
    <d v="2011-07-27T13:04:45"/>
    <d v="2011-09-01T01:00:00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s v="music"/>
    <s v="indie rock"/>
    <d v="2014-09-05T13:49:03"/>
    <d v="2014-10-05T13:49:03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s v="music"/>
    <s v="indie rock"/>
    <d v="2013-10-22T11:46:19"/>
    <d v="2013-11-21T12:46:19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s v="music"/>
    <s v="indie rock"/>
    <d v="2014-07-21T19:45:30"/>
    <d v="2014-08-20T19:45:30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s v="music"/>
    <s v="indie rock"/>
    <d v="2010-05-05T23:48:03"/>
    <d v="2010-07-31T23:00:00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d v="2015-03-02T16:32:43"/>
    <d v="2015-04-01T15:32:43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s v="music"/>
    <s v="indie rock"/>
    <d v="2016-05-06T18:33:30"/>
    <d v="2016-06-05T18:33:30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s v="music"/>
    <s v="indie rock"/>
    <d v="2010-09-09T22:03:49"/>
    <d v="2010-10-24T22:03:49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s v="music"/>
    <s v="indie rock"/>
    <d v="2015-08-02T15:57:06"/>
    <d v="2015-08-27T23:00:00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d v="2012-10-29T11:31:48"/>
    <d v="2012-11-28T12:31:48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s v="indie rock"/>
    <d v="2011-12-01T13:11:50"/>
    <d v="2012-01-15T13:11:50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s v="indie rock"/>
    <d v="2011-04-12T21:22:42"/>
    <d v="2011-05-27T21:22:42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s v="music"/>
    <s v="jazz"/>
    <d v="2016-02-29T15:23:22"/>
    <d v="2016-03-30T14:23:22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d v="2010-04-23T14:28:34"/>
    <d v="2010-06-08T14:11:00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s v="jazz"/>
    <d v="2014-07-09T18:10:22"/>
    <d v="2014-08-30T10:30:00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s v="jazz"/>
    <d v="2012-08-28T14:06:20"/>
    <d v="2012-09-22T21:25:00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s v="music"/>
    <s v="jazz"/>
    <d v="2015-12-03T20:55:37"/>
    <d v="2016-01-02T20:55:37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s v="music"/>
    <s v="jazz"/>
    <d v="2010-11-25T00:45:26"/>
    <d v="2011-01-24T00:45:26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d v="2014-02-10T23:33:10"/>
    <d v="2014-03-12T22:33:10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d v="2011-08-11T23:37:03"/>
    <d v="2011-09-10T23:37:0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d v="2010-06-11T14:14:15"/>
    <d v="2010-07-26T23:59:00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s v="jazz"/>
    <d v="2012-06-21T11:34:00"/>
    <d v="2012-07-22T23:00:00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s v="music"/>
    <s v="jazz"/>
    <d v="2017-01-02T08:05:19"/>
    <d v="2017-03-03T08:05:19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d v="2014-01-02T19:07:25"/>
    <d v="2014-01-23T19:07:25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s v="jazz"/>
    <d v="2012-10-11T21:37:27"/>
    <d v="2012-12-10T22:37:27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s v="music"/>
    <s v="jazz"/>
    <d v="2012-04-04T22:20:19"/>
    <d v="2012-05-04T22:20:19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d v="2012-07-26T13:19:07"/>
    <d v="2012-08-25T13:19:07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s v="music"/>
    <s v="jazz"/>
    <d v="2012-01-29T11:18:34"/>
    <d v="2012-02-29T23:59:00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d v="2010-09-13T15:28:54"/>
    <d v="2010-10-22T00:00:00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s v="jazz"/>
    <d v="2014-06-12T17:38:50"/>
    <d v="2014-07-13T21:30:00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s v="music"/>
    <s v="jazz"/>
    <d v="2014-11-01T16:59:21"/>
    <d v="2014-12-01T17:59:21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s v="jazz"/>
    <d v="2012-11-14T10:24:05"/>
    <d v="2012-12-19T10:24:05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d v="2013-10-15T11:07:02"/>
    <d v="2013-11-14T12:07:02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s v="music"/>
    <s v="jazz"/>
    <d v="2011-10-30T23:06:16"/>
    <d v="2011-12-12T00:06:16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s v="music"/>
    <s v="jazz"/>
    <d v="2014-08-27T07:43:13"/>
    <d v="2014-10-01T07:43: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s v="jazz"/>
    <d v="2014-10-22T18:02:03"/>
    <d v="2014-11-21T19:02:0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s v="music"/>
    <s v="jazz"/>
    <d v="2013-01-14T17:37:49"/>
    <d v="2013-02-13T17:37:49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s v="jazz"/>
    <d v="2013-10-28T16:08:31"/>
    <d v="2013-11-27T17:08:31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d v="2010-06-08T19:28:50"/>
    <d v="2010-07-08T17:40:00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d v="2012-04-14T14:44:55"/>
    <d v="2012-05-14T14:44:55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s v="music"/>
    <s v="jazz"/>
    <d v="2012-09-28T15:41:53"/>
    <d v="2012-11-17T19:00:00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d v="2012-03-10T00:42:49"/>
    <d v="2012-04-08T23:42:49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s v="jazz"/>
    <d v="2010-05-14T16:58:26"/>
    <d v="2010-06-25T16:32:00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s v="music"/>
    <s v="jazz"/>
    <d v="2014-02-10T03:38:22"/>
    <d v="2014-03-16T17:00:00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s v="music"/>
    <s v="jazz"/>
    <d v="2013-02-05T18:15:45"/>
    <d v="2013-03-22T17:15:45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d v="2014-03-12T23:03:29"/>
    <d v="2014-05-11T23:03:29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s v="music"/>
    <s v="jazz"/>
    <d v="2014-04-04T12:41:24"/>
    <d v="2014-05-04T01:00:00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s v="jazz"/>
    <d v="2015-12-30T03:00:29"/>
    <d v="2016-01-29T03:00:29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d v="2011-12-05T19:34:49"/>
    <d v="2012-01-18T15:00:00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s v="jazz"/>
    <d v="2013-10-04T14:09:17"/>
    <d v="2013-11-03T15:09:17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s v="jazz"/>
    <d v="2012-08-03T06:30:48"/>
    <d v="2012-09-02T06:30:48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s v="jazz"/>
    <d v="2013-05-22T13:18:58"/>
    <d v="2013-06-30T14:58:00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s v="technology"/>
    <s v="wearables"/>
    <d v="2015-06-26T19:12:06"/>
    <d v="2015-08-10T19:12:06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s v="technology"/>
    <s v="wearables"/>
    <d v="2017-01-10T21:19:05"/>
    <d v="2017-02-09T21:19:05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s v="technology"/>
    <s v="wearables"/>
    <d v="2016-01-13T15:14:20"/>
    <d v="2016-02-18T15:14:20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s v="technology"/>
    <s v="wearables"/>
    <d v="2016-10-30T11:01:45"/>
    <d v="2016-11-29T12:01:45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s v="technology"/>
    <s v="wearables"/>
    <d v="2016-03-15T09:00:50"/>
    <d v="2016-04-18T09:00:00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s v="technology"/>
    <s v="wearables"/>
    <d v="2016-12-28T15:57:06"/>
    <d v="2017-02-18T18:59:00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s v="technology"/>
    <s v="wearables"/>
    <d v="2016-08-10T13:00:48"/>
    <d v="2016-09-09T13:00:4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d v="2016-05-01T13:45:06"/>
    <d v="2016-06-30T13:45:06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d v="2016-02-11T14:52:44"/>
    <d v="2016-03-12T14:52:44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s v="wearables"/>
    <d v="2015-12-22T20:02:56"/>
    <d v="2016-02-20T20:02:56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s v="technology"/>
    <s v="wearables"/>
    <d v="2015-12-18T13:01:01"/>
    <d v="2016-01-17T13:01:01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s v="technology"/>
    <s v="wearables"/>
    <d v="2016-04-20T10:41:12"/>
    <d v="2016-06-04T10:41:12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s v="technology"/>
    <s v="wearables"/>
    <d v="2016-10-19T09:43:32"/>
    <d v="2016-11-18T10:43:32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s v="technology"/>
    <s v="wearables"/>
    <d v="2014-12-25T22:56:39"/>
    <d v="2015-01-24T22:56:39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s v="technology"/>
    <s v="wearables"/>
    <d v="2015-07-09T15:00:39"/>
    <d v="2015-08-20T15:00:39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s v="technology"/>
    <s v="wearables"/>
    <d v="2016-08-04T02:05:00"/>
    <d v="2016-09-13T02:05:00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s v="technology"/>
    <s v="wearables"/>
    <d v="2015-02-25T16:55:59"/>
    <d v="2015-04-26T15:55:59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s v="technology"/>
    <s v="wearables"/>
    <d v="2016-10-17T08:15:33"/>
    <d v="2016-11-17T09:15:33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s v="technology"/>
    <s v="wearables"/>
    <d v="2015-03-19T14:16:03"/>
    <d v="2015-04-09T23:59:00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s v="technology"/>
    <s v="wearables"/>
    <d v="2014-12-19T23:11:05"/>
    <d v="2015-01-18T23:11:05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s v="technology"/>
    <s v="wearables"/>
    <d v="2017-01-31T10:02:35"/>
    <d v="2017-03-14T09:02:35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s v="technology"/>
    <s v="wearables"/>
    <d v="2017-01-05T11:38:55"/>
    <d v="2017-02-20T14:00:00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s v="technology"/>
    <s v="wearables"/>
    <d v="2016-01-04T12:05:53"/>
    <d v="2016-02-11T12:05:53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s v="technology"/>
    <s v="wearables"/>
    <d v="2016-09-12T10:15:19"/>
    <d v="2016-10-17T10:15:19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s v="technology"/>
    <s v="wearables"/>
    <d v="2015-07-23T10:05:19"/>
    <d v="2015-09-01T10:05:19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s v="technology"/>
    <s v="wearables"/>
    <d v="2016-09-23T19:24:06"/>
    <d v="2016-10-25T22:59:00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s v="technology"/>
    <s v="wearables"/>
    <d v="2016-09-06T10:15:32"/>
    <d v="2016-10-06T10:15:32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s v="technology"/>
    <s v="wearables"/>
    <d v="2016-02-22T01:06:14"/>
    <d v="2016-04-22T00:06:14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s v="technology"/>
    <s v="wearables"/>
    <d v="2014-07-16T15:20:34"/>
    <d v="2014-08-15T15:20:34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s v="technology"/>
    <s v="wearables"/>
    <d v="2017-01-07T02:16:47"/>
    <d v="2017-02-09T02:16:47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s v="wearables"/>
    <d v="2016-12-17T00:17:33"/>
    <d v="2017-01-22T23:59:00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s v="technology"/>
    <s v="wearables"/>
    <d v="2015-04-17T12:01:00"/>
    <d v="2015-06-01T12:01:00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s v="technology"/>
    <s v="wearables"/>
    <d v="2014-08-05T15:46:38"/>
    <d v="2014-09-04T01:59:00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s v="technology"/>
    <s v="wearables"/>
    <d v="2015-09-09T19:21:33"/>
    <d v="2015-11-08T20:21:33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s v="technology"/>
    <s v="wearables"/>
    <d v="2016-02-24T12:59:16"/>
    <d v="2016-03-25T11:59:16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s v="technology"/>
    <s v="wearables"/>
    <d v="2016-04-29T11:43:05"/>
    <d v="2016-06-28T11:43:05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s v="technology"/>
    <s v="wearables"/>
    <d v="2015-06-29T20:24:57"/>
    <d v="2015-08-13T20:24:57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s v="technology"/>
    <s v="wearables"/>
    <d v="2016-01-22T17:36:37"/>
    <d v="2016-02-21T17:36:37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s v="technology"/>
    <s v="wearables"/>
    <d v="2016-01-26T02:25:01"/>
    <d v="2016-02-25T02:25:01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s v="technology"/>
    <s v="wearables"/>
    <d v="2016-05-16T05:00:28"/>
    <d v="2016-06-20T13:59:00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s v="technology"/>
    <s v="wearables"/>
    <d v="2014-10-16T16:42:02"/>
    <d v="2014-11-30T17:42:02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s v="technology"/>
    <s v="wearables"/>
    <d v="2014-07-10T17:43:42"/>
    <d v="2014-08-09T17:43:42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s v="wearables"/>
    <d v="2016-09-02T13:04:46"/>
    <d v="2016-10-02T13:04:46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s v="technology"/>
    <s v="wearables"/>
    <d v="2016-07-23T11:01:25"/>
    <d v="2016-08-23T15:54:00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s v="technology"/>
    <s v="wearables"/>
    <d v="2015-02-25T21:46:48"/>
    <d v="2015-03-27T20:46:4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s v="technology"/>
    <s v="wearables"/>
    <d v="2015-12-01T18:13:30"/>
    <d v="2015-12-31T18:00:00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s v="technology"/>
    <s v="wearables"/>
    <d v="2015-11-16T13:25:00"/>
    <d v="2016-01-09T19:00:00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s v="technology"/>
    <s v="wearables"/>
    <d v="2014-05-14T02:04:10"/>
    <d v="2014-06-23T02:04:10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s v="wearables"/>
    <d v="2016-09-01T03:33:45"/>
    <d v="2016-10-01T03:33:45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s v="technology"/>
    <s v="wearables"/>
    <d v="2016-08-29T17:24:55"/>
    <d v="2016-09-28T17:24:55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s v="wearables"/>
    <d v="2014-08-04T13:49:24"/>
    <d v="2014-09-03T13:49:24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s v="technology"/>
    <s v="wearables"/>
    <d v="2016-06-17T13:09:48"/>
    <d v="2016-07-12T13:51:00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s v="technology"/>
    <s v="wearables"/>
    <d v="2016-03-08T17:11:59"/>
    <d v="2016-05-07T16:11:59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s v="technology"/>
    <s v="wearables"/>
    <d v="2016-10-09T18:09:28"/>
    <d v="2016-11-12T00:00:00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s v="technology"/>
    <s v="wearables"/>
    <d v="2014-10-09T01:18:50"/>
    <d v="2014-11-30T17:59:00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s v="technology"/>
    <s v="wearables"/>
    <d v="2014-11-04T17:34:40"/>
    <d v="2014-11-29T11:00:00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s v="wearables"/>
    <d v="2014-06-27T15:47:40"/>
    <d v="2014-07-27T10:27:00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s v="technology"/>
    <s v="wearables"/>
    <d v="2014-10-28T21:28:17"/>
    <d v="2014-11-27T22:28:17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s v="technology"/>
    <s v="wearables"/>
    <d v="2015-10-04T23:03:21"/>
    <d v="2015-11-19T00:03:21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s v="technology"/>
    <s v="wearables"/>
    <d v="2014-10-14T02:11:30"/>
    <d v="2014-11-13T03:02:00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s v="wearables"/>
    <d v="2017-01-13T20:26:00"/>
    <d v="2017-03-14T19:26:00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d v="2016-12-16T12:16:53"/>
    <d v="2017-01-30T12:16:53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s v="technology"/>
    <s v="wearables"/>
    <d v="2015-11-17T11:25:14"/>
    <d v="2015-12-17T00:59:00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s v="technology"/>
    <s v="wearables"/>
    <d v="2017-02-14T12:01:01"/>
    <d v="2017-03-16T11:01:01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s v="technology"/>
    <s v="wearables"/>
    <d v="2016-01-19T12:00:27"/>
    <d v="2016-02-18T12:00:27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s v="technology"/>
    <s v="wearables"/>
    <d v="2015-09-29T09:59:43"/>
    <d v="2015-10-30T09:59:43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s v="technology"/>
    <s v="wearables"/>
    <d v="2014-12-03T19:57:52"/>
    <d v="2014-12-12T02:11:00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s v="technology"/>
    <s v="wearables"/>
    <d v="2016-11-02T09:00:23"/>
    <d v="2016-12-14T10:00:23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s v="wearables"/>
    <d v="2016-11-28T14:25:15"/>
    <d v="2016-12-28T14:25:15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s v="wearables"/>
    <d v="2016-05-20T09:30:46"/>
    <d v="2016-06-19T09:30:46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s v="wearables"/>
    <d v="2016-07-10T14:54:22"/>
    <d v="2016-09-04T21:59:00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s v="wearables"/>
    <d v="2014-11-03T16:33:15"/>
    <d v="2014-12-18T16:33:15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s v="technology"/>
    <s v="wearables"/>
    <d v="2016-12-10T05:34:12"/>
    <d v="2017-01-24T05:34:12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s v="technology"/>
    <s v="wearables"/>
    <d v="2015-12-01T15:00:56"/>
    <d v="2015-12-29T15:00:00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s v="technology"/>
    <s v="wearables"/>
    <d v="2014-11-11T19:03:35"/>
    <d v="2014-12-31T19:03:35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s v="wearables"/>
    <d v="2015-10-26T16:04:55"/>
    <d v="2015-11-25T17:04:55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s v="technology"/>
    <s v="wearables"/>
    <d v="2016-02-21T21:34:16"/>
    <d v="2016-04-06T20:34:16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s v="technology"/>
    <s v="wearables"/>
    <d v="2015-10-12T11:12:15"/>
    <d v="2015-11-21T12:12:15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s v="technology"/>
    <s v="wearables"/>
    <d v="2016-06-14T06:48:53"/>
    <d v="2016-07-14T06:48:53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s v="technology"/>
    <s v="wearables"/>
    <d v="2015-01-05T18:22:29"/>
    <d v="2015-02-04T18:22:29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s v="music"/>
    <s v="electronic music"/>
    <d v="2015-05-02T20:40:09"/>
    <d v="2015-06-01T19:47:00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s v="music"/>
    <s v="electronic music"/>
    <d v="2015-09-24T01:02:51"/>
    <d v="2015-10-16T23:00:00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s v="music"/>
    <s v="electronic music"/>
    <d v="2015-04-17T10:31:17"/>
    <d v="2015-05-17T10:31:17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s v="music"/>
    <s v="electronic music"/>
    <d v="2015-05-21T17:04:21"/>
    <d v="2015-06-20T17:04:21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s v="music"/>
    <s v="electronic music"/>
    <d v="2016-01-01T08:56:03"/>
    <d v="2016-01-31T08:56:03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s v="music"/>
    <s v="electronic music"/>
    <d v="2015-02-14T15:00:37"/>
    <d v="2015-03-16T14:00:37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s v="music"/>
    <s v="electronic music"/>
    <d v="2016-02-26T04:46:56"/>
    <d v="2016-03-31T03:46:56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s v="music"/>
    <s v="electronic music"/>
    <d v="2014-09-22T19:49:07"/>
    <d v="2014-10-22T19:49:07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s v="music"/>
    <s v="electronic music"/>
    <d v="2017-01-20T10:03:25"/>
    <d v="2017-03-06T15:00:00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s v="music"/>
    <s v="electronic music"/>
    <d v="2015-02-09T12:05:07"/>
    <d v="2015-04-04T16:59:00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s v="music"/>
    <s v="electronic music"/>
    <d v="2016-08-29T06:35:49"/>
    <d v="2016-09-12T06:35:49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s v="music"/>
    <s v="electronic music"/>
    <d v="2015-11-16T13:20:10"/>
    <d v="2015-12-16T13:20:10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s v="music"/>
    <s v="electronic music"/>
    <d v="2016-05-24T11:00:25"/>
    <d v="2016-06-23T11:00:2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s v="music"/>
    <s v="electronic music"/>
    <d v="2016-11-14T12:34:40"/>
    <d v="2016-12-12T12:34:40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s v="music"/>
    <s v="electronic music"/>
    <d v="2016-07-03T23:00:04"/>
    <d v="2016-08-04T22:59:00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s v="music"/>
    <s v="electronic music"/>
    <d v="2015-01-12T10:23:40"/>
    <d v="2015-02-11T10:23:40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s v="music"/>
    <s v="electronic music"/>
    <d v="2012-12-06T05:46:30"/>
    <d v="2013-01-07T03:00:00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s v="music"/>
    <s v="electronic music"/>
    <d v="2015-04-25T14:44:22"/>
    <d v="2015-05-18T00:00:00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s v="music"/>
    <s v="electronic music"/>
    <d v="2016-02-18T00:33:43"/>
    <d v="2016-03-18T23:33:43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s v="music"/>
    <s v="electronic music"/>
    <d v="2016-11-17T21:37:26"/>
    <d v="2016-12-13T02:59:00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s v="audio"/>
    <d v="2016-07-28T12:00:09"/>
    <d v="2016-08-27T12:00:09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d v="2014-07-10T20:26:32"/>
    <d v="2014-07-30T20:26:32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s v="audio"/>
    <d v="2014-07-31T11:42:28"/>
    <d v="2014-09-12T05:00:00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s v="journalism"/>
    <s v="audio"/>
    <d v="2015-04-20T01:04:15"/>
    <d v="2015-05-20T01:04:15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s v="audio"/>
    <d v="2015-01-07T17:13:21"/>
    <d v="2015-03-05T15:27:00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s v="journalism"/>
    <s v="audio"/>
    <d v="2014-07-24T15:59:10"/>
    <d v="2014-08-23T15:59:10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d v="2015-11-11T15:26:00"/>
    <d v="2015-12-26T15:26:00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s v="audio"/>
    <d v="2014-10-06T14:38:35"/>
    <d v="2014-11-05T15:38:35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s v="audio"/>
    <d v="2016-08-15T20:16:29"/>
    <d v="2016-09-24T20:16:29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d v="2016-01-13T05:20:45"/>
    <d v="2016-02-12T05:20:45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d v="2015-08-15T14:07:57"/>
    <d v="2015-09-14T14:07:57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d v="2014-07-29T19:20:25"/>
    <d v="2014-08-26T19:20:25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d v="2016-04-23T14:08:15"/>
    <d v="2016-06-06T15:09:00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d v="2017-02-08T23:08:52"/>
    <d v="2017-03-05T23:08:52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d v="2014-07-11T15:26:39"/>
    <d v="2014-08-10T17:00:00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d v="2016-02-06T18:49:05"/>
    <d v="2016-03-07T18:49:05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d v="2015-02-23T12:16:17"/>
    <d v="2015-04-24T11:16:17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d v="2016-11-04T15:54:43"/>
    <d v="2016-12-04T16:54:43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d v="2015-02-12T16:37:23"/>
    <d v="2015-03-25T19:00:00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d v="2015-02-11T13:57:36"/>
    <d v="2015-03-13T12:57:3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d v="2015-03-16T16:54:53"/>
    <d v="2015-04-15T16:54:53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d v="2016-03-03T01:38:28"/>
    <d v="2016-05-01T20:00:00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s v="journalism"/>
    <s v="audio"/>
    <d v="2016-07-05T14:22:21"/>
    <d v="2016-07-12T14:22:21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d v="2016-07-31T19:44:22"/>
    <d v="2016-08-30T19:44:22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s v="games"/>
    <s v="video games"/>
    <d v="2013-05-23T00:28:23"/>
    <d v="2013-07-07T00:28:23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s v="games"/>
    <s v="video games"/>
    <d v="2014-01-22T04:08:42"/>
    <d v="2014-02-19T04:08:42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s v="games"/>
    <s v="video games"/>
    <d v="2013-06-20T18:06:22"/>
    <d v="2013-08-04T18:06:22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d v="2013-11-21T15:32:11"/>
    <d v="2013-12-21T15:32:11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s v="games"/>
    <s v="video games"/>
    <d v="2016-03-11T03:54:24"/>
    <d v="2016-04-10T02:54:24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s v="games"/>
    <s v="video games"/>
    <d v="2013-10-25T00:30:59"/>
    <d v="2013-11-26T01:30:59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s v="video games"/>
    <d v="2012-09-10T19:17:02"/>
    <d v="2012-09-30T19:17:02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d v="2015-10-18T13:04:53"/>
    <d v="2015-11-17T14:04:53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s v="games"/>
    <s v="video games"/>
    <d v="2014-01-06T14:58:17"/>
    <d v="2014-02-05T14:58: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s v="video games"/>
    <d v="2011-09-16T18:09:01"/>
    <d v="2011-10-16T18:09:01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s v="games"/>
    <s v="video games"/>
    <d v="2013-12-04T23:09:05"/>
    <d v="2014-01-03T23:09:05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s v="video games"/>
    <d v="2012-04-06T16:41:56"/>
    <d v="2012-05-06T16:41:56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s v="games"/>
    <s v="video games"/>
    <d v="2014-07-18T04:04:10"/>
    <d v="2014-09-11T04:04:10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s v="games"/>
    <s v="video games"/>
    <d v="2015-12-14T23:00:11"/>
    <d v="2016-01-13T23:00:11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s v="video games"/>
    <d v="2011-06-06T23:42:01"/>
    <d v="2011-07-21T23:42:01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s v="games"/>
    <s v="video games"/>
    <d v="2016-04-19T08:35:36"/>
    <d v="2016-05-14T08:35:36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s v="games"/>
    <s v="video games"/>
    <d v="2014-04-10T22:18:53"/>
    <d v="2014-05-10T22:18:53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s v="video games"/>
    <d v="2014-12-29T17:14:52"/>
    <d v="2015-01-28T17:14:52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s v="games"/>
    <s v="video games"/>
    <d v="2012-07-11T16:44:48"/>
    <d v="2012-08-10T16:44:48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s v="video games"/>
    <d v="2014-06-03T10:49:43"/>
    <d v="2014-08-02T10:49:43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d v="2014-07-09T16:53:24"/>
    <d v="2014-08-08T16:53:24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s v="video games"/>
    <d v="2016-02-13T11:06:15"/>
    <d v="2016-03-14T10:06:15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s v="games"/>
    <s v="video games"/>
    <d v="2014-07-25T15:48:11"/>
    <d v="2014-08-24T15:48:11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d v="2014-05-16T12:08:07"/>
    <d v="2014-06-15T12:08:0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s v="games"/>
    <s v="video games"/>
    <d v="2014-03-25T14:11:07"/>
    <d v="2014-04-24T14:11:0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s v="games"/>
    <s v="video games"/>
    <d v="2015-05-26T23:32:55"/>
    <d v="2015-06-25T23:32:55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s v="video games"/>
    <d v="2015-04-28T23:27:33"/>
    <d v="2015-05-28T23:27:33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s v="games"/>
    <s v="video games"/>
    <d v="2016-03-11T14:41:12"/>
    <d v="2016-04-10T13:41:12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s v="video games"/>
    <d v="2012-12-06T19:37:18"/>
    <d v="2013-01-05T19:37:18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s v="games"/>
    <s v="video games"/>
    <d v="2016-01-27T18:22:17"/>
    <d v="2016-02-11T18:22: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s v="video games"/>
    <d v="2011-09-09T12:07:13"/>
    <d v="2011-10-09T12:07:13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s v="games"/>
    <s v="video games"/>
    <d v="2013-07-31T07:53:40"/>
    <d v="2013-08-30T07:53:40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s v="games"/>
    <s v="video games"/>
    <d v="2014-09-03T07:25:54"/>
    <d v="2014-10-03T22:30:00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s v="games"/>
    <s v="video games"/>
    <d v="2014-01-21T14:01:17"/>
    <d v="2014-03-02T14:01: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s v="games"/>
    <s v="video games"/>
    <d v="2014-03-14T13:18:15"/>
    <d v="2014-04-13T13:18:15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s v="video games"/>
    <d v="2015-04-13T15:04:28"/>
    <d v="2015-05-13T15:04:28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s v="video games"/>
    <d v="2016-01-14T21:39:31"/>
    <d v="2016-02-13T21:39:31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s v="games"/>
    <s v="video games"/>
    <d v="2016-06-17T13:32:18"/>
    <d v="2016-07-14T13:12:00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s v="games"/>
    <s v="video games"/>
    <d v="2013-10-29T20:05:25"/>
    <d v="2013-12-09T00:59:00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s v="games"/>
    <s v="video games"/>
    <d v="2016-04-19T00:19:50"/>
    <d v="2016-06-18T00:19:50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s v="games"/>
    <s v="video games"/>
    <d v="2014-05-12T04:50:21"/>
    <d v="2014-06-11T04:50:21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s v="games"/>
    <s v="video games"/>
    <d v="2014-02-21T22:15:27"/>
    <d v="2014-03-23T21:15:2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s v="games"/>
    <s v="video games"/>
    <d v="2012-03-05T12:46:15"/>
    <d v="2012-04-04T11:46:15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d v="2014-06-23T15:40:24"/>
    <d v="2014-07-23T15:40:24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s v="games"/>
    <s v="video games"/>
    <d v="2012-02-13T10:17:15"/>
    <d v="2012-04-13T09:17:15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s v="video games"/>
    <d v="2016-10-19T13:03:10"/>
    <d v="2016-11-18T14:03:10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s v="games"/>
    <s v="video games"/>
    <d v="2012-11-07T17:23:42"/>
    <d v="2012-12-07T17:23:42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s v="video games"/>
    <d v="2015-12-08T23:53:10"/>
    <d v="2016-01-07T23:53:10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s v="games"/>
    <s v="video games"/>
    <d v="2014-11-20T13:13:31"/>
    <d v="2015-01-19T03:30:00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s v="video games"/>
    <d v="2014-07-15T18:27:00"/>
    <d v="2014-08-14T18:27:00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s v="games"/>
    <s v="video games"/>
    <d v="2013-09-09T03:18:07"/>
    <d v="2013-10-09T03:18:0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s v="games"/>
    <s v="video games"/>
    <d v="2016-02-29T11:41:35"/>
    <d v="2016-03-30T10:41:35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s v="games"/>
    <s v="video games"/>
    <d v="2012-04-10T15:20:08"/>
    <d v="2012-06-09T15:20:08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s v="games"/>
    <s v="video games"/>
    <d v="2015-11-25T09:21:53"/>
    <d v="2015-12-25T09:21:53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s v="games"/>
    <s v="video games"/>
    <d v="2014-03-05T22:59:39"/>
    <d v="2014-04-04T21:59:39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s v="video games"/>
    <d v="2014-03-24T14:01:04"/>
    <d v="2014-04-06T14:01:04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d v="2011-09-13T15:56:40"/>
    <d v="2011-10-28T15:56:40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s v="games"/>
    <s v="video games"/>
    <d v="2016-02-12T17:25:16"/>
    <d v="2016-03-13T16:25:16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d v="2013-05-16T11:53:45"/>
    <d v="2013-05-30T11:53:45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s v="games"/>
    <s v="video games"/>
    <d v="2014-03-20T07:34:08"/>
    <d v="2014-04-19T07:34:08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s v="games"/>
    <s v="mobile games"/>
    <d v="2015-03-31T11:00:51"/>
    <d v="2015-04-30T11:00:51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d v="2015-07-27T09:58:50"/>
    <d v="2015-09-25T09:58:50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s v="mobile games"/>
    <d v="2016-06-14T02:51:34"/>
    <d v="2016-07-14T02:51:34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s v="games"/>
    <s v="mobile games"/>
    <d v="2014-10-14T15:30:00"/>
    <d v="2014-11-14T16:30:00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s v="mobile games"/>
    <d v="2014-07-08T10:35:17"/>
    <d v="2014-08-07T10:35:17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s v="games"/>
    <s v="mobile games"/>
    <d v="2016-05-06T01:21:33"/>
    <d v="2016-06-05T01:21:33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s v="games"/>
    <s v="mobile games"/>
    <d v="2014-09-26T18:55:00"/>
    <d v="2014-11-25T19:55:00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d v="2015-11-24T16:47:48"/>
    <d v="2015-12-24T16:47:4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s v="games"/>
    <s v="mobile games"/>
    <d v="2016-12-01T21:46:11"/>
    <d v="2016-12-31T21:46:11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s v="mobile games"/>
    <d v="2014-07-01T04:46:21"/>
    <d v="2014-07-31T04:46:21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d v="2014-11-15T01:50:28"/>
    <d v="2014-11-28T23:33:00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d v="2016-07-07T18:44:54"/>
    <d v="2016-08-06T18:44:54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s v="mobile games"/>
    <d v="2015-11-19T11:07:09"/>
    <d v="2015-12-19T11:07:09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s v="games"/>
    <s v="mobile games"/>
    <d v="2016-03-24T14:40:21"/>
    <d v="2016-04-23T14:40:21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s v="games"/>
    <s v="mobile games"/>
    <d v="2017-01-01T16:45:31"/>
    <d v="2017-01-21T16:45:31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s v="mobile games"/>
    <d v="2014-12-02T03:20:26"/>
    <d v="2015-01-01T03:20:26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d v="2015-07-07T06:05:21"/>
    <d v="2015-08-06T06:05:21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d v="2015-06-09T11:47:30"/>
    <d v="2015-07-09T11:47:30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d v="2015-01-17T19:08:47"/>
    <d v="2015-02-16T19:08:47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s v="games"/>
    <s v="mobile games"/>
    <d v="2015-11-16T23:38:46"/>
    <d v="2015-12-16T23:38:46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d v="2015-03-29T23:22:00"/>
    <d v="2015-04-28T23:22:00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s v="food trucks"/>
    <d v="2014-08-03T12:56:32"/>
    <d v="2014-10-02T12:56:32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s v="food"/>
    <s v="food trucks"/>
    <d v="2014-03-25T17:52:53"/>
    <d v="2014-05-02T17:52:53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d v="2014-08-20T18:19:43"/>
    <d v="2014-10-19T18:19:43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s v="food"/>
    <s v="food trucks"/>
    <d v="2016-10-31T23:06:21"/>
    <d v="2016-12-01T00:06:21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s v="food"/>
    <s v="food trucks"/>
    <d v="2016-05-17T12:02:46"/>
    <d v="2016-06-16T12:02:46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s v="food trucks"/>
    <d v="2015-11-09T17:54:35"/>
    <d v="2016-01-08T17:54:35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d v="2015-08-07T21:27:43"/>
    <d v="2015-09-06T21:27:43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s v="food"/>
    <s v="food trucks"/>
    <d v="2015-04-15T12:01:52"/>
    <d v="2015-05-15T12:01:52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s v="food trucks"/>
    <d v="2015-05-19T12:08:25"/>
    <d v="2015-06-18T12:08:25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s v="food"/>
    <s v="food trucks"/>
    <d v="2015-08-06T21:36:46"/>
    <d v="2015-09-05T21:36:46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s v="food"/>
    <s v="food trucks"/>
    <d v="2014-07-15T13:20:08"/>
    <d v="2014-08-14T13:20:08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d v="2015-01-24T20:42:42"/>
    <d v="2015-02-23T20:42:42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s v="food"/>
    <s v="food trucks"/>
    <d v="2014-10-06T10:04:40"/>
    <d v="2014-12-05T11:04:40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s v="food"/>
    <s v="food trucks"/>
    <d v="2014-11-08T21:12:08"/>
    <d v="2014-12-08T21:12:08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d v="2015-05-30T12:26:05"/>
    <d v="2015-06-30T10:45:00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s v="food"/>
    <s v="food trucks"/>
    <d v="2015-02-25T22:43:06"/>
    <d v="2015-03-27T21:43:06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d v="2015-04-28T10:06:29"/>
    <d v="2015-05-19T10:06:2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s v="food"/>
    <s v="food trucks"/>
    <d v="2014-08-25T11:24:24"/>
    <d v="2014-09-25T11:24:24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d v="2014-07-10T12:22:00"/>
    <d v="2014-08-09T12:22:00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d v="2016-05-19T12:23:02"/>
    <d v="2016-06-18T12:23:02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s v="food"/>
    <s v="food trucks"/>
    <d v="2014-06-02T00:08:50"/>
    <d v="2014-07-06T00:08:50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s v="food"/>
    <s v="food trucks"/>
    <d v="2015-05-26T06:39:02"/>
    <d v="2015-06-25T23:00:00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s v="food"/>
    <s v="food trucks"/>
    <d v="2014-08-12T12:38:15"/>
    <d v="2014-09-12T12:38:15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s v="food trucks"/>
    <d v="2016-08-22T20:17:45"/>
    <d v="2016-09-21T20:17:45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s v="food"/>
    <s v="food trucks"/>
    <d v="2015-01-23T03:29:23"/>
    <d v="2015-02-22T03:29:23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s v="food trucks"/>
    <d v="2015-04-30T16:26:11"/>
    <d v="2015-05-30T16:26:11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s v="food trucks"/>
    <d v="2014-10-26T14:18:47"/>
    <d v="2014-11-13T15:18:47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d v="2014-07-21T11:22:32"/>
    <d v="2014-08-20T11:22:32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s v="food trucks"/>
    <d v="2015-06-28T23:27:37"/>
    <d v="2015-08-02T23:27:37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s v="food"/>
    <s v="food trucks"/>
    <d v="2016-04-08T15:12:07"/>
    <d v="2016-05-08T15:12:07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s v="food trucks"/>
    <d v="2015-06-15T12:28:59"/>
    <d v="2015-07-15T12:28:5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s v="food trucks"/>
    <d v="2017-01-10T19:28:18"/>
    <d v="2017-03-06T08:00:00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d v="2014-09-15T10:51:36"/>
    <d v="2014-10-15T10:51:36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s v="food trucks"/>
    <d v="2014-07-17T16:44:12"/>
    <d v="2014-08-16T16:44:12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s v="food trucks"/>
    <d v="2015-09-28T12:17:07"/>
    <d v="2015-10-28T12:17:07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s v="food"/>
    <s v="food trucks"/>
    <d v="2014-05-22T14:21:54"/>
    <d v="2014-06-28T14:21:54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s v="food"/>
    <s v="food trucks"/>
    <d v="2015-01-30T03:08:41"/>
    <d v="2015-03-01T03:08:41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s v="food"/>
    <s v="food trucks"/>
    <d v="2016-12-24T14:51:28"/>
    <d v="2017-01-12T11:42:00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s v="food"/>
    <s v="food trucks"/>
    <d v="2016-10-13T15:40:23"/>
    <d v="2016-11-01T22:59:00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s v="photography"/>
    <s v="photobooks"/>
    <d v="2017-01-06T09:23:31"/>
    <d v="2017-02-06T09:23:31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s v="photography"/>
    <s v="photobooks"/>
    <d v="2015-05-06T15:45:49"/>
    <d v="2015-06-07T23:00:0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s v="photography"/>
    <s v="photobooks"/>
    <d v="2015-04-29T15:43:15"/>
    <d v="2015-06-01T17:42:0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s v="photography"/>
    <s v="photobooks"/>
    <d v="2015-04-15T16:28:43"/>
    <d v="2015-05-17T13:00:0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s v="photography"/>
    <s v="photobooks"/>
    <d v="2016-12-07T11:49:00"/>
    <d v="2016-12-28T11:49:0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s v="photography"/>
    <s v="photobooks"/>
    <d v="2016-06-08T18:29:55"/>
    <d v="2016-06-29T18:29:55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s v="photography"/>
    <s v="photobooks"/>
    <d v="2014-08-01T10:58:45"/>
    <d v="2014-08-31T10:58:45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s v="photography"/>
    <s v="photobooks"/>
    <d v="2016-02-19T09:29:20"/>
    <d v="2016-03-20T08:29: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s v="photography"/>
    <s v="photobooks"/>
    <d v="2017-01-12T07:09:38"/>
    <d v="2017-02-11T07:09:38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s v="photography"/>
    <s v="photobooks"/>
    <d v="2016-02-09T13:37:33"/>
    <d v="2016-04-09T12:37:33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s v="photography"/>
    <s v="photobooks"/>
    <d v="2015-03-09T06:42:59"/>
    <d v="2015-04-08T06:42:59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s v="photography"/>
    <s v="photobooks"/>
    <d v="2015-10-21T03:20:53"/>
    <d v="2015-12-20T04:00:0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s v="photography"/>
    <s v="photobooks"/>
    <d v="2015-11-18T14:38:59"/>
    <d v="2015-12-18T14:38:59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s v="photobooks"/>
    <d v="2016-05-13T10:57:14"/>
    <d v="2016-06-13T00:59:0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s v="photography"/>
    <s v="photobooks"/>
    <d v="2015-11-25T09:51:26"/>
    <d v="2015-12-30T22:00:0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s v="photography"/>
    <s v="photobooks"/>
    <d v="2015-06-06T13:30:00"/>
    <d v="2015-07-08T13:30:0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s v="photography"/>
    <s v="photobooks"/>
    <d v="2015-03-26T06:27:36"/>
    <d v="2015-04-16T06:27:36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s v="photography"/>
    <s v="photobooks"/>
    <d v="2016-06-15T09:34:06"/>
    <d v="2016-07-15T09:34:06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s v="photography"/>
    <s v="photobooks"/>
    <d v="2015-05-28T01:55:54"/>
    <d v="2015-06-27T01:55:54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s v="photography"/>
    <s v="photobooks"/>
    <d v="2015-05-01T09:45:27"/>
    <d v="2015-05-31T09:45:27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s v="photography"/>
    <s v="photobooks"/>
    <d v="2015-10-20T12:57:13"/>
    <d v="2015-12-04T00:00:0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s v="photography"/>
    <s v="photobooks"/>
    <d v="2015-05-14T07:09:11"/>
    <d v="2015-06-13T07:09:11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s v="photography"/>
    <s v="photobooks"/>
    <d v="2017-02-06T13:37:33"/>
    <d v="2017-03-11T08:29:0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s v="photography"/>
    <s v="photobooks"/>
    <d v="2016-03-01T05:19:33"/>
    <d v="2016-03-31T05:00:0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s v="photography"/>
    <s v="photobooks"/>
    <d v="2016-02-23T12:01:04"/>
    <d v="2016-03-24T11:01:04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s v="photography"/>
    <s v="photobooks"/>
    <d v="2017-01-26T15:18:25"/>
    <d v="2017-02-25T15:18:25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s v="photography"/>
    <s v="photobooks"/>
    <d v="2015-05-08T17:36:12"/>
    <d v="2015-05-31T16:00:0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s v="photography"/>
    <s v="photobooks"/>
    <d v="2016-05-25T15:47:41"/>
    <d v="2016-06-09T15:47:41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s v="photography"/>
    <s v="photobooks"/>
    <d v="2015-11-10T17:48:15"/>
    <d v="2015-11-26T20:00:0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s v="photography"/>
    <s v="photobooks"/>
    <d v="2016-12-27T13:08:20"/>
    <d v="2017-01-31T13:08: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s v="photography"/>
    <s v="photobooks"/>
    <d v="2015-04-10T15:10:05"/>
    <d v="2015-06-09T15:10:05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s v="photography"/>
    <s v="photobooks"/>
    <d v="2014-04-30T17:09:16"/>
    <d v="2014-05-30T17:09:16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s v="photography"/>
    <s v="photobooks"/>
    <d v="2015-08-31T09:47:37"/>
    <d v="2015-10-02T18:03:0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s v="photography"/>
    <s v="photobooks"/>
    <d v="2016-06-14T14:25:40"/>
    <d v="2016-07-14T14:25:4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s v="photography"/>
    <s v="photobooks"/>
    <d v="2015-10-01T10:53:20"/>
    <d v="2015-10-31T22:00:0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s v="photography"/>
    <s v="photobooks"/>
    <d v="2016-09-20T06:05:13"/>
    <d v="2016-10-20T06:05:13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s v="photography"/>
    <s v="photobooks"/>
    <d v="2015-07-26T10:05:12"/>
    <d v="2015-08-25T10:05:12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s v="photography"/>
    <s v="photobooks"/>
    <d v="2016-11-06T06:24:48"/>
    <d v="2016-12-03T19:00:0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s v="photography"/>
    <s v="photobooks"/>
    <d v="2016-03-01T12:17:27"/>
    <d v="2016-03-31T23:00:0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s v="photography"/>
    <s v="photobooks"/>
    <d v="2016-10-10T23:15:09"/>
    <d v="2016-11-10T00:15:09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s v="music"/>
    <s v="world music"/>
    <d v="2014-04-07T08:11:42"/>
    <d v="2014-06-06T08:11:42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s v="world music"/>
    <d v="2013-08-23T16:44:38"/>
    <d v="2013-10-22T16:44:38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s v="music"/>
    <s v="world music"/>
    <d v="2014-03-17T15:59:41"/>
    <d v="2014-04-20T20:00:00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d v="2014-07-07T17:03:36"/>
    <d v="2014-08-07T02:00:00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s v="music"/>
    <s v="world music"/>
    <d v="2011-07-30T12:30:08"/>
    <d v="2011-09-28T12:30:08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s v="world music"/>
    <d v="2012-03-17T06:02:07"/>
    <d v="2012-04-16T11:00:00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d v="2011-01-25T18:20:30"/>
    <d v="2011-02-24T18:20:30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d v="2015-07-08T17:36:08"/>
    <d v="2015-08-27T20:00:00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s v="world music"/>
    <d v="2013-08-20T15:21:10"/>
    <d v="2013-10-06T15:21:10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s v="music"/>
    <s v="world music"/>
    <d v="2012-01-31T17:46:14"/>
    <d v="2012-02-21T17:46:14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d v="2015-01-03T13:55:42"/>
    <d v="2015-02-02T13:55:42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s v="world music"/>
    <d v="2013-11-04T22:14:59"/>
    <d v="2013-12-14T22:14:59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d v="2012-07-20T11:19:24"/>
    <d v="2012-07-28T11:00:00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d v="2012-08-04T01:47:45"/>
    <d v="2012-08-24T01:47:45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s v="music"/>
    <s v="world music"/>
    <d v="2011-07-07T09:38:56"/>
    <d v="2011-08-06T09:38:56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d v="2011-12-06T18:06:07"/>
    <d v="2012-01-05T18:06:07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s v="music"/>
    <s v="world music"/>
    <d v="2013-05-14T19:57:37"/>
    <d v="2013-07-12T16:51:00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s v="music"/>
    <s v="world music"/>
    <d v="2014-10-11T15:06:20"/>
    <d v="2014-11-03T00:59:00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s v="world music"/>
    <d v="2011-08-26T22:58:22"/>
    <d v="2011-09-11T08:18:00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s v="music"/>
    <s v="world music"/>
    <d v="2011-05-08T16:06:11"/>
    <d v="2011-07-08T16:00:00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s v="music"/>
    <s v="rock"/>
    <d v="2013-03-22T14:48:43"/>
    <d v="2013-04-22T16:00:00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s v="music"/>
    <s v="rock"/>
    <d v="2014-05-15T09:23:54"/>
    <d v="2014-06-14T09:23:54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s v="music"/>
    <s v="rock"/>
    <d v="2011-10-21T20:02:29"/>
    <d v="2011-12-05T21:02:29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s v="music"/>
    <s v="rock"/>
    <d v="2013-04-06T02:00:55"/>
    <d v="2013-05-06T02:00:55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s v="music"/>
    <s v="rock"/>
    <d v="2014-05-08T10:45:53"/>
    <d v="2014-06-13T01:59:00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s v="music"/>
    <s v="rock"/>
    <d v="2012-06-07T12:46:51"/>
    <d v="2012-07-07T12:46:5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s v="music"/>
    <s v="rock"/>
    <d v="2014-07-23T10:25:31"/>
    <d v="2014-09-06T10:25:3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s v="music"/>
    <s v="rock"/>
    <d v="2011-07-27T14:32:47"/>
    <d v="2011-09-25T14:32:47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s v="music"/>
    <s v="rock"/>
    <d v="2013-09-26T18:42:49"/>
    <d v="2013-10-24T18:42:49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s v="music"/>
    <s v="rock"/>
    <d v="2014-08-04T13:48:27"/>
    <d v="2014-09-03T13:48:27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s v="music"/>
    <s v="rock"/>
    <d v="2010-11-05T09:54:46"/>
    <d v="2010-12-31T23:59:00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s v="music"/>
    <s v="rock"/>
    <d v="2013-11-01T15:17:32"/>
    <d v="2013-12-01T16:17:32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s v="music"/>
    <s v="rock"/>
    <d v="2012-01-13T17:03:51"/>
    <d v="2012-02-12T17:03:5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s v="music"/>
    <s v="rock"/>
    <d v="2011-02-12T21:03:10"/>
    <d v="2011-04-02T20:03:10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s v="music"/>
    <s v="rock"/>
    <d v="2013-08-01T09:40:12"/>
    <d v="2013-08-31T09:40:12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s v="music"/>
    <s v="rock"/>
    <d v="2014-05-07T18:17:44"/>
    <d v="2014-06-08T22:59:00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s v="music"/>
    <s v="rock"/>
    <d v="2014-01-27T15:13:40"/>
    <d v="2014-02-26T15:13:40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s v="music"/>
    <s v="rock"/>
    <d v="2013-12-30T03:13:47"/>
    <d v="2014-01-29T03:13:47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s v="music"/>
    <s v="rock"/>
    <d v="2014-01-17T13:18:12"/>
    <d v="2014-02-16T13:18:12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s v="music"/>
    <s v="rock"/>
    <d v="2014-02-21T21:01:10"/>
    <d v="2014-03-28T20:00:00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s v="music"/>
    <s v="rock"/>
    <d v="2013-09-30T10:54:43"/>
    <d v="2013-10-29T10:54:43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s v="music"/>
    <s v="rock"/>
    <d v="2010-10-14T10:43:35"/>
    <d v="2010-11-30T10:43:35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s v="music"/>
    <s v="rock"/>
    <d v="2013-12-12T16:02:25"/>
    <d v="2014-01-11T16:02:25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s v="music"/>
    <s v="rock"/>
    <d v="2013-06-24T09:02:38"/>
    <d v="2013-07-24T09:02:38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s v="music"/>
    <s v="rock"/>
    <d v="2013-08-21T15:17:27"/>
    <d v="2013-09-20T15:17:27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s v="music"/>
    <s v="rock"/>
    <d v="2016-03-16T14:45:12"/>
    <d v="2016-04-15T19:00:00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s v="music"/>
    <s v="rock"/>
    <d v="2012-01-25T15:34:02"/>
    <d v="2012-03-25T14:34:02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s v="music"/>
    <s v="rock"/>
    <d v="2013-10-14T11:24:19"/>
    <d v="2013-11-13T12:24:19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s v="music"/>
    <s v="rock"/>
    <d v="2010-04-06T12:52:59"/>
    <d v="2010-06-14T23:00:00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s v="music"/>
    <s v="rock"/>
    <d v="2014-08-01T12:31:31"/>
    <d v="2014-08-31T12:31:3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s v="music"/>
    <s v="rock"/>
    <d v="2012-07-26T11:33:45"/>
    <d v="2012-08-30T11:33:45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s v="music"/>
    <s v="rock"/>
    <d v="2013-07-03T15:49:47"/>
    <d v="2013-08-07T15:49:47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s v="music"/>
    <s v="rock"/>
    <d v="2009-07-13T11:54:07"/>
    <d v="2009-08-31T23:00:00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s v="music"/>
    <s v="rock"/>
    <d v="2012-07-31T08:29:07"/>
    <d v="2012-09-04T08:29:07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s v="music"/>
    <s v="rock"/>
    <d v="2014-05-27T08:19:26"/>
    <d v="2014-06-24T21:00:00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s v="music"/>
    <s v="rock"/>
    <d v="2014-02-11T21:22:50"/>
    <d v="2014-03-23T20:22:50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s v="music"/>
    <s v="rock"/>
    <d v="2010-12-01T13:10:54"/>
    <d v="2011-03-01T13:10:54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s v="music"/>
    <s v="rock"/>
    <d v="2013-07-08T12:50:36"/>
    <d v="2013-07-28T12:50:36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s v="music"/>
    <s v="rock"/>
    <d v="2013-11-08T06:24:15"/>
    <d v="2013-12-08T23:59:00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s v="music"/>
    <s v="rock"/>
    <d v="2013-02-15T12:13:09"/>
    <d v="2013-03-10T23:00:00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s v="theater"/>
    <s v="plays"/>
    <d v="2016-12-08T00:38:02"/>
    <d v="2016-12-31T11:59:00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s v="theater"/>
    <s v="plays"/>
    <d v="2015-06-05T08:59:35"/>
    <d v="2015-06-20T08:59:35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s v="theater"/>
    <s v="plays"/>
    <d v="2015-02-04T04:13:47"/>
    <d v="2015-02-17T09:00:00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s v="theater"/>
    <s v="plays"/>
    <d v="2015-04-13T09:54:16"/>
    <d v="2015-06-12T09:54:1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s v="theater"/>
    <s v="plays"/>
    <d v="2016-07-09T22:42:43"/>
    <d v="2016-08-09T23:00:00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s v="theater"/>
    <s v="plays"/>
    <d v="2016-12-04T22:14:05"/>
    <d v="2017-01-03T22:14:05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s v="theater"/>
    <s v="plays"/>
    <d v="2015-03-23T09:45:31"/>
    <d v="2015-04-23T01:59:00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s v="theater"/>
    <s v="plays"/>
    <d v="2015-03-01T10:39:51"/>
    <d v="2015-04-07T02:00:00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s v="theater"/>
    <s v="plays"/>
    <d v="2015-09-09T13:20:28"/>
    <d v="2015-10-06T17:59:00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s v="theater"/>
    <s v="plays"/>
    <d v="2015-10-15T11:49:31"/>
    <d v="2015-11-14T12:49:31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s v="theater"/>
    <s v="plays"/>
    <d v="2015-10-01T05:53:17"/>
    <d v="2015-10-19T06:00:00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s v="theater"/>
    <s v="plays"/>
    <d v="2015-06-29T08:44:57"/>
    <d v="2015-07-29T12:00:00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s v="theater"/>
    <s v="plays"/>
    <d v="2016-02-22T20:12:53"/>
    <d v="2016-03-13T19:12:53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s v="theater"/>
    <s v="plays"/>
    <d v="2016-04-01T12:55:58"/>
    <d v="2016-05-01T12:55:58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s v="theater"/>
    <s v="plays"/>
    <d v="2016-03-29T11:20:32"/>
    <d v="2016-04-28T11:20:32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s v="theater"/>
    <s v="plays"/>
    <d v="2015-06-14T14:32:39"/>
    <d v="2015-07-14T14:32:39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s v="theater"/>
    <s v="plays"/>
    <d v="2016-04-23T11:12:18"/>
    <d v="2016-06-01T13:57:00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s v="theater"/>
    <s v="plays"/>
    <d v="2015-07-10T12:59:38"/>
    <d v="2015-07-20T22:00:00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d v="2016-10-31T20:23:31"/>
    <d v="2016-11-30T21:23:31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s v="theater"/>
    <s v="plays"/>
    <d v="2016-07-15T05:35:20"/>
    <d v="2016-07-31T06:00:00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s v="technology"/>
    <s v="wearables"/>
    <d v="2017-01-11T23:40:05"/>
    <d v="2017-03-12T22:40:05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s v="technology"/>
    <s v="wearables"/>
    <d v="2016-06-22T10:58:28"/>
    <d v="2016-07-21T12:30:00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s v="technology"/>
    <s v="wearables"/>
    <d v="2014-11-04T05:58:54"/>
    <d v="2014-12-04T05:58:54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s v="technology"/>
    <s v="wearables"/>
    <d v="2016-01-18T07:04:39"/>
    <d v="2016-02-17T07:04:39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s v="technology"/>
    <s v="wearables"/>
    <d v="2016-08-29T09:43:32"/>
    <d v="2016-10-08T09:43:32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s v="technology"/>
    <s v="wearables"/>
    <d v="2015-09-10T16:11:08"/>
    <d v="2015-10-15T16:11:0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s v="technology"/>
    <s v="wearables"/>
    <d v="2016-07-05T11:00:50"/>
    <d v="2016-08-19T11:00:50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s v="technology"/>
    <s v="wearables"/>
    <d v="2016-10-26T14:15:19"/>
    <d v="2016-11-30T15:15:19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s v="wearables"/>
    <d v="2015-03-19T11:52:02"/>
    <d v="2015-04-18T11:52:02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s v="technology"/>
    <s v="wearables"/>
    <d v="2016-02-02T12:01:54"/>
    <d v="2016-03-03T12:01:54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s v="technology"/>
    <s v="wearables"/>
    <d v="2016-08-22T11:04:20"/>
    <d v="2016-10-21T11:04:20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s v="technology"/>
    <s v="wearables"/>
    <d v="2015-10-01T06:57:28"/>
    <d v="2015-11-05T20:00:00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d v="2016-01-24T18:05:09"/>
    <d v="2016-02-28T18:05:09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s v="technology"/>
    <s v="wearables"/>
    <d v="2016-05-30T00:39:06"/>
    <d v="2016-07-21T09:00:00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s v="technology"/>
    <s v="wearables"/>
    <d v="2014-12-11T20:02:52"/>
    <d v="2015-01-10T20:02:52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s v="technology"/>
    <s v="wearables"/>
    <d v="2014-06-26T14:29:25"/>
    <d v="2014-07-11T11:00:00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s v="technology"/>
    <s v="wearables"/>
    <d v="2016-12-01T11:34:06"/>
    <d v="2016-12-30T18:00:00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s v="technology"/>
    <s v="wearables"/>
    <d v="2016-11-23T12:58:57"/>
    <d v="2016-12-23T12:58:57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s v="technology"/>
    <s v="wearables"/>
    <d v="2015-04-21T10:45:25"/>
    <d v="2015-05-21T10:45:25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s v="technology"/>
    <s v="wearables"/>
    <d v="2016-03-22T11:45:46"/>
    <d v="2016-04-26T01:55:00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s v="technology"/>
    <s v="wearables"/>
    <d v="2016-09-13T10:12:32"/>
    <d v="2016-10-13T10:12:32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s v="technology"/>
    <s v="wearables"/>
    <d v="2016-11-29T21:03:55"/>
    <d v="2016-12-29T21:03:55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s v="technology"/>
    <s v="wearables"/>
    <d v="2014-12-01T14:00:28"/>
    <d v="2015-01-15T14:00:2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s v="technology"/>
    <s v="wearables"/>
    <d v="2015-04-29T11:17:15"/>
    <d v="2015-05-29T11:17:15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s v="technology"/>
    <s v="wearables"/>
    <d v="2016-08-30T10:25:34"/>
    <d v="2016-10-14T10:25:34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s v="technology"/>
    <s v="wearables"/>
    <d v="2014-10-23T00:19:05"/>
    <d v="2014-12-02T01:19:05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s v="technology"/>
    <s v="wearables"/>
    <d v="2016-06-01T01:38:29"/>
    <d v="2016-07-01T23:00:00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s v="technology"/>
    <s v="wearables"/>
    <d v="2016-07-18T07:05:54"/>
    <d v="2016-08-17T07:05:54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s v="wearables"/>
    <d v="2016-12-27T20:26:48"/>
    <d v="2017-01-26T20:26:4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d v="2014-06-15T21:33:45"/>
    <d v="2014-07-15T21:33:45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s v="technology"/>
    <s v="wearables"/>
    <d v="2016-02-10T13:34:47"/>
    <d v="2016-03-11T13:34:47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s v="technology"/>
    <s v="wearables"/>
    <d v="2015-11-05T17:28:22"/>
    <d v="2015-12-05T17:28:22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s v="technology"/>
    <s v="wearables"/>
    <d v="2014-11-12T15:43:48"/>
    <d v="2014-12-17T15:43:4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s v="technology"/>
    <s v="wearables"/>
    <d v="2017-02-01T08:51:19"/>
    <d v="2017-03-03T08:51:19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s v="technology"/>
    <s v="wearables"/>
    <d v="2015-07-03T14:17:13"/>
    <d v="2015-08-02T14:17:13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s v="technology"/>
    <s v="wearables"/>
    <d v="2014-10-24T10:31:55"/>
    <d v="2014-12-08T11:31:55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d v="2014-07-16T09:17:33"/>
    <d v="2014-08-15T09:17:33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s v="technology"/>
    <s v="wearables"/>
    <d v="2016-08-30T09:58:37"/>
    <d v="2016-10-01T09:58:37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s v="wearables"/>
    <d v="2015-06-17T14:35:39"/>
    <d v="2015-07-17T14:35:39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s v="technology"/>
    <s v="wearables"/>
    <d v="2016-06-21T07:38:03"/>
    <d v="2016-08-18T22:59:00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s v="publishing"/>
    <s v="nonfiction"/>
    <d v="2016-06-01T13:57:19"/>
    <d v="2016-06-30T13:57:1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s v="publishing"/>
    <s v="nonfiction"/>
    <d v="2014-06-09T14:32:39"/>
    <d v="2014-07-14T14:32:3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s v="publishing"/>
    <s v="nonfiction"/>
    <d v="2013-05-27T20:49:11"/>
    <d v="2013-06-26T20:49:11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s v="publishing"/>
    <s v="nonfiction"/>
    <d v="2015-02-05T10:18:45"/>
    <d v="2015-03-07T10:18:45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s v="publishing"/>
    <s v="nonfiction"/>
    <d v="2014-11-20T07:08:53"/>
    <d v="2014-12-18T07:08:53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s v="publishing"/>
    <s v="nonfiction"/>
    <d v="2015-11-09T02:58:55"/>
    <d v="2015-12-16T01:59:00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s v="publishing"/>
    <s v="nonfiction"/>
    <d v="2015-11-25T19:18:54"/>
    <d v="2015-12-25T19:18:54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s v="publishing"/>
    <s v="nonfiction"/>
    <d v="2016-01-13T12:45:44"/>
    <d v="2016-02-12T12:45:44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s v="publishing"/>
    <s v="nonfiction"/>
    <d v="2015-07-15T08:52:46"/>
    <d v="2015-09-04T22:59:00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s v="publishing"/>
    <s v="nonfiction"/>
    <d v="2013-02-03T21:49:48"/>
    <d v="2013-03-10T19:00:00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s v="publishing"/>
    <s v="nonfiction"/>
    <d v="2016-05-12T14:22:59"/>
    <d v="2016-06-11T14:22:5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s v="publishing"/>
    <s v="nonfiction"/>
    <d v="2012-10-31T01:06:45"/>
    <d v="2012-11-30T05:00:00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s v="publishing"/>
    <s v="nonfiction"/>
    <d v="2013-06-04T19:56:00"/>
    <d v="2013-07-04T19:56:00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s v="publishing"/>
    <s v="nonfiction"/>
    <d v="2013-01-30T18:05:37"/>
    <d v="2013-03-01T00:59:00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s v="publishing"/>
    <s v="nonfiction"/>
    <d v="2011-05-26T08:42:03"/>
    <d v="2011-06-25T08:42:03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s v="publishing"/>
    <s v="nonfiction"/>
    <d v="2011-05-05T14:33:10"/>
    <d v="2011-07-06T14:33:10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s v="publishing"/>
    <s v="nonfiction"/>
    <d v="2012-07-05T16:37:00"/>
    <d v="2012-08-02T16:37:00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s v="publishing"/>
    <s v="nonfiction"/>
    <d v="2014-05-22T12:12:52"/>
    <d v="2014-06-21T12:12:52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s v="publishing"/>
    <s v="nonfiction"/>
    <d v="2013-07-09T17:25:31"/>
    <d v="2013-09-07T17:25:31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d v="2016-01-27T15:15:27"/>
    <d v="2016-02-15T02:59:00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s v="music"/>
    <s v="rock"/>
    <d v="2014-11-08T11:41:46"/>
    <d v="2015-01-07T11:41:46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s v="music"/>
    <s v="rock"/>
    <d v="2015-02-14T12:35:52"/>
    <d v="2015-03-16T11:35:52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s v="music"/>
    <s v="rock"/>
    <d v="2014-10-12T18:54:23"/>
    <d v="2014-11-26T19:54:23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s v="music"/>
    <s v="rock"/>
    <d v="2015-10-14T19:04:10"/>
    <d v="2015-11-13T20:04:10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s v="music"/>
    <s v="rock"/>
    <d v="2015-05-21T23:34:54"/>
    <d v="2015-06-14T23:34:54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s v="music"/>
    <s v="rock"/>
    <d v="2014-03-12T09:15:46"/>
    <d v="2014-04-11T09:15:46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s v="music"/>
    <s v="rock"/>
    <d v="2013-09-30T19:04:50"/>
    <d v="2013-10-15T19:04:50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s v="music"/>
    <s v="rock"/>
    <d v="2015-04-07T13:12:22"/>
    <d v="2015-05-07T13:12:22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s v="music"/>
    <s v="rock"/>
    <d v="2012-06-12T12:45:32"/>
    <d v="2012-07-12T12:45:32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s v="music"/>
    <s v="rock"/>
    <d v="2016-11-30T17:50:33"/>
    <d v="2016-12-30T17:50:33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s v="music"/>
    <s v="rock"/>
    <d v="2016-02-23T22:53:08"/>
    <d v="2016-03-24T21:53:08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s v="music"/>
    <s v="rock"/>
    <d v="2016-12-15T20:35:19"/>
    <d v="2017-01-14T20:35:19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s v="music"/>
    <s v="rock"/>
    <d v="2016-11-03T11:03:26"/>
    <d v="2016-12-03T12:03:26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s v="music"/>
    <s v="rock"/>
    <d v="2017-01-12T00:16:10"/>
    <d v="2017-02-02T23:11:00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s v="music"/>
    <s v="rock"/>
    <d v="2016-07-17T13:13:30"/>
    <d v="2016-08-01T13:13:30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s v="music"/>
    <s v="rock"/>
    <d v="2015-05-06T06:47:56"/>
    <d v="2015-06-05T06:47:56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s v="music"/>
    <s v="rock"/>
    <d v="2015-05-17T13:18:26"/>
    <d v="2015-06-08T21:00:00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s v="music"/>
    <s v="rock"/>
    <d v="2016-11-29T00:08:45"/>
    <d v="2016-12-29T00:08:45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s v="music"/>
    <s v="rock"/>
    <d v="2013-04-06T14:12:16"/>
    <d v="2013-05-06T14:12:16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s v="music"/>
    <s v="rock"/>
    <d v="2016-12-02T20:47:58"/>
    <d v="2016-12-22T20:47:58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s v="music"/>
    <s v="rock"/>
    <d v="2015-06-05T12:38:42"/>
    <d v="2015-07-05T12:38:42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s v="music"/>
    <s v="rock"/>
    <d v="2016-03-04T11:32:01"/>
    <d v="2016-04-29T07:11:00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s v="music"/>
    <s v="rock"/>
    <d v="2015-06-29T10:31:29"/>
    <d v="2015-07-29T10:31:29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s v="music"/>
    <s v="rock"/>
    <d v="2015-05-02T17:06:35"/>
    <d v="2015-06-02T23:30:00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s v="music"/>
    <s v="rock"/>
    <d v="2016-09-21T09:45:17"/>
    <d v="2016-10-17T11:14:00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s v="music"/>
    <s v="rock"/>
    <d v="2016-07-14T06:32:37"/>
    <d v="2016-08-13T06:32:37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s v="music"/>
    <s v="rock"/>
    <d v="2015-03-24T14:16:46"/>
    <d v="2015-04-27T12:12:00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s v="music"/>
    <s v="rock"/>
    <d v="2015-07-08T10:36:58"/>
    <d v="2015-08-21T23:59:00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s v="music"/>
    <s v="rock"/>
    <d v="2016-01-31T22:43:06"/>
    <d v="2016-03-02T22:43:06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s v="music"/>
    <s v="rock"/>
    <d v="2016-07-02T11:22:03"/>
    <d v="2016-08-01T11:22:03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s v="music"/>
    <s v="rock"/>
    <d v="2017-01-16T22:28:46"/>
    <d v="2017-02-28T22:00:00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s v="music"/>
    <s v="rock"/>
    <d v="2016-12-15T16:48:01"/>
    <d v="2017-01-14T16:48:0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s v="music"/>
    <s v="rock"/>
    <d v="2015-01-14T18:58:02"/>
    <d v="2015-02-13T18:58:02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s v="music"/>
    <s v="rock"/>
    <d v="2016-09-27T17:01:50"/>
    <d v="2016-10-27T16:19:00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s v="music"/>
    <s v="rock"/>
    <d v="2016-06-05T15:58:54"/>
    <d v="2016-07-05T15:58:54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s v="music"/>
    <s v="rock"/>
    <d v="2014-09-06T19:06:13"/>
    <d v="2014-10-06T19:06:13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s v="music"/>
    <s v="rock"/>
    <d v="2016-05-08T03:11:13"/>
    <d v="2016-06-12T00:30:00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s v="music"/>
    <s v="rock"/>
    <d v="2013-05-05T18:54:34"/>
    <d v="2013-05-26T18:54:34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s v="music"/>
    <s v="rock"/>
    <d v="2015-03-01T20:16:51"/>
    <d v="2015-04-30T19:16:5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s v="music"/>
    <s v="rock"/>
    <d v="2013-06-25T20:30:35"/>
    <d v="2013-07-25T20:30:35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s v="publishing"/>
    <s v="translations"/>
    <d v="2015-01-28T07:14:45"/>
    <d v="2015-02-22T07:14:45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s v="publishing"/>
    <s v="translations"/>
    <d v="2014-10-29T11:20:01"/>
    <d v="2014-11-28T12:20:01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s v="translations"/>
    <d v="2015-10-20T05:23:27"/>
    <d v="2015-12-12T05:00:00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s v="publishing"/>
    <s v="translations"/>
    <d v="2014-07-18T07:52:58"/>
    <d v="2014-08-12T07:52:58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s v="translations"/>
    <d v="2015-10-14T15:55:56"/>
    <d v="2015-11-13T16:55:56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d v="2014-11-01T22:12:15"/>
    <d v="2014-12-31T23:12:15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s v="translations"/>
    <d v="2016-04-19T02:38:40"/>
    <d v="2016-06-03T02:38:40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s v="publishing"/>
    <s v="translations"/>
    <d v="2015-01-08T20:25:00"/>
    <d v="2015-02-05T20:25:00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s v="publishing"/>
    <s v="translations"/>
    <d v="2014-11-03T20:31:39"/>
    <d v="2014-12-03T20:31:39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s v="translations"/>
    <d v="2015-12-22T05:29:30"/>
    <d v="2016-02-20T05:29:30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s v="translations"/>
    <d v="2016-12-04T01:04:27"/>
    <d v="2017-01-03T01:04:27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s v="publishing"/>
    <s v="translations"/>
    <d v="2015-07-07T11:13:11"/>
    <d v="2015-08-16T11:13:11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d v="2015-10-22T17:13:39"/>
    <d v="2015-11-21T18:13:39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s v="publishing"/>
    <s v="translations"/>
    <d v="2015-08-15T22:36:14"/>
    <d v="2015-09-15T06:11:00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s v="translations"/>
    <d v="2016-01-26T05:57:14"/>
    <d v="2016-02-25T05:57:14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s v="publishing"/>
    <s v="translations"/>
    <d v="2016-09-09T05:56:59"/>
    <d v="2016-10-09T05:56:59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s v="translations"/>
    <d v="2016-06-03T11:01:26"/>
    <d v="2016-06-28T11:01:26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s v="translations"/>
    <d v="2015-01-09T16:58:29"/>
    <d v="2015-02-08T16:58:29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s v="translations"/>
    <d v="2016-08-22T00:45:04"/>
    <d v="2016-09-21T00:45:04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s v="translations"/>
    <d v="2015-12-02T03:38:51"/>
    <d v="2016-01-01T03:38:51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s v="publishing"/>
    <s v="translations"/>
    <d v="2016-11-02T12:13:22"/>
    <d v="2016-11-15T13:13: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d v="2015-03-29T22:09:19"/>
    <d v="2015-04-28T22:09:19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d v="2015-06-25T04:22:00"/>
    <d v="2015-08-24T04:22:00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s v="publishing"/>
    <s v="translations"/>
    <d v="2016-08-19T15:26:25"/>
    <d v="2016-09-18T15:26:25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s v="translations"/>
    <d v="2016-03-03T04:06:57"/>
    <d v="2016-04-02T03:06:57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d v="2015-03-10T20:27:22"/>
    <d v="2015-04-09T20:27: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s v="publishing"/>
    <s v="translations"/>
    <d v="2014-11-18T14:31:28"/>
    <d v="2014-12-19T14:31:28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s v="publishing"/>
    <s v="translations"/>
    <d v="2015-10-27T00:03:36"/>
    <d v="2015-11-26T01:03:36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d v="2015-06-20T13:43:48"/>
    <d v="2015-07-20T13:43:48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s v="publishing"/>
    <s v="translations"/>
    <d v="2016-10-30T10:01:15"/>
    <d v="2016-12-10T06:00:00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s v="publishing"/>
    <s v="translations"/>
    <d v="2015-05-18T13:24:38"/>
    <d v="2015-06-08T10:00:00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s v="publishing"/>
    <s v="translations"/>
    <d v="2015-09-11T13:43:40"/>
    <d v="2015-10-11T13:43:40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s v="publishing"/>
    <s v="translations"/>
    <d v="2016-01-22T03:24:17"/>
    <d v="2016-02-21T03:24:17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s v="publishing"/>
    <s v="translations"/>
    <d v="2014-06-06T07:45:39"/>
    <d v="2014-07-12T23:59:00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d v="2016-03-28T15:54:59"/>
    <d v="2016-04-27T08:55:00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s v="translations"/>
    <d v="2015-02-05T14:55:01"/>
    <d v="2015-03-07T14:55:01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s v="translations"/>
    <d v="2016-04-26T12:57:43"/>
    <d v="2016-05-26T12:57:43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s v="publishing"/>
    <s v="translations"/>
    <d v="2015-07-13T13:22:49"/>
    <d v="2015-09-11T13:22:49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d v="2016-04-25T10:29:18"/>
    <d v="2016-05-25T10:29:18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d v="2016-12-03T17:13:29"/>
    <d v="2017-01-02T17:13:29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d v="2015-07-14T15:57:42"/>
    <d v="2015-09-12T15:57:4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d v="2015-05-15T08:00:55"/>
    <d v="2015-06-14T08:00:55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s v="translations"/>
    <d v="2016-04-01T05:44:38"/>
    <d v="2016-04-21T05:44:38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s v="translations"/>
    <d v="2016-06-08T12:32:14"/>
    <d v="2016-07-08T12:32:14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d v="2015-04-21T17:28:38"/>
    <d v="2015-05-22T00:25:00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d v="2015-03-23T14:28:25"/>
    <d v="2015-05-10T14:28:25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d v="2016-01-20T23:06:37"/>
    <d v="2016-02-19T23:06:37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s v="translations"/>
    <d v="2014-10-19T18:00:59"/>
    <d v="2014-11-18T19:00:59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d v="2014-06-28T11:52:43"/>
    <d v="2014-07-28T11:52:43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d v="2017-03-01T11:42:27"/>
    <d v="2017-04-15T10:42:27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s v="translations"/>
    <d v="2016-04-03T15:48:00"/>
    <d v="2016-04-24T16:59:00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s v="translations"/>
    <d v="2014-07-12T11:08:40"/>
    <d v="2014-09-05T08:39:00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s v="publishing"/>
    <s v="translations"/>
    <d v="2016-12-04T11:02:45"/>
    <d v="2017-01-03T11:02:45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d v="2015-10-12T16:30:44"/>
    <d v="2015-11-11T17:30:44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d v="2014-07-11T11:56:00"/>
    <d v="2014-08-10T23:00:00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d v="2015-11-03T23:54:56"/>
    <d v="2015-12-02T12:25:00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d v="2014-10-03T16:31:38"/>
    <d v="2014-11-30T18:45:00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s v="publishing"/>
    <s v="radio &amp; podcasts"/>
    <d v="2014-09-17T10:29:14"/>
    <d v="2014-10-20T19:00:00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s v="publishing"/>
    <s v="radio &amp; podcasts"/>
    <d v="2013-03-11T10:54:31"/>
    <d v="2013-04-10T10:54:31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s v="publishing"/>
    <s v="radio &amp; podcasts"/>
    <d v="2013-02-21T16:52:18"/>
    <d v="2013-04-07T15:52:18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s v="publishing"/>
    <s v="radio &amp; podcasts"/>
    <d v="2013-01-17T10:52:38"/>
    <d v="2013-02-16T10:52:38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s v="publishing"/>
    <s v="radio &amp; podcasts"/>
    <d v="2012-02-20T12:37:32"/>
    <d v="2012-03-21T22:00:00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s v="publishing"/>
    <s v="radio &amp; podcasts"/>
    <d v="2015-12-01T23:07:46"/>
    <d v="2016-01-12T00:00:00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s v="publishing"/>
    <s v="radio &amp; podcasts"/>
    <d v="2012-01-25T14:14:45"/>
    <d v="2012-03-25T13:14:45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s v="publishing"/>
    <s v="radio &amp; podcasts"/>
    <d v="2011-04-12T19:20:49"/>
    <d v="2011-06-11T19:20:49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s v="publishing"/>
    <s v="radio &amp; podcasts"/>
    <d v="2013-01-16T09:21:49"/>
    <d v="2013-02-15T09:21:49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s v="publishing"/>
    <s v="radio &amp; podcasts"/>
    <d v="2012-12-07T14:51:03"/>
    <d v="2012-12-28T14:51:0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s v="publishing"/>
    <s v="radio &amp; podcasts"/>
    <d v="2015-03-10T17:58:54"/>
    <d v="2015-04-09T17:58:54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s v="publishing"/>
    <s v="radio &amp; podcasts"/>
    <d v="2013-09-16T08:01:43"/>
    <d v="2013-10-16T08:01:4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s v="publishing"/>
    <s v="radio &amp; podcasts"/>
    <d v="2012-01-31T18:30:39"/>
    <d v="2012-03-01T18:30:39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s v="publishing"/>
    <s v="radio &amp; podcasts"/>
    <d v="2013-08-14T12:28:12"/>
    <d v="2013-09-13T12:28:12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s v="publishing"/>
    <s v="radio &amp; podcasts"/>
    <d v="2014-11-17T12:21:03"/>
    <d v="2014-12-19T23:59:00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s v="publishing"/>
    <s v="radio &amp; podcasts"/>
    <d v="2011-08-10T20:00:22"/>
    <d v="2011-09-09T20:00:22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s v="publishing"/>
    <s v="radio &amp; podcasts"/>
    <d v="2011-10-24T09:46:44"/>
    <d v="2011-12-22T22:00:00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s v="publishing"/>
    <s v="radio &amp; podcasts"/>
    <d v="2013-04-30T15:55:13"/>
    <d v="2013-05-14T15:55:1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s v="publishing"/>
    <s v="radio &amp; podcasts"/>
    <d v="2014-04-25T12:53:09"/>
    <d v="2014-05-09T22:59:00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s v="publishing"/>
    <s v="radio &amp; podcasts"/>
    <d v="2013-07-09T17:24:59"/>
    <d v="2013-07-26T12:00:00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s v="publishing"/>
    <s v="fiction"/>
    <d v="2013-10-03T17:09:05"/>
    <d v="2013-11-02T17:09:05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s v="fiction"/>
    <d v="2012-08-15T15:35:36"/>
    <d v="2012-09-07T02:51:0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s v="fiction"/>
    <d v="2016-06-26T23:37:55"/>
    <d v="2016-07-21T23:37:55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d v="2012-05-23T23:49:23"/>
    <d v="2012-07-21T09:51:0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s v="fiction"/>
    <d v="2015-05-06T14:06:13"/>
    <d v="2015-06-20T14:06:13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s v="fiction"/>
    <d v="2015-01-27T23:02:41"/>
    <d v="2015-02-26T23:02:41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d v="2016-07-03T17:01:11"/>
    <d v="2016-08-02T17:01:11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s v="fiction"/>
    <d v="2013-12-06T08:31:00"/>
    <d v="2014-01-05T08:31:0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d v="2012-10-16T09:40:52"/>
    <d v="2012-11-15T10:40:52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s v="publishing"/>
    <s v="fiction"/>
    <d v="2013-09-03T08:27:54"/>
    <d v="2013-10-02T08:27:54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s v="fiction"/>
    <d v="2014-12-18T12:07:23"/>
    <d v="2015-02-15T10:38:0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s v="fiction"/>
    <d v="2011-05-19T16:14:06"/>
    <d v="2011-06-18T16:14:06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d v="2013-05-17T15:47:55"/>
    <d v="2013-06-16T15:47:55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s v="publishing"/>
    <s v="fiction"/>
    <d v="2015-03-04T12:20:13"/>
    <d v="2015-04-03T10:38:0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d v="2011-07-28T13:57:11"/>
    <d v="2011-08-27T13:57:11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d v="2014-07-18T06:24:19"/>
    <d v="2014-09-16T06:24:19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s v="fiction"/>
    <d v="2013-06-19T10:25:22"/>
    <d v="2013-07-31T14:43:0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s v="fiction"/>
    <d v="2014-07-20T18:36:18"/>
    <d v="2014-09-03T18:36:18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s v="fiction"/>
    <d v="2016-06-05T19:10:33"/>
    <d v="2016-08-04T19:10:33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s v="publishing"/>
    <s v="fiction"/>
    <d v="2013-04-01T16:42:37"/>
    <d v="2013-05-01T16:42:37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s v="photography"/>
    <s v="photobooks"/>
    <d v="2015-06-08T09:00:23"/>
    <d v="2015-07-08T09:00:23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s v="photography"/>
    <s v="photobooks"/>
    <d v="2016-02-26T08:01:20"/>
    <d v="2016-03-25T17:00:0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s v="photography"/>
    <s v="photobooks"/>
    <d v="2016-08-24T03:20:01"/>
    <d v="2016-10-23T03:20:01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s v="photography"/>
    <s v="photobooks"/>
    <d v="2014-05-13T10:47:04"/>
    <d v="2014-06-10T03:33:0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s v="photography"/>
    <s v="photobooks"/>
    <d v="2016-02-14T05:38:23"/>
    <d v="2016-03-22T15:01:0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s v="photography"/>
    <s v="photobooks"/>
    <d v="2014-06-24T13:51:44"/>
    <d v="2014-07-24T13:51:44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s v="photography"/>
    <s v="photobooks"/>
    <d v="2010-03-17T05:48:29"/>
    <d v="2010-05-15T03:10:0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s v="photography"/>
    <s v="photobooks"/>
    <d v="2014-05-27T09:44:41"/>
    <d v="2014-06-27T09:44:41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s v="photography"/>
    <s v="photobooks"/>
    <d v="2017-01-16T07:48:05"/>
    <d v="2017-02-14T17:59:0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s v="photography"/>
    <s v="photobooks"/>
    <d v="2014-06-19T04:14:38"/>
    <d v="2014-07-19T04:14:38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s v="photography"/>
    <s v="photobooks"/>
    <d v="2015-10-19T09:00:04"/>
    <d v="2015-11-18T10:00:04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s v="photography"/>
    <s v="photobooks"/>
    <d v="2017-01-06T11:25:39"/>
    <d v="2017-02-05T11:25:39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s v="photography"/>
    <s v="photobooks"/>
    <d v="2014-06-16T10:17:46"/>
    <d v="2014-07-16T10:17:46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s v="photography"/>
    <s v="photobooks"/>
    <d v="2015-08-18T09:20:40"/>
    <d v="2015-09-27T09:20:4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s v="photography"/>
    <s v="photobooks"/>
    <d v="2016-02-15T01:04:57"/>
    <d v="2016-03-16T00:04:57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s v="photography"/>
    <s v="photobooks"/>
    <d v="2016-09-06T06:11:32"/>
    <d v="2016-10-06T09:00:0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s v="photography"/>
    <s v="photobooks"/>
    <d v="2014-11-05T08:35:53"/>
    <d v="2014-12-06T01:00:0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s v="photography"/>
    <s v="photobooks"/>
    <d v="2014-05-01T14:40:52"/>
    <d v="2014-05-31T14:40:52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s v="photography"/>
    <s v="photobooks"/>
    <d v="2014-05-23T12:48:03"/>
    <d v="2014-06-20T16:59:0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s v="photography"/>
    <s v="photobooks"/>
    <d v="2014-11-12T15:35:13"/>
    <d v="2014-12-18T23:00:0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s v="photography"/>
    <s v="photobooks"/>
    <d v="2016-05-02T23:01:31"/>
    <d v="2016-06-06T23:01:31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s v="photography"/>
    <s v="photobooks"/>
    <d v="2014-09-17T14:55:39"/>
    <d v="2014-10-17T14:55:39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s v="photography"/>
    <s v="photobooks"/>
    <d v="2014-11-21T13:01:56"/>
    <d v="2014-12-22T19:00:0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s v="photography"/>
    <s v="photobooks"/>
    <d v="2017-01-21T07:01:30"/>
    <d v="2017-02-20T07:01:3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s v="photography"/>
    <s v="photobooks"/>
    <d v="2016-07-19T11:52:18"/>
    <d v="2016-08-18T11:52:18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s v="photography"/>
    <s v="photobooks"/>
    <d v="2015-12-01T01:37:27"/>
    <d v="2016-01-19T01:37:27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s v="photography"/>
    <s v="photobooks"/>
    <d v="2017-02-14T09:24:46"/>
    <d v="2017-03-14T08:24:46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s v="photography"/>
    <s v="photobooks"/>
    <d v="2017-01-01T12:35:22"/>
    <d v="2017-01-31T19:00:0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s v="photography"/>
    <s v="photobooks"/>
    <d v="2015-02-17T10:05:20"/>
    <d v="2015-03-19T09:05: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s v="photography"/>
    <s v="photobooks"/>
    <d v="2015-09-28T13:24:55"/>
    <d v="2015-10-23T13:24:55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s v="photography"/>
    <s v="photobooks"/>
    <d v="2014-10-29T14:15:26"/>
    <d v="2014-11-30T22:00:0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s v="photography"/>
    <s v="photobooks"/>
    <d v="2016-01-22T06:24:25"/>
    <d v="2016-02-15T10:00:0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s v="photography"/>
    <s v="photobooks"/>
    <d v="2016-03-13T19:02:57"/>
    <d v="2016-05-01T22:59:0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s v="photography"/>
    <s v="photobooks"/>
    <d v="2015-08-05T11:11:02"/>
    <d v="2015-09-04T11:11:02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s v="photography"/>
    <s v="photobooks"/>
    <d v="2016-04-24T14:53:51"/>
    <d v="2016-05-23T17:00:0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s v="photography"/>
    <s v="photobooks"/>
    <d v="2015-07-28T14:15:10"/>
    <d v="2015-08-27T14:15:1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s v="photography"/>
    <s v="photobooks"/>
    <d v="2016-07-01T02:33:47"/>
    <d v="2016-08-06T13:00:0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s v="photography"/>
    <s v="photobooks"/>
    <d v="2014-12-08T13:46:10"/>
    <d v="2015-01-22T13:46:1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s v="photography"/>
    <s v="photobooks"/>
    <d v="2016-12-01T17:03:39"/>
    <d v="2017-01-03T17:03:39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s v="photography"/>
    <s v="photobooks"/>
    <d v="2014-10-26T19:10:16"/>
    <d v="2014-11-25T20:15:0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s v="nature"/>
    <d v="2014-12-01T12:05:38"/>
    <d v="2014-12-31T12:05:38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d v="2015-06-15T18:55:00"/>
    <d v="2015-06-30T18:55:00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s v="nature"/>
    <d v="2014-10-23T07:13:54"/>
    <d v="2014-11-22T08:13:5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d v="2015-02-17T20:13:44"/>
    <d v="2015-03-31T19:18:00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s v="nature"/>
    <d v="2015-01-27T16:13:54"/>
    <d v="2015-03-02T16:16:00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s v="photography"/>
    <s v="nature"/>
    <d v="2014-07-19T00:06:39"/>
    <d v="2014-09-17T00:06:39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d v="2017-02-16T05:14:42"/>
    <d v="2017-02-23T05:14:42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s v="nature"/>
    <d v="2015-10-09T16:10:20"/>
    <d v="2015-11-08T17:10:20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s v="photography"/>
    <s v="nature"/>
    <d v="2015-10-03T22:15:59"/>
    <d v="2015-11-02T23:15:59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s v="photography"/>
    <s v="nature"/>
    <d v="2016-04-12T05:47:14"/>
    <d v="2016-05-12T05:47:1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d v="2015-04-27T14:47:19"/>
    <d v="2015-05-27T14:47:19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s v="photography"/>
    <s v="nature"/>
    <d v="2014-09-10T11:31:48"/>
    <d v="2014-09-30T22:59:00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d v="2015-08-03T01:47:27"/>
    <d v="2015-09-02T01:47:27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d v="2015-07-03T01:03:10"/>
    <d v="2015-08-02T01:03:10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d v="2015-08-25T09:43:52"/>
    <d v="2015-09-17T12:00:00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s v="photography"/>
    <s v="nature"/>
    <d v="2016-06-03T22:40:24"/>
    <d v="2016-07-03T22:40: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d v="2014-08-20T10:40:33"/>
    <d v="2014-09-20T10:40:33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s v="photography"/>
    <s v="nature"/>
    <d v="2015-06-30T04:32:39"/>
    <d v="2015-08-28T07:12:00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s v="nature"/>
    <d v="2015-04-13T20:16:39"/>
    <d v="2015-04-28T20:16:39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s v="photography"/>
    <s v="nature"/>
    <d v="2014-10-23T19:29:53"/>
    <d v="2014-11-12T20:29:53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s v="art books"/>
    <d v="2013-10-07T20:00:03"/>
    <d v="2013-11-06T21:00:03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d v="2009-09-23T08:35:16"/>
    <d v="2009-12-01T19:50:00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s v="publishing"/>
    <s v="art books"/>
    <d v="2014-01-13T12:49:11"/>
    <d v="2014-03-14T11:49:11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s v="art books"/>
    <d v="2015-04-27T03:48:29"/>
    <d v="2015-05-28T15:05:00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s v="art books"/>
    <d v="2011-05-09T12:31:01"/>
    <d v="2011-06-08T12:31:01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s v="publishing"/>
    <s v="art books"/>
    <d v="2016-06-28T17:00:04"/>
    <d v="2016-07-27T17:00:00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s v="publishing"/>
    <s v="art books"/>
    <d v="2014-02-01T17:29:05"/>
    <d v="2014-02-16T19:00:00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s v="art books"/>
    <d v="2014-11-18T20:29:45"/>
    <d v="2014-12-23T20:29:4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d v="2013-04-25T11:18:34"/>
    <d v="2013-05-25T11:18:34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s v="publishing"/>
    <s v="art books"/>
    <d v="2016-03-09T14:31:22"/>
    <d v="2016-04-08T13:31:22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s v="art books"/>
    <d v="2015-05-20T13:28:03"/>
    <d v="2015-06-19T13:28:03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s v="publishing"/>
    <s v="art books"/>
    <d v="2016-02-03T19:47:39"/>
    <d v="2016-02-28T18:59:00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s v="publishing"/>
    <s v="art books"/>
    <d v="2017-02-19T19:00:02"/>
    <d v="2017-03-31T22:59:00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s v="publishing"/>
    <s v="art books"/>
    <d v="2015-01-13T17:15:29"/>
    <d v="2015-02-17T17:15:29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s v="publishing"/>
    <s v="art books"/>
    <d v="2014-06-09T07:34:56"/>
    <d v="2014-07-09T07:34:56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d v="2015-05-16T16:06:08"/>
    <d v="2015-06-30T16:06:08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s v="publishing"/>
    <s v="art books"/>
    <d v="2012-05-25T15:20:48"/>
    <d v="2012-07-24T15:20:48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s v="publishing"/>
    <s v="art books"/>
    <d v="2010-08-08T20:34:51"/>
    <d v="2010-09-01T21:00:00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s v="art books"/>
    <d v="2013-07-26T18:54:51"/>
    <d v="2013-08-28T18:54:51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d v="2012-03-21T20:12:06"/>
    <d v="2012-05-20T20:12:06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s v="places"/>
    <d v="2015-11-17T05:46:30"/>
    <d v="2015-12-19T05:46:30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s v="places"/>
    <d v="2015-08-30T13:57:33"/>
    <d v="2015-10-26T16:20:00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s v="places"/>
    <d v="2014-08-26T16:43:11"/>
    <d v="2014-09-25T16:43:11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d v="2014-05-20T10:35:01"/>
    <d v="2014-05-30T10:35:01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s v="photography"/>
    <s v="places"/>
    <d v="2016-12-03T16:29:28"/>
    <d v="2016-12-25T06:00:00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d v="2015-03-05T21:30:22"/>
    <d v="2015-04-04T20:30:22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s v="places"/>
    <d v="2014-11-13T17:49:25"/>
    <d v="2014-12-13T17:49:25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d v="2015-01-01T00:59:59"/>
    <d v="2015-01-31T15:12:00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d v="2015-09-09T18:38:06"/>
    <d v="2015-10-09T18:38:0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s v="places"/>
    <d v="2015-08-24T15:34:24"/>
    <d v="2015-09-23T15:34:24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s v="photography"/>
    <s v="places"/>
    <d v="2016-03-04T12:25:41"/>
    <d v="2016-04-03T11:25:41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d v="2015-02-10T20:44:45"/>
    <d v="2015-03-27T19:44:45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s v="places"/>
    <d v="2015-01-29T15:17:35"/>
    <d v="2015-02-28T15:17:35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s v="photography"/>
    <s v="places"/>
    <d v="2016-03-16T12:06:22"/>
    <d v="2016-05-15T11:21:00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s v="places"/>
    <d v="2014-05-20T20:12:08"/>
    <d v="2014-06-18T15:13:00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s v="places"/>
    <d v="2014-10-29T05:19:29"/>
    <d v="2014-12-13T06:19:29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d v="2016-08-21T03:29:57"/>
    <d v="2016-09-20T03:29:57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s v="places"/>
    <d v="2015-05-27T11:00:58"/>
    <d v="2015-07-26T11:00:58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d v="2016-03-09T07:56:16"/>
    <d v="2016-04-08T06:56:1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s v="photography"/>
    <s v="places"/>
    <d v="2014-05-31T20:22:32"/>
    <d v="2014-07-15T00:11:00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s v="music"/>
    <s v="rock"/>
    <d v="2011-04-04T21:13:53"/>
    <d v="2011-05-04T21:13:53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s v="music"/>
    <s v="rock"/>
    <d v="2011-09-02T02:08:37"/>
    <d v="2011-10-14T18:00:00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s v="music"/>
    <s v="rock"/>
    <d v="2011-11-28T23:04:19"/>
    <d v="2012-01-27T23:04:19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s v="music"/>
    <s v="rock"/>
    <d v="2012-02-06T15:17:15"/>
    <d v="2012-03-17T14:17:15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s v="music"/>
    <s v="rock"/>
    <d v="2011-07-22T19:18:33"/>
    <d v="2011-08-01T02:00:00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s v="music"/>
    <s v="rock"/>
    <d v="2010-12-23T21:40:38"/>
    <d v="2011-03-23T20:40:38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s v="music"/>
    <s v="rock"/>
    <d v="2012-05-24T14:24:11"/>
    <d v="2012-06-14T14:24: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s v="music"/>
    <s v="rock"/>
    <d v="2013-11-29T14:56:26"/>
    <d v="2014-01-01T00:26:00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s v="music"/>
    <s v="rock"/>
    <d v="2011-09-09T19:01:49"/>
    <d v="2011-11-02T03:00:00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s v="music"/>
    <s v="rock"/>
    <d v="2012-11-15T17:11:50"/>
    <d v="2012-12-15T17:11:50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s v="music"/>
    <s v="rock"/>
    <d v="2013-05-14T19:00:32"/>
    <d v="2013-06-04T19:00:32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  <d v="2012-12-03T15:59:44"/>
    <d v="2013-01-02T15:59:44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s v="music"/>
    <s v="rock"/>
    <d v="2012-06-21T20:40:02"/>
    <d v="2012-07-21T20:40:02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s v="music"/>
    <s v="rock"/>
    <d v="2014-06-04T18:32:49"/>
    <d v="2014-08-03T12:00:00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s v="music"/>
    <s v="rock"/>
    <d v="2011-10-28T20:13:16"/>
    <d v="2011-12-12T21:13:16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s v="music"/>
    <s v="rock"/>
    <d v="2012-10-12T12:10:21"/>
    <d v="2012-11-22T17:00:00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s v="music"/>
    <s v="rock"/>
    <d v="2013-09-29T10:56:28"/>
    <d v="2013-11-01T14:00:00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s v="music"/>
    <s v="rock"/>
    <d v="2013-01-27T10:42:15"/>
    <d v="2013-03-08T10:42:15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s v="music"/>
    <s v="rock"/>
    <d v="2014-08-24T23:28:06"/>
    <d v="2014-09-14T23:28:06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s v="music"/>
    <s v="rock"/>
    <d v="2013-02-16T03:09:00"/>
    <d v="2013-02-23T03:09:00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s v="music"/>
    <s v="rock"/>
    <d v="2012-04-04T09:33:35"/>
    <d v="2012-05-27T22:59:00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s v="music"/>
    <s v="rock"/>
    <d v="2014-11-07T02:04:34"/>
    <d v="2014-12-17T02:59:00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s v="music"/>
    <s v="rock"/>
    <d v="2013-06-28T11:31:29"/>
    <d v="2013-08-27T11:31:29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s v="music"/>
    <s v="rock"/>
    <d v="2012-11-30T03:48:55"/>
    <d v="2013-01-09T03:48:55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s v="music"/>
    <s v="rock"/>
    <d v="2012-08-14T11:47:33"/>
    <d v="2012-09-11T11:47:33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s v="music"/>
    <s v="rock"/>
    <d v="2013-11-01T15:21:07"/>
    <d v="2013-12-01T16:21:07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s v="music"/>
    <s v="rock"/>
    <d v="2012-10-23T11:58:09"/>
    <d v="2012-11-25T23:59:00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s v="music"/>
    <s v="rock"/>
    <d v="2014-05-15T12:41:22"/>
    <d v="2014-06-17T12:41:22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s v="music"/>
    <s v="rock"/>
    <d v="2014-01-06T15:48:53"/>
    <d v="2014-02-20T15:48:53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s v="music"/>
    <s v="rock"/>
    <d v="2012-01-31T15:06:15"/>
    <d v="2012-03-02T01:59:00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s v="music"/>
    <s v="rock"/>
    <d v="2012-09-12T15:37:41"/>
    <d v="2012-10-12T15:37:4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s v="music"/>
    <s v="rock"/>
    <d v="2011-07-26T03:10:54"/>
    <d v="2011-09-24T03:10:54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s v="music"/>
    <s v="rock"/>
    <d v="2011-12-19T16:12:36"/>
    <d v="2012-01-16T00:00:00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s v="music"/>
    <s v="rock"/>
    <d v="2011-04-24T23:33:21"/>
    <d v="2011-06-02T00:59:00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s v="music"/>
    <s v="rock"/>
    <d v="2016-05-12T15:51:01"/>
    <d v="2016-07-11T15:51:0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s v="music"/>
    <s v="rock"/>
    <d v="2011-04-29T21:04:48"/>
    <d v="2011-06-11T23:00:00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s v="music"/>
    <s v="rock"/>
    <d v="2009-11-05T13:02:20"/>
    <d v="2009-12-31T18:39:00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s v="music"/>
    <s v="rock"/>
    <d v="2013-01-14T11:29:28"/>
    <d v="2013-02-28T16:25:00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s v="music"/>
    <s v="rock"/>
    <d v="2012-02-02T10:39:25"/>
    <d v="2012-03-03T10:39:25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s v="music"/>
    <s v="rock"/>
    <d v="2010-07-20T00:32:35"/>
    <d v="2010-08-02T20:59:00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s v="music"/>
    <s v="pop"/>
    <d v="2014-11-19T09:19:04"/>
    <d v="2014-12-19T09:19:04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s v="music"/>
    <s v="pop"/>
    <d v="2011-05-24T19:35:27"/>
    <d v="2011-06-13T19:35: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s v="music"/>
    <s v="pop"/>
    <d v="2012-08-25T14:46:52"/>
    <d v="2012-09-24T14:46:52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s v="music"/>
    <s v="pop"/>
    <d v="2012-09-22T20:26:00"/>
    <d v="2012-11-21T21:26:00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s v="pop"/>
    <d v="2013-09-04T09:49:00"/>
    <d v="2013-09-18T09:49:00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s v="music"/>
    <s v="pop"/>
    <d v="2014-07-13T05:48:23"/>
    <d v="2014-08-14T13:11:00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s v="music"/>
    <s v="pop"/>
    <d v="2012-05-10T04:49:37"/>
    <d v="2012-06-09T04:49:3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s v="music"/>
    <s v="pop"/>
    <d v="2011-02-18T11:54:42"/>
    <d v="2011-03-20T10:54:42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s v="music"/>
    <s v="pop"/>
    <d v="2014-04-08T11:25:55"/>
    <d v="2014-05-23T11:25:55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s v="music"/>
    <s v="pop"/>
    <d v="2013-09-09T05:27:17"/>
    <d v="2013-10-09T05:27:1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s v="music"/>
    <s v="pop"/>
    <d v="2011-03-23T16:37:00"/>
    <d v="2011-04-26T01:59:00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s v="music"/>
    <s v="pop"/>
    <d v="2013-10-25T06:49:53"/>
    <d v="2013-11-24T07:49:53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s v="music"/>
    <s v="pop"/>
    <d v="2011-03-24T15:01:36"/>
    <d v="2011-04-24T15:01:36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s v="music"/>
    <s v="pop"/>
    <d v="2012-03-19T16:22:40"/>
    <d v="2012-04-18T16:22:40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s v="music"/>
    <s v="pop"/>
    <d v="2012-03-06T14:00:20"/>
    <d v="2012-04-05T13:00:20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s v="music"/>
    <s v="pop"/>
    <d v="2012-11-13T17:17:32"/>
    <d v="2012-12-13T17:17:32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s v="music"/>
    <s v="pop"/>
    <d v="2012-04-24T13:46:08"/>
    <d v="2012-05-24T13:46:08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s v="music"/>
    <s v="pop"/>
    <d v="2012-11-10T00:19:27"/>
    <d v="2012-12-18T09:20:00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s v="music"/>
    <s v="pop"/>
    <d v="2013-11-18T16:55:21"/>
    <d v="2013-12-17T07:00:00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s v="music"/>
    <s v="pop"/>
    <d v="2016-03-30T11:39:10"/>
    <d v="2016-04-30T16:59:00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s v="music"/>
    <s v="pop"/>
    <d v="2015-12-05T18:57:11"/>
    <d v="2016-01-17T16:00:00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s v="music"/>
    <s v="pop"/>
    <d v="2011-10-31T23:45:36"/>
    <d v="2011-12-31T00:45:36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s v="music"/>
    <s v="pop"/>
    <d v="2015-01-01T19:31:47"/>
    <d v="2015-01-31T19:31:4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s v="music"/>
    <s v="pop"/>
    <d v="2012-01-31T13:16:58"/>
    <d v="2012-03-15T22:59:00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s v="music"/>
    <s v="pop"/>
    <d v="2011-01-21T10:35:13"/>
    <d v="2011-02-21T22:00:00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s v="music"/>
    <s v="pop"/>
    <d v="2013-02-26T01:04:33"/>
    <d v="2013-03-28T00:04:33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s v="music"/>
    <s v="pop"/>
    <d v="2014-02-11T20:41:38"/>
    <d v="2014-03-11T01:59:00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s v="music"/>
    <s v="pop"/>
    <d v="2011-10-28T22:35:39"/>
    <d v="2011-11-27T23:35:39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s v="music"/>
    <s v="pop"/>
    <d v="2016-04-01T16:14:36"/>
    <d v="2016-05-31T16:14:36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s v="music"/>
    <s v="pop"/>
    <d v="2010-05-15T17:19:59"/>
    <d v="2010-07-04T23:00:00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s v="music"/>
    <s v="pop"/>
    <d v="2016-07-02T08:03:34"/>
    <d v="2016-08-01T08:03:34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s v="music"/>
    <s v="pop"/>
    <d v="2012-05-05T10:45:30"/>
    <d v="2012-06-04T10:45:30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s v="music"/>
    <s v="pop"/>
    <d v="2015-02-04T16:04:52"/>
    <d v="2015-03-06T16:04:52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s v="music"/>
    <s v="pop"/>
    <d v="2016-07-18T09:31:46"/>
    <d v="2016-08-18T01:59:00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s v="music"/>
    <s v="pop"/>
    <d v="2011-09-16T12:35:40"/>
    <d v="2011-10-16T17:03:00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s v="music"/>
    <s v="pop"/>
    <d v="2012-03-05T12:25:47"/>
    <d v="2012-04-20T22:59:00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s v="music"/>
    <s v="pop"/>
    <d v="2016-02-16T04:46:16"/>
    <d v="2016-04-16T00:59:00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s v="music"/>
    <s v="pop"/>
    <d v="2014-01-23T15:31:11"/>
    <d v="2014-02-06T15:31:11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s v="music"/>
    <s v="pop"/>
    <d v="2011-06-28T20:39:05"/>
    <d v="2011-07-21T20:39:05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s v="pop"/>
    <d v="2014-06-12T13:11:07"/>
    <d v="2014-07-12T13:11:0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s v="music"/>
    <s v="faith"/>
    <d v="2017-02-07T21:54:44"/>
    <d v="2017-03-28T21:00:00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d v="2017-02-13T00:07:40"/>
    <d v="2017-04-13T23:07:40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s v="faith"/>
    <d v="2017-03-14T13:45:38"/>
    <d v="2017-04-07T13:45:3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s v="music"/>
    <s v="faith"/>
    <d v="2017-02-17T14:34:01"/>
    <d v="2017-03-17T13:34:01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d v="2017-02-22T01:00:23"/>
    <d v="2017-03-24T00:00:23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s v="faith"/>
    <d v="2017-02-26T15:15:19"/>
    <d v="2017-04-27T14:15:19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s v="music"/>
    <s v="faith"/>
    <d v="2017-03-07T20:07:25"/>
    <d v="2017-04-10T15:15:00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s v="music"/>
    <s v="faith"/>
    <d v="2017-03-10T07:49:54"/>
    <d v="2017-04-09T06:49:54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s v="music"/>
    <s v="faith"/>
    <d v="2017-02-14T17:37:10"/>
    <d v="2017-03-16T16:37:10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s v="music"/>
    <s v="faith"/>
    <d v="2017-03-07T05:20:42"/>
    <d v="2017-04-06T04:20:42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s v="music"/>
    <s v="faith"/>
    <d v="2017-03-01T11:50:08"/>
    <d v="2017-04-02T20:00:00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s v="music"/>
    <s v="faith"/>
    <d v="2017-02-21T22:37:47"/>
    <d v="2017-03-26T18:59:00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s v="faith"/>
    <d v="2017-03-09T17:05:12"/>
    <d v="2017-04-09T15:00:00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d v="2017-02-25T11:04:34"/>
    <d v="2017-03-26T23:36:00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s v="music"/>
    <s v="faith"/>
    <d v="2017-03-06T19:45:14"/>
    <d v="2017-04-09T20:00:00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d v="2017-03-01T20:40:11"/>
    <d v="2017-03-31T19:40:11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s v="music"/>
    <s v="faith"/>
    <d v="2017-03-10T19:47:28"/>
    <d v="2017-04-09T18:47: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d v="2017-03-01T23:59:20"/>
    <d v="2017-03-25T22:33:00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d v="2017-03-12T15:44:05"/>
    <d v="2017-04-11T15:44:05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s v="music"/>
    <s v="faith"/>
    <d v="2017-03-01T20:43:10"/>
    <d v="2017-03-31T23:00:00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s v="faith"/>
    <d v="2014-12-16T10:56:45"/>
    <d v="2015-01-15T10:56:45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s v="faith"/>
    <d v="2015-02-28T15:52:30"/>
    <d v="2015-03-30T14:52:30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s v="music"/>
    <s v="faith"/>
    <d v="2015-07-02T01:45:37"/>
    <d v="2015-08-31T01:45:37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s v="music"/>
    <s v="faith"/>
    <d v="2015-01-16T22:21:13"/>
    <d v="2015-02-15T22:21:13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d v="2015-08-28T19:24:06"/>
    <d v="2015-09-09T11:00:00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d v="2015-06-24T02:21:12"/>
    <d v="2015-08-23T02:21:12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s v="music"/>
    <s v="faith"/>
    <d v="2016-02-27T12:18:15"/>
    <d v="2016-03-28T11:18:15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d v="2016-03-22T15:48:26"/>
    <d v="2016-05-01T15:48:26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s v="music"/>
    <s v="faith"/>
    <d v="2014-07-21T08:31:54"/>
    <d v="2014-08-31T14:39:00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s v="faith"/>
    <d v="2015-12-03T09:11:28"/>
    <d v="2016-01-18T08:00:00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s v="faith"/>
    <d v="2014-08-01T10:30:34"/>
    <d v="2014-09-01T10:30:34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d v="2015-05-01T16:55:53"/>
    <d v="2015-06-30T16:55:53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s v="faith"/>
    <d v="2014-09-05T14:13:32"/>
    <d v="2014-10-05T14:13:32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s v="music"/>
    <s v="faith"/>
    <d v="2015-04-01T17:02:41"/>
    <d v="2015-05-01T17:02:41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s v="music"/>
    <s v="faith"/>
    <d v="2015-03-01T00:13:05"/>
    <d v="2015-03-30T22:22:00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s v="faith"/>
    <d v="2016-10-30T08:51:39"/>
    <d v="2016-12-09T09:51:39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s v="music"/>
    <s v="faith"/>
    <d v="2016-03-31T18:33:58"/>
    <d v="2016-04-20T23:00:00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s v="music"/>
    <s v="faith"/>
    <d v="2016-03-31T09:39:09"/>
    <d v="2016-05-13T23:59:00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s v="music"/>
    <s v="faith"/>
    <d v="2014-08-18T07:49:51"/>
    <d v="2014-09-17T07:49:51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s v="music"/>
    <s v="faith"/>
    <d v="2014-10-10T13:47:51"/>
    <d v="2014-11-09T14:47:51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d v="2015-11-11T06:04:23"/>
    <d v="2015-12-11T06:04:23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s v="faith"/>
    <d v="2016-02-25T18:03:49"/>
    <d v="2016-04-02T19:10:00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s v="music"/>
    <s v="faith"/>
    <d v="2015-05-05T14:48:35"/>
    <d v="2015-07-01T01:00:00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s v="music"/>
    <s v="faith"/>
    <d v="2014-09-30T17:22:42"/>
    <d v="2014-10-30T17:22:42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s v="music"/>
    <s v="faith"/>
    <d v="2014-07-25T18:14:09"/>
    <d v="2014-08-24T18:14:09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s v="music"/>
    <s v="faith"/>
    <d v="2014-05-29T17:04:24"/>
    <d v="2014-06-27T17:04:24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s v="faith"/>
    <d v="2015-02-09T17:16:17"/>
    <d v="2015-04-05T06:00:00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s v="music"/>
    <s v="faith"/>
    <d v="2015-09-21T10:01:14"/>
    <d v="2015-10-21T10:01:14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d v="2016-04-10T20:15:06"/>
    <d v="2016-06-09T20:15:06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d v="2015-09-24T21:06:23"/>
    <d v="2015-10-24T21:06:23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d v="2015-05-28T16:45:52"/>
    <d v="2015-06-11T10:00:00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d v="2015-11-17T11:24:41"/>
    <d v="2016-01-16T00:00:00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d v="2016-09-01T11:12:54"/>
    <d v="2016-09-13T16:30:00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s v="faith"/>
    <d v="2015-04-07T19:52:36"/>
    <d v="2015-05-07T19:52:36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d v="2016-07-08T14:32:25"/>
    <d v="2016-08-07T14:32:25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s v="faith"/>
    <d v="2015-10-09T15:40:33"/>
    <d v="2015-11-08T16:40:33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s v="music"/>
    <s v="faith"/>
    <d v="2015-06-20T17:46:32"/>
    <d v="2015-07-20T17:46:32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s v="faith"/>
    <d v="2014-09-02T15:59:02"/>
    <d v="2014-10-02T15:59:02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s v="faith"/>
    <d v="2016-03-06T15:58:52"/>
    <d v="2016-05-04T14:58:52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d v="2015-06-16T14:37:02"/>
    <d v="2015-07-16T14:37:02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s v="photography"/>
    <s v="photobooks"/>
    <d v="2015-04-26T10:04:31"/>
    <d v="2015-06-10T10:04:31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s v="photography"/>
    <s v="photobooks"/>
    <d v="2016-12-06T16:02:50"/>
    <d v="2017-01-07T16:00:0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s v="photography"/>
    <s v="photobooks"/>
    <d v="2016-08-04T17:12:55"/>
    <d v="2016-08-26T22:59:0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s v="photography"/>
    <s v="photobooks"/>
    <d v="2015-01-22T09:31:17"/>
    <d v="2015-03-08T08:31:17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s v="photography"/>
    <s v="photobooks"/>
    <d v="2016-11-16T01:13:58"/>
    <d v="2016-12-21T21:00:0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s v="photography"/>
    <s v="photobooks"/>
    <d v="2016-10-24T23:14:27"/>
    <d v="2016-11-23T21:00:0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s v="photography"/>
    <s v="photobooks"/>
    <d v="2015-10-15T05:27:10"/>
    <d v="2015-11-13T10:00:0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s v="photography"/>
    <s v="photobooks"/>
    <d v="2015-08-03T17:49:03"/>
    <d v="2015-09-02T17:49:03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s v="photography"/>
    <s v="photobooks"/>
    <d v="2017-01-23T18:25:21"/>
    <d v="2017-03-01T14:00:0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s v="photography"/>
    <s v="photobooks"/>
    <d v="2016-03-25T15:05:04"/>
    <d v="2016-04-19T15:05:04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s v="photography"/>
    <s v="photobooks"/>
    <d v="2015-02-17T13:45:23"/>
    <d v="2015-03-19T12:45:23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s v="photography"/>
    <s v="photobooks"/>
    <d v="2016-09-14T01:04:42"/>
    <d v="2016-10-14T01:04:42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s v="photography"/>
    <s v="photobooks"/>
    <d v="2016-02-20T12:59:28"/>
    <d v="2016-03-21T11:59:28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s v="photography"/>
    <s v="photobooks"/>
    <d v="2015-03-04T16:02:33"/>
    <d v="2015-04-03T15:02:33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s v="photography"/>
    <s v="photobooks"/>
    <d v="2015-09-05T13:56:01"/>
    <d v="2015-10-05T13:56:01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s v="photography"/>
    <s v="photobooks"/>
    <d v="2016-07-19T23:01:09"/>
    <d v="2016-08-28T23:01:09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s v="photography"/>
    <s v="photobooks"/>
    <d v="2016-12-29T14:51:23"/>
    <d v="2017-01-28T14:29:0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s v="photography"/>
    <s v="photobooks"/>
    <d v="2016-05-15T17:56:32"/>
    <d v="2016-07-14T17:56:32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s v="photography"/>
    <s v="photobooks"/>
    <d v="2015-03-05T14:53:49"/>
    <d v="2015-03-25T13:53:49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s v="photography"/>
    <s v="photobooks"/>
    <d v="2016-02-05T11:08:33"/>
    <d v="2016-02-25T11:08:33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s v="photography"/>
    <s v="photobooks"/>
    <d v="2015-07-24T08:37:40"/>
    <d v="2015-09-12T08:37:4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s v="photography"/>
    <s v="photobooks"/>
    <d v="2016-02-10T18:34:05"/>
    <d v="2016-03-11T18:34:05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s v="photography"/>
    <s v="photobooks"/>
    <d v="2016-09-23T15:50:40"/>
    <d v="2016-10-23T15:50:4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s v="photography"/>
    <s v="photobooks"/>
    <d v="2014-07-05T06:39:39"/>
    <d v="2014-08-03T06:39:39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s v="photography"/>
    <s v="photobooks"/>
    <d v="2014-07-14T18:31:52"/>
    <d v="2014-08-13T18:31:52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d v="2014-08-04T15:38:08"/>
    <d v="2014-08-25T15:38:08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s v="photography"/>
    <s v="photobooks"/>
    <d v="2014-07-04T10:48:04"/>
    <d v="2014-08-03T10:48:04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s v="photography"/>
    <s v="photobooks"/>
    <d v="2014-07-29T08:27:24"/>
    <d v="2014-09-27T08:27:24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s v="photography"/>
    <s v="photobooks"/>
    <d v="2014-12-14T14:39:19"/>
    <d v="2015-01-13T14:39:19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s v="photography"/>
    <s v="photobooks"/>
    <d v="2014-09-09T13:43:14"/>
    <d v="2014-10-14T13:43:14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s v="photography"/>
    <s v="photobooks"/>
    <d v="2014-09-23T18:30:40"/>
    <d v="2014-10-23T18:30:4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s v="photography"/>
    <s v="photobooks"/>
    <d v="2014-05-07T12:13:56"/>
    <d v="2014-07-06T12:13:56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s v="photography"/>
    <s v="photobooks"/>
    <d v="2014-12-05T13:14:58"/>
    <d v="2015-01-19T13:14:58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s v="photography"/>
    <s v="photobooks"/>
    <d v="2014-10-18T00:14:52"/>
    <d v="2014-11-29T09:59:0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s v="photography"/>
    <s v="photobooks"/>
    <d v="2014-09-09T18:26:00"/>
    <d v="2014-10-24T18:26:0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s v="photography"/>
    <s v="photobooks"/>
    <d v="2014-09-23T17:57:51"/>
    <d v="2014-10-29T17:57:51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s v="photography"/>
    <s v="photobooks"/>
    <d v="2015-01-21T03:34:13"/>
    <d v="2015-02-20T03:34:13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s v="photography"/>
    <s v="photobooks"/>
    <d v="2015-02-10T15:43:15"/>
    <d v="2015-03-27T14:43:15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s v="photography"/>
    <s v="photobooks"/>
    <d v="2016-08-03T11:36:20"/>
    <d v="2016-09-02T11:36: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s v="photography"/>
    <s v="photobooks"/>
    <d v="2016-05-03T09:25:10"/>
    <d v="2016-07-02T09:25:1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s v="photography"/>
    <s v="photobooks"/>
    <d v="2016-08-15T09:49:05"/>
    <d v="2016-09-15T09:49:05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s v="photography"/>
    <s v="photobooks"/>
    <d v="2016-01-19T08:48:09"/>
    <d v="2016-02-21T08:48:09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s v="photography"/>
    <s v="photobooks"/>
    <d v="2015-04-21T17:47:58"/>
    <d v="2015-05-21T17:47:58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s v="photography"/>
    <s v="photobooks"/>
    <d v="2014-12-30T10:44:00"/>
    <d v="2015-01-30T22:25:0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s v="photography"/>
    <s v="photobooks"/>
    <d v="2014-09-14T22:14:15"/>
    <d v="2014-10-15T19:00:0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s v="photography"/>
    <s v="photobooks"/>
    <d v="2014-11-15T08:12:57"/>
    <d v="2014-12-15T08:12:57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s v="photography"/>
    <s v="photobooks"/>
    <d v="2015-03-05T10:43:57"/>
    <d v="2015-04-04T09:43:57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s v="photobooks"/>
    <d v="2014-10-01T17:45:42"/>
    <d v="2014-10-31T17:45:42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s v="photobooks"/>
    <d v="2014-11-13T01:00:03"/>
    <d v="2015-01-12T01:00:03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s v="photography"/>
    <s v="photobooks"/>
    <d v="2015-01-06T11:11:18"/>
    <d v="2015-02-05T11:11:18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s v="photography"/>
    <s v="photobooks"/>
    <d v="2014-11-30T12:46:05"/>
    <d v="2015-01-29T12:46:05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s v="photography"/>
    <s v="photobooks"/>
    <d v="2015-07-03T19:44:42"/>
    <d v="2015-08-10T01:59:0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s v="photobooks"/>
    <d v="2014-10-28T16:24:00"/>
    <d v="2014-11-27T17:24:0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s v="photography"/>
    <s v="photobooks"/>
    <d v="2015-01-07T08:13:42"/>
    <d v="2015-02-11T08:13:42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s v="photography"/>
    <s v="photobooks"/>
    <d v="2016-09-15T01:55:41"/>
    <d v="2016-10-14T11:00:0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s v="photography"/>
    <s v="photobooks"/>
    <d v="2016-05-25T05:32:46"/>
    <d v="2016-07-24T05:32:46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s v="photography"/>
    <s v="photobooks"/>
    <d v="2016-11-15T08:39:49"/>
    <d v="2016-12-15T08:39:49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s v="photography"/>
    <s v="photobooks"/>
    <d v="2015-12-06T02:50:33"/>
    <d v="2016-02-04T02:50:33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s v="photography"/>
    <s v="photobooks"/>
    <d v="2014-10-22T15:13:28"/>
    <d v="2014-11-11T16:13:28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s v="photography"/>
    <s v="photobooks"/>
    <d v="2016-09-10T09:32:50"/>
    <d v="2016-10-10T09:32:5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s v="photography"/>
    <s v="photobooks"/>
    <d v="2015-11-13T10:51:08"/>
    <d v="2015-12-15T07:10:0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s v="photography"/>
    <s v="photobooks"/>
    <d v="2015-06-04T06:20:30"/>
    <d v="2015-06-27T16:59:0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s v="photography"/>
    <s v="photobooks"/>
    <d v="2015-01-13T20:43:02"/>
    <d v="2015-02-13T20:43:02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s v="photography"/>
    <s v="photobooks"/>
    <d v="2015-10-05T11:16:44"/>
    <d v="2015-11-14T12:16:44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s v="photography"/>
    <s v="photobooks"/>
    <d v="2015-08-31T14:17:38"/>
    <d v="2015-10-02T13:00:0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s v="photography"/>
    <s v="photobooks"/>
    <d v="2014-08-26T10:19:09"/>
    <d v="2014-09-30T10:19:09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s v="photography"/>
    <s v="photobooks"/>
    <d v="2014-08-28T20:38:33"/>
    <d v="2014-09-27T20:38:33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s v="photography"/>
    <s v="photobooks"/>
    <d v="2017-01-07T11:20:30"/>
    <d v="2017-02-11T11:20:3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s v="photography"/>
    <s v="photobooks"/>
    <d v="2015-01-25T16:47:19"/>
    <d v="2015-03-01T16:47:19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s v="photography"/>
    <s v="photobooks"/>
    <d v="2014-08-09T16:50:26"/>
    <d v="2014-08-21T16:50:26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s v="photography"/>
    <s v="photobooks"/>
    <d v="2014-08-25T05:24:30"/>
    <d v="2014-10-23T23:00:0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s v="photography"/>
    <s v="photobooks"/>
    <d v="2016-06-03T02:38:56"/>
    <d v="2016-07-03T02:38:56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d v="2014-07-09T16:20:12"/>
    <d v="2014-08-08T16:20:12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s v="photography"/>
    <s v="photobooks"/>
    <d v="2015-01-29T02:32:16"/>
    <d v="2015-02-28T02:32:16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d v="2015-06-17T16:45:37"/>
    <d v="2015-07-01T16:45:37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s v="photography"/>
    <s v="photobooks"/>
    <d v="2016-06-27T16:01:43"/>
    <d v="2016-07-25T14:00:0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s v="photography"/>
    <s v="photobooks"/>
    <d v="2016-12-01T10:53:27"/>
    <d v="2017-01-30T01:59:0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d v="2015-03-04T00:37:30"/>
    <d v="2015-04-02T23:37:3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s v="photography"/>
    <s v="photobooks"/>
    <d v="2014-06-30T13:03:16"/>
    <d v="2014-07-30T13:03:16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s v="photography"/>
    <s v="photobooks"/>
    <d v="2015-03-01T21:01:30"/>
    <d v="2015-03-31T20:01:3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s v="music"/>
    <s v="rock"/>
    <d v="2012-01-18T02:39:27"/>
    <d v="2012-03-03T02:39:27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s v="music"/>
    <s v="rock"/>
    <d v="2013-12-26T14:07:42"/>
    <d v="2014-01-31T14:01:00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s v="music"/>
    <s v="rock"/>
    <d v="2012-09-24T11:26:16"/>
    <d v="2012-10-24T11:26:16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s v="music"/>
    <s v="rock"/>
    <d v="2013-12-18T16:59:27"/>
    <d v="2014-01-07T21:08:00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s v="music"/>
    <s v="rock"/>
    <d v="2013-06-18T15:01:43"/>
    <d v="2013-07-11T15:01:43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s v="music"/>
    <s v="rock"/>
    <d v="2014-01-18T17:10:17"/>
    <d v="2014-02-17T17:10:17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s v="music"/>
    <s v="rock"/>
    <d v="2011-01-12T02:49:21"/>
    <d v="2011-03-03T02:49:2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s v="music"/>
    <s v="rock"/>
    <d v="2014-04-07T16:35:30"/>
    <d v="2014-05-09T17:00:00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s v="music"/>
    <s v="rock"/>
    <d v="2010-12-03T21:06:11"/>
    <d v="2011-01-21T17:00:00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s v="music"/>
    <s v="rock"/>
    <d v="2014-01-25T11:25:07"/>
    <d v="2014-02-24T11:25:07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s v="music"/>
    <s v="rock"/>
    <d v="2012-04-27T18:54:23"/>
    <d v="2012-05-12T18:54:23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s v="rock"/>
    <d v="2011-02-02T07:57:07"/>
    <d v="2011-03-04T07:57:07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s v="rock"/>
    <d v="2013-01-28T20:03:23"/>
    <d v="2013-03-02T02:59:00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s v="music"/>
    <s v="rock"/>
    <d v="2014-12-15T18:08:15"/>
    <d v="2015-01-24T18:08:15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s v="music"/>
    <s v="rock"/>
    <d v="2016-03-01T11:51:11"/>
    <d v="2016-03-31T10:51: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s v="music"/>
    <s v="rock"/>
    <d v="2013-01-31T14:25:29"/>
    <d v="2013-02-17T14:25:29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s v="music"/>
    <s v="rock"/>
    <d v="2012-01-17T20:08:55"/>
    <d v="2012-03-17T19:08:55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s v="music"/>
    <s v="rock"/>
    <d v="2011-09-02T13:52:37"/>
    <d v="2011-09-30T22:00:00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s v="music"/>
    <s v="rock"/>
    <d v="2016-09-01T12:19:42"/>
    <d v="2016-10-01T12:19:42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s v="music"/>
    <s v="rock"/>
    <d v="2013-04-17T21:18:30"/>
    <d v="2013-05-06T23:59:00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s v="music"/>
    <s v="rock"/>
    <d v="2014-04-16T15:17:25"/>
    <d v="2014-05-19T23:59:00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s v="music"/>
    <s v="rock"/>
    <d v="2015-01-27T10:09:41"/>
    <d v="2015-03-02T00:59:00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s v="music"/>
    <s v="rock"/>
    <d v="2011-01-21T18:52:34"/>
    <d v="2011-02-20T18:52:34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s v="music"/>
    <s v="rock"/>
    <d v="2011-05-03T18:21:54"/>
    <d v="2011-06-10T22:00:00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s v="music"/>
    <s v="rock"/>
    <d v="2016-06-02T02:59:58"/>
    <d v="2016-06-16T23:55:00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s v="music"/>
    <s v="rock"/>
    <d v="2012-11-15T10:36:17"/>
    <d v="2012-12-15T10:36:17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s v="music"/>
    <s v="rock"/>
    <d v="2015-03-31T00:40:32"/>
    <d v="2015-04-21T00:40:32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s v="music"/>
    <s v="rock"/>
    <d v="2011-05-28T13:54:48"/>
    <d v="2011-07-31T01:59:00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s v="music"/>
    <s v="rock"/>
    <d v="2012-09-17T15:17:39"/>
    <d v="2012-10-17T15:17:39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s v="music"/>
    <s v="rock"/>
    <d v="2014-06-10T18:01:40"/>
    <d v="2014-07-10T18:01:40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s v="music"/>
    <s v="rock"/>
    <d v="2014-07-07T16:45:38"/>
    <d v="2014-07-27T20:00:00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s v="music"/>
    <s v="rock"/>
    <d v="2015-03-18T13:30:52"/>
    <d v="2015-04-24T19:00:00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s v="music"/>
    <s v="rock"/>
    <d v="2012-09-24T20:26:57"/>
    <d v="2012-11-13T21:26:57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s v="music"/>
    <s v="rock"/>
    <d v="2013-04-23T19:30:37"/>
    <d v="2013-05-23T19:30:37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s v="music"/>
    <s v="rock"/>
    <d v="2013-11-22T07:55:40"/>
    <d v="2014-01-06T07:55:40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s v="music"/>
    <s v="rock"/>
    <d v="2014-06-27T15:31:12"/>
    <d v="2014-07-18T15:31:12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s v="music"/>
    <s v="rock"/>
    <d v="2014-08-13T13:26:53"/>
    <d v="2014-09-12T13:26:53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s v="music"/>
    <s v="rock"/>
    <d v="2011-10-16T23:48:41"/>
    <d v="2011-12-16T00:48:4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s v="music"/>
    <s v="rock"/>
    <d v="2011-08-23T13:28:49"/>
    <d v="2011-09-22T13:28:49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s v="music"/>
    <s v="rock"/>
    <d v="2014-01-16T12:01:24"/>
    <d v="2014-02-06T12:01:24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d v="2014-12-27T02:12:21"/>
    <d v="2015-01-26T02:12:21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s v="games"/>
    <s v="mobile games"/>
    <d v="2017-01-20T06:49:34"/>
    <d v="2017-03-08T02:30:00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s v="mobile games"/>
    <d v="2014-05-13T14:08:05"/>
    <d v="2014-06-12T14:08:05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s v="games"/>
    <s v="mobile games"/>
    <d v="2014-04-04T12:11:40"/>
    <d v="2014-05-04T12:11:40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d v="2016-10-02T03:49:07"/>
    <d v="2016-11-06T04:49:07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s v="games"/>
    <s v="mobile games"/>
    <d v="2017-01-07T00:54:57"/>
    <d v="2017-02-28T23:00:00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s v="mobile games"/>
    <d v="2016-10-06T17:11:52"/>
    <d v="2016-11-05T17:11:52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s v="games"/>
    <s v="mobile games"/>
    <d v="2015-11-20T13:42:05"/>
    <d v="2015-12-15T02:59:00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d v="2016-12-04T19:04:09"/>
    <d v="2017-01-03T19:04:09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s v="games"/>
    <s v="mobile games"/>
    <d v="2016-01-02T03:32:15"/>
    <d v="2016-01-30T23:17:00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s v="games"/>
    <s v="mobile games"/>
    <d v="2014-10-11T13:48:21"/>
    <d v="2014-11-20T14:48:21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s v="games"/>
    <s v="mobile games"/>
    <d v="2015-05-30T22:06:42"/>
    <d v="2015-06-29T22:06:42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s v="mobile games"/>
    <d v="2015-06-09T09:46:50"/>
    <d v="2015-07-08T11:45:00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s v="mobile games"/>
    <d v="2016-06-08T18:15:33"/>
    <d v="2016-06-28T18:15:33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s v="mobile games"/>
    <d v="2016-06-07T16:35:08"/>
    <d v="2016-08-06T16:35:0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d v="2014-05-17T01:50:05"/>
    <d v="2014-06-16T01:50:05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d v="2015-01-30T19:42:05"/>
    <d v="2015-02-28T19:42:05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d v="2014-05-13T19:12:35"/>
    <d v="2014-06-12T19:12:35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s v="mobile games"/>
    <d v="2016-02-13T10:35:29"/>
    <d v="2016-03-14T09:35:29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s v="games"/>
    <s v="mobile games"/>
    <d v="2016-03-01T08:36:20"/>
    <d v="2016-03-30T07:36:20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s v="music"/>
    <s v="indie rock"/>
    <d v="2015-02-07T22:39:49"/>
    <d v="2015-03-09T21:39:49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s v="music"/>
    <s v="indie rock"/>
    <d v="2012-06-07T17:46:52"/>
    <d v="2012-07-10T18:48:00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s v="music"/>
    <s v="indie rock"/>
    <d v="2012-03-09T17:45:08"/>
    <d v="2012-04-08T16:45:08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s v="music"/>
    <s v="indie rock"/>
    <d v="2012-10-22T23:45:35"/>
    <d v="2012-11-27T07:00:00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s v="music"/>
    <s v="indie rock"/>
    <d v="2012-07-08T21:15:10"/>
    <d v="2012-08-10T17:00:00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s v="music"/>
    <s v="indie rock"/>
    <d v="2014-10-13T16:45:38"/>
    <d v="2014-11-12T17:45:38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s v="music"/>
    <s v="indie rock"/>
    <d v="2015-11-15T14:12:12"/>
    <d v="2015-12-03T16:30:00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s v="music"/>
    <s v="indie rock"/>
    <d v="2010-05-01T00:45:32"/>
    <d v="2010-05-31T23:59:00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s v="music"/>
    <s v="indie rock"/>
    <d v="2013-01-25T14:02:26"/>
    <d v="2013-03-11T13:02:26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s v="music"/>
    <s v="indie rock"/>
    <d v="2012-11-15T13:52:08"/>
    <d v="2012-12-15T13:52:08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s v="music"/>
    <s v="indie rock"/>
    <d v="2010-06-06T14:09:14"/>
    <d v="2010-07-22T01:00:00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s v="music"/>
    <s v="indie rock"/>
    <d v="2011-05-08T10:18:01"/>
    <d v="2011-06-07T10:18:01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s v="music"/>
    <s v="indie rock"/>
    <d v="2011-03-30T17:36:25"/>
    <d v="2011-04-15T22:59:00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s v="music"/>
    <s v="indie rock"/>
    <d v="2012-01-12T16:43:03"/>
    <d v="2012-02-12T16:43:03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s v="music"/>
    <s v="indie rock"/>
    <d v="2015-09-20T12:55:22"/>
    <d v="2015-10-20T12:55:22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s v="indie rock"/>
    <d v="2012-03-13T12:02:45"/>
    <d v="2012-04-12T12:02:45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s v="music"/>
    <s v="indie rock"/>
    <d v="2014-02-10T09:00:06"/>
    <d v="2014-03-04T16:00:00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s v="music"/>
    <s v="indie rock"/>
    <d v="2015-12-27T23:37:53"/>
    <d v="2016-02-01T13:00:00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s v="music"/>
    <s v="indie rock"/>
    <d v="2015-02-23T17:36:06"/>
    <d v="2015-03-25T16:36:06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s v="music"/>
    <s v="indie rock"/>
    <d v="2012-09-08T15:55:31"/>
    <d v="2012-10-06T04:59:00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s v="technology"/>
    <s v="gadgets"/>
    <d v="2015-04-22T08:02:09"/>
    <d v="2015-05-22T08:00:00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s v="gadgets"/>
    <d v="2015-02-02T13:57:27"/>
    <d v="2015-03-04T13:57:27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s v="technology"/>
    <s v="gadgets"/>
    <d v="2016-11-28T13:29:51"/>
    <d v="2017-01-27T13:29:51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s v="gadgets"/>
    <d v="2015-11-18T11:27:01"/>
    <d v="2016-01-02T11:27:01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s v="technology"/>
    <s v="gadgets"/>
    <d v="2014-08-08T17:13:14"/>
    <d v="2014-09-07T17:13:14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s v="technology"/>
    <s v="gadgets"/>
    <d v="2016-05-24T11:06:23"/>
    <d v="2016-06-23T11:06:23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s v="technology"/>
    <s v="gadgets"/>
    <d v="2014-05-08T09:05:25"/>
    <d v="2014-05-23T09:05:25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s v="technology"/>
    <s v="gadgets"/>
    <d v="2016-11-29T17:01:40"/>
    <d v="2016-12-29T17:01:40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s v="technology"/>
    <s v="gadgets"/>
    <d v="2014-09-23T05:17:59"/>
    <d v="2014-10-23T05:17:5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s v="technology"/>
    <s v="gadgets"/>
    <d v="2015-09-17T18:06:57"/>
    <d v="2015-10-31T17:45:00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s v="gadgets"/>
    <d v="2014-07-09T19:48:54"/>
    <d v="2014-08-08T19:48:54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s v="technology"/>
    <s v="gadgets"/>
    <d v="2015-05-05T00:26:00"/>
    <d v="2015-06-04T00:26:00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s v="technology"/>
    <s v="gadgets"/>
    <d v="2014-09-08T07:16:18"/>
    <d v="2014-10-08T07:16:18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s v="gadgets"/>
    <d v="2014-10-16T23:11:13"/>
    <d v="2014-10-31T22:59:00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s v="gadgets"/>
    <d v="2014-08-12T20:10:22"/>
    <d v="2014-09-01T20:10:22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s v="gadgets"/>
    <d v="2016-10-13T12:12:55"/>
    <d v="2016-11-07T13:12:55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s v="technology"/>
    <s v="gadgets"/>
    <d v="2017-01-11T01:28:53"/>
    <d v="2017-02-10T01:28:53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s v="technology"/>
    <s v="gadgets"/>
    <d v="2014-07-08T13:57:31"/>
    <d v="2014-08-12T13:57:31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s v="technology"/>
    <s v="gadgets"/>
    <d v="2015-04-19T16:00:49"/>
    <d v="2015-05-19T16:00:4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s v="technology"/>
    <s v="gadgets"/>
    <d v="2015-09-23T16:01:01"/>
    <d v="2015-10-21T18:00:00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s v="indie rock"/>
    <d v="2012-06-14T00:19:03"/>
    <d v="2012-07-14T00:19:03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s v="music"/>
    <s v="indie rock"/>
    <d v="2013-11-12T01:08:27"/>
    <d v="2013-12-12T01:08:27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s v="music"/>
    <s v="indie rock"/>
    <d v="2011-08-17T15:22:12"/>
    <d v="2011-09-26T23:59:00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s v="indie rock"/>
    <d v="2013-12-18T13:15:55"/>
    <d v="2014-01-15T14:33:00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s v="music"/>
    <s v="indie rock"/>
    <d v="2013-09-18T16:38:08"/>
    <d v="2013-10-10T19:00:00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s v="music"/>
    <s v="indie rock"/>
    <d v="2010-10-05T17:54:16"/>
    <d v="2010-11-01T19:26:00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s v="music"/>
    <s v="indie rock"/>
    <d v="2012-02-21T15:40:39"/>
    <d v="2012-03-07T23:59:00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s v="music"/>
    <s v="indie rock"/>
    <d v="2013-04-07T10:33:14"/>
    <d v="2013-05-07T10:33: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s v="music"/>
    <s v="indie rock"/>
    <d v="2011-05-23T19:31:06"/>
    <d v="2011-07-04T19:31:06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s v="music"/>
    <s v="indie rock"/>
    <d v="2013-05-08T08:24:42"/>
    <d v="2013-07-07T08:24:42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s v="music"/>
    <s v="indie rock"/>
    <d v="2012-05-08T16:25:09"/>
    <d v="2012-05-21T22:30:00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s v="music"/>
    <s v="indie rock"/>
    <d v="2012-01-03T14:26:13"/>
    <d v="2012-01-24T14:26:13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s v="music"/>
    <s v="indie rock"/>
    <d v="2014-08-27T22:08:27"/>
    <d v="2014-09-26T22:08:27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s v="music"/>
    <s v="indie rock"/>
    <d v="2011-11-18T15:48:41"/>
    <d v="2011-12-25T00:00:00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s v="music"/>
    <s v="indie rock"/>
    <d v="2014-05-14T17:22:51"/>
    <d v="2014-06-20T23:59:00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s v="music"/>
    <s v="indie rock"/>
    <d v="2011-11-05T16:21:10"/>
    <d v="2011-12-06T00:59:00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s v="music"/>
    <s v="indie rock"/>
    <d v="2012-05-29T21:51:21"/>
    <d v="2012-06-14T22:59:00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s v="music"/>
    <s v="indie rock"/>
    <d v="2013-06-01T01:13:51"/>
    <d v="2013-07-02T00:00:00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s v="music"/>
    <s v="indie rock"/>
    <d v="2013-02-08T18:38:28"/>
    <d v="2013-03-10T17:38:28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s v="music"/>
    <s v="indie rock"/>
    <d v="2011-05-07T07:10:33"/>
    <d v="2011-06-14T22:59:00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s v="technology"/>
    <s v="hardware"/>
    <d v="2014-04-15T01:58:51"/>
    <d v="2014-05-15T01:58:51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s v="technology"/>
    <s v="hardware"/>
    <d v="2011-04-05T14:52:20"/>
    <d v="2011-07-04T14:52:2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s v="technology"/>
    <s v="hardware"/>
    <d v="2016-06-27T01:28:36"/>
    <d v="2016-08-11T01:28:36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s v="technology"/>
    <s v="hardware"/>
    <d v="2014-04-01T09:01:30"/>
    <d v="2014-05-01T09:01: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s v="technology"/>
    <s v="hardware"/>
    <d v="2015-06-02T01:02:38"/>
    <d v="2015-07-12T01:02:38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s v="technology"/>
    <s v="hardware"/>
    <d v="2014-02-18T22:36:01"/>
    <d v="2014-04-19T21:36:01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s v="hardware"/>
    <d v="2009-10-16T17:02:00"/>
    <d v="2009-11-23T00:59:0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s v="technology"/>
    <s v="hardware"/>
    <d v="2016-04-13T09:30:09"/>
    <d v="2016-06-06T12:02:0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s v="technology"/>
    <s v="hardware"/>
    <d v="2014-06-10T05:09:11"/>
    <d v="2014-07-10T05:09:11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s v="technology"/>
    <s v="hardware"/>
    <d v="2011-03-21T23:21:13"/>
    <d v="2011-04-21T23:21:13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s v="technology"/>
    <s v="hardware"/>
    <d v="2016-10-08T05:05:37"/>
    <d v="2016-11-07T06:05:37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s v="technology"/>
    <s v="hardware"/>
    <d v="2013-09-09T09:33:35"/>
    <d v="2013-10-16T09:33:35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s v="technology"/>
    <s v="hardware"/>
    <d v="2012-02-01T23:47:45"/>
    <d v="2012-03-01T22:00:0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s v="technology"/>
    <s v="hardware"/>
    <d v="2016-01-25T08:56:16"/>
    <d v="2016-03-12T00:00:0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s v="technology"/>
    <s v="hardware"/>
    <d v="2012-04-21T01:31:21"/>
    <d v="2012-05-23T14:00:0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s v="technology"/>
    <s v="hardware"/>
    <d v="2015-03-04T17:10:05"/>
    <d v="2015-04-18T16:10:05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s v="technology"/>
    <s v="hardware"/>
    <d v="2012-09-26T21:21:53"/>
    <d v="2012-10-26T21:21:53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s v="technology"/>
    <s v="hardware"/>
    <d v="2013-02-21T18:42:41"/>
    <d v="2013-03-23T17:42:41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s v="technology"/>
    <s v="hardware"/>
    <d v="2014-08-20T15:17:40"/>
    <d v="2014-09-30T19:00:0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s v="technology"/>
    <s v="hardware"/>
    <d v="2014-11-21T03:42:21"/>
    <d v="2014-12-21T03:42:21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s v="technology"/>
    <s v="hardware"/>
    <d v="2012-08-26T23:40:17"/>
    <d v="2012-10-05T22:59:0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s v="technology"/>
    <s v="hardware"/>
    <d v="2014-04-13T13:43:56"/>
    <d v="2014-05-13T13:43:56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s v="technology"/>
    <s v="hardware"/>
    <d v="2014-08-12T05:18:54"/>
    <d v="2014-09-16T05:18:54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s v="technology"/>
    <s v="hardware"/>
    <d v="2016-03-23T01:32:52"/>
    <d v="2016-04-22T01:32:52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s v="technology"/>
    <s v="hardware"/>
    <d v="2011-12-20T21:08:30"/>
    <d v="2012-01-11T20:00:0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s v="technology"/>
    <s v="hardware"/>
    <d v="2014-07-15T07:58:18"/>
    <d v="2014-08-14T07:58:18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s v="technology"/>
    <s v="hardware"/>
    <d v="2014-04-01T10:55:29"/>
    <d v="2014-05-01T10:55:29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s v="technology"/>
    <s v="hardware"/>
    <d v="2016-11-02T09:05:15"/>
    <d v="2016-12-03T10:05:15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s v="technology"/>
    <s v="hardware"/>
    <d v="2016-07-06T14:01:08"/>
    <d v="2016-08-05T14:01:08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s v="technology"/>
    <s v="hardware"/>
    <d v="2013-02-18T23:38:21"/>
    <d v="2013-04-19T22:38:21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s v="technology"/>
    <s v="hardware"/>
    <d v="2013-10-14T07:01:01"/>
    <d v="2013-11-14T23:00:0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s v="technology"/>
    <s v="hardware"/>
    <d v="2012-10-18T19:17:24"/>
    <d v="2012-11-17T20:17:24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s v="technology"/>
    <s v="hardware"/>
    <d v="2016-06-28T12:21:04"/>
    <d v="2016-08-06T02:00:0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s v="technology"/>
    <s v="hardware"/>
    <d v="2013-06-20T03:01:09"/>
    <d v="2013-08-19T03:01:09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s v="technology"/>
    <s v="hardware"/>
    <d v="2013-02-08T13:07:31"/>
    <d v="2013-03-10T13:07:31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s v="technology"/>
    <s v="hardware"/>
    <d v="2013-06-13T16:35:25"/>
    <d v="2013-07-13T16:35:25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s v="technology"/>
    <s v="hardware"/>
    <d v="2015-11-03T00:12:20"/>
    <d v="2015-12-19T02:59:0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s v="technology"/>
    <s v="hardware"/>
    <d v="2012-05-10T00:24:52"/>
    <d v="2012-06-12T02:00:0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s v="technology"/>
    <s v="hardware"/>
    <d v="2015-10-13T06:02:26"/>
    <d v="2015-11-18T23:59:0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s v="technology"/>
    <s v="hardware"/>
    <d v="2016-02-23T08:01:02"/>
    <d v="2016-04-03T07:01:02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s v="photography"/>
    <s v="people"/>
    <d v="2014-06-09T12:24:25"/>
    <d v="2014-07-09T12:24:25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d v="2016-11-04T09:04:47"/>
    <d v="2016-12-04T10:04:47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s v="photography"/>
    <s v="people"/>
    <d v="2016-08-10T19:16:58"/>
    <d v="2016-09-02T02:00:00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s v="photography"/>
    <s v="people"/>
    <d v="2014-10-01T13:58:01"/>
    <d v="2014-11-30T14:58:0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s v="photography"/>
    <s v="people"/>
    <d v="2016-07-04T11:46:11"/>
    <d v="2016-08-02T18:00:00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s v="people"/>
    <d v="2016-02-13T05:24:43"/>
    <d v="2016-03-14T04:24:43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s v="photography"/>
    <s v="people"/>
    <d v="2015-01-30T10:21:16"/>
    <d v="2015-03-01T10:21:16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s v="people"/>
    <d v="2015-07-21T13:19:02"/>
    <d v="2015-08-20T13:19:02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d v="2016-11-11T11:20:08"/>
    <d v="2016-12-11T11:20:08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s v="photography"/>
    <s v="people"/>
    <d v="2016-01-28T23:42:12"/>
    <d v="2016-02-12T23:42:12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s v="photography"/>
    <s v="people"/>
    <d v="2015-06-12T16:26:26"/>
    <d v="2015-07-03T16:26:26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s v="people"/>
    <d v="2015-01-18T22:26:31"/>
    <d v="2015-02-17T22:26: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d v="2015-11-21T09:07:17"/>
    <d v="2015-12-21T09:07:17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d v="2016-10-07T19:09:02"/>
    <d v="2016-12-06T20:09:02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s v="people"/>
    <d v="2015-06-26T16:38:56"/>
    <d v="2015-07-16T16:38:56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d v="2014-06-10T14:40:11"/>
    <d v="2014-07-10T14:40:1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d v="2014-07-27T17:20:12"/>
    <d v="2014-08-26T17:20:12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s v="photography"/>
    <s v="people"/>
    <d v="2014-06-16T21:50:38"/>
    <d v="2014-07-31T21:50:38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s v="photography"/>
    <s v="people"/>
    <d v="2014-10-14T06:35:08"/>
    <d v="2014-11-13T07:35:08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s v="people"/>
    <d v="2015-12-07T17:50:13"/>
    <d v="2016-01-06T17:50:13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s v="technology"/>
    <s v="hardware"/>
    <d v="2015-05-12T00:01:56"/>
    <d v="2015-06-12T15:00:0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s v="technology"/>
    <s v="hardware"/>
    <d v="2016-12-24T12:05:43"/>
    <d v="2017-01-23T12:05:43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s v="technology"/>
    <s v="hardware"/>
    <d v="2010-06-17T22:00:52"/>
    <d v="2010-07-02T18:00:0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s v="technology"/>
    <s v="hardware"/>
    <d v="2014-06-10T09:31:03"/>
    <d v="2014-07-10T09:31:03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s v="technology"/>
    <s v="hardware"/>
    <d v="2013-09-18T14:30:18"/>
    <d v="2013-10-15T22:59:0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s v="technology"/>
    <s v="hardware"/>
    <d v="2014-10-29T07:00:45"/>
    <d v="2014-12-03T08:00:45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s v="technology"/>
    <s v="hardware"/>
    <d v="2010-06-18T15:06:26"/>
    <d v="2010-08-23T23:00:0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s v="technology"/>
    <s v="hardware"/>
    <d v="2011-08-06T09:30:22"/>
    <d v="2011-09-19T09:30:22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s v="technology"/>
    <s v="hardware"/>
    <d v="2016-10-18T02:45:43"/>
    <d v="2016-11-23T03:45:43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s v="technology"/>
    <s v="hardware"/>
    <d v="2016-07-19T18:54:51"/>
    <d v="2016-08-18T18:54:51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s v="technology"/>
    <s v="hardware"/>
    <d v="2015-12-09T03:36:13"/>
    <d v="2016-01-11T18:00:0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s v="technology"/>
    <s v="hardware"/>
    <d v="2015-01-06T14:44:01"/>
    <d v="2015-02-05T14:44:01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s v="technology"/>
    <s v="hardware"/>
    <d v="2016-05-09T18:03:34"/>
    <d v="2016-07-08T18:03:34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s v="technology"/>
    <s v="hardware"/>
    <d v="2013-02-19T00:08:59"/>
    <d v="2013-03-24T23:08:59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s v="technology"/>
    <s v="hardware"/>
    <d v="2011-08-10T16:02:43"/>
    <d v="2011-09-09T16:02:43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s v="technology"/>
    <s v="hardware"/>
    <d v="2013-02-07T16:08:19"/>
    <d v="2013-03-09T16:08:19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s v="technology"/>
    <s v="hardware"/>
    <d v="2012-02-21T20:22:35"/>
    <d v="2012-03-23T23:00:0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s v="technology"/>
    <s v="hardware"/>
    <d v="2015-07-14T03:46:49"/>
    <d v="2015-08-13T03:46:49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s v="technology"/>
    <s v="hardware"/>
    <d v="2016-08-23T12:00:21"/>
    <d v="2016-09-22T12:00:21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s v="technology"/>
    <s v="hardware"/>
    <d v="2014-04-07T21:20:24"/>
    <d v="2014-05-14T18:04:0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s v="technology"/>
    <s v="hardware"/>
    <d v="2014-08-09T20:41:37"/>
    <d v="2014-09-23T20:41:37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s v="technology"/>
    <s v="hardware"/>
    <d v="2016-05-12T08:39:32"/>
    <d v="2016-06-11T08:39:32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s v="technology"/>
    <s v="hardware"/>
    <d v="2015-05-12T05:05:53"/>
    <d v="2015-06-11T05:05:53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s v="technology"/>
    <s v="hardware"/>
    <d v="2012-07-09T18:12:24"/>
    <d v="2012-08-12T22:00:0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s v="technology"/>
    <s v="hardware"/>
    <d v="2015-05-11T23:25:46"/>
    <d v="2015-06-10T23:25:46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s v="technology"/>
    <s v="hardware"/>
    <d v="2014-03-06T12:39:45"/>
    <d v="2014-04-20T22:59:0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s v="technology"/>
    <s v="hardware"/>
    <d v="2015-02-13T14:31:59"/>
    <d v="2015-03-30T13:31:59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s v="technology"/>
    <s v="hardware"/>
    <d v="2010-02-06T17:03:26"/>
    <d v="2010-03-15T16:55:0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s v="technology"/>
    <s v="hardware"/>
    <d v="2014-07-27T19:31:21"/>
    <d v="2014-08-26T19:31:21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s v="technology"/>
    <s v="hardware"/>
    <d v="2012-10-30T18:54:56"/>
    <d v="2012-11-29T18:54:56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s v="technology"/>
    <s v="hardware"/>
    <d v="2014-12-02T02:54:13"/>
    <d v="2015-01-08T20:00:0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s v="technology"/>
    <s v="hardware"/>
    <d v="2016-11-15T08:34:34"/>
    <d v="2016-12-15T00:00:0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s v="technology"/>
    <s v="hardware"/>
    <d v="2014-03-26T20:58:38"/>
    <d v="2014-04-25T20:58:38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s v="technology"/>
    <s v="hardware"/>
    <d v="2015-03-12T22:07:13"/>
    <d v="2015-05-07T01:58:0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s v="technology"/>
    <s v="hardware"/>
    <d v="2015-11-03T10:00:07"/>
    <d v="2015-12-18T20:00:0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s v="technology"/>
    <s v="hardware"/>
    <d v="2014-04-09T15:45:19"/>
    <d v="2014-05-09T15:45:19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s v="technology"/>
    <s v="hardware"/>
    <d v="2013-10-31T00:02:33"/>
    <d v="2013-12-30T01:02:33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s v="technology"/>
    <s v="hardware"/>
    <d v="2013-05-30T01:30:21"/>
    <d v="2013-07-01T13:00:0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s v="technology"/>
    <s v="hardware"/>
    <d v="2016-11-01T05:32:05"/>
    <d v="2016-11-30T23:59:0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s v="technology"/>
    <s v="hardware"/>
    <d v="2013-10-31T17:15:03"/>
    <d v="2013-11-15T18:15:03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s v="technology"/>
    <s v="hardware"/>
    <d v="2016-10-11T07:37:07"/>
    <d v="2016-11-10T08:37:07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s v="technology"/>
    <s v="hardware"/>
    <d v="2015-11-23T11:59:34"/>
    <d v="2016-01-22T11:59:34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s v="technology"/>
    <s v="hardware"/>
    <d v="2016-10-17T23:14:37"/>
    <d v="2016-12-10T23:59:0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s v="technology"/>
    <s v="hardware"/>
    <d v="2015-05-14T11:25:14"/>
    <d v="2015-06-13T11:25:14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s v="technology"/>
    <s v="hardware"/>
    <d v="2012-06-08T21:07:27"/>
    <d v="2012-07-08T21:07:27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s v="technology"/>
    <s v="hardware"/>
    <d v="2013-04-22T23:07:24"/>
    <d v="2013-05-22T23:07:24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s v="technology"/>
    <s v="hardware"/>
    <d v="2015-03-18T16:41:10"/>
    <d v="2015-04-16T19:00:0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s v="technology"/>
    <s v="hardware"/>
    <d v="2013-04-23T10:38:11"/>
    <d v="2013-05-23T10:38:11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s v="technology"/>
    <s v="hardware"/>
    <d v="2013-10-28T07:39:23"/>
    <d v="2013-12-02T17:59:0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s v="technology"/>
    <s v="hardware"/>
    <d v="2015-04-20T20:42:58"/>
    <d v="2015-05-30T20:42:58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s v="technology"/>
    <s v="hardware"/>
    <d v="2013-11-25T19:32:17"/>
    <d v="2013-12-25T19:32:17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s v="technology"/>
    <s v="hardware"/>
    <d v="2016-01-05T21:00:53"/>
    <d v="2016-02-19T21:00:53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s v="technology"/>
    <s v="hardware"/>
    <d v="2015-10-26T09:49:11"/>
    <d v="2015-11-25T10:49:11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s v="technology"/>
    <s v="hardware"/>
    <d v="2014-04-02T07:30:10"/>
    <d v="2014-05-02T07:30:1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s v="technology"/>
    <s v="hardware"/>
    <d v="2014-11-03T11:10:43"/>
    <d v="2014-12-02T23:00:0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s v="technology"/>
    <s v="hardware"/>
    <d v="2013-03-18T13:15:42"/>
    <d v="2013-04-17T13:15:42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s v="technology"/>
    <s v="hardware"/>
    <d v="2016-01-27T06:52:12"/>
    <d v="2016-02-26T06:52:12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s v="technology"/>
    <s v="hardware"/>
    <d v="2015-01-22T03:53:50"/>
    <d v="2015-03-02T15:00:0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s v="technology"/>
    <s v="hardware"/>
    <d v="2015-12-23T09:27:34"/>
    <d v="2016-01-31T16:59:0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s v="hardware"/>
    <d v="2014-05-24T10:25:50"/>
    <d v="2014-07-23T10:25:5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s v="technology"/>
    <s v="hardware"/>
    <d v="2016-12-01T13:20:54"/>
    <d v="2016-12-31T13:20:54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s v="technology"/>
    <s v="hardware"/>
    <d v="2016-02-23T04:11:38"/>
    <d v="2016-03-24T03:11:38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s v="technology"/>
    <s v="hardware"/>
    <d v="2016-04-12T12:35:01"/>
    <d v="2016-05-15T12:35:01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s v="technology"/>
    <s v="hardware"/>
    <d v="2013-04-25T03:45:23"/>
    <d v="2013-05-31T07:00:0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s v="technology"/>
    <s v="hardware"/>
    <d v="2013-11-25T03:00:29"/>
    <d v="2013-12-25T03:00:29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s v="technology"/>
    <s v="hardware"/>
    <d v="2014-07-24T13:31:23"/>
    <d v="2014-08-23T13:31:23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s v="technology"/>
    <s v="hardware"/>
    <d v="2015-04-21T15:29:36"/>
    <d v="2015-05-24T15:29:36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s v="technology"/>
    <s v="hardware"/>
    <d v="2016-09-20T15:11:55"/>
    <d v="2016-10-20T15:11:55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s v="technology"/>
    <s v="hardware"/>
    <d v="2015-12-02T18:19:51"/>
    <d v="2016-01-02T18:19:51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s v="technology"/>
    <s v="hardware"/>
    <d v="2016-05-29T10:45:23"/>
    <d v="2016-06-28T10:45:23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s v="technology"/>
    <s v="hardware"/>
    <d v="2016-08-18T01:41:24"/>
    <d v="2016-10-02T01:41:24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s v="technology"/>
    <s v="hardware"/>
    <d v="2016-04-07T08:57:12"/>
    <d v="2016-05-07T08:57:12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s v="technology"/>
    <s v="hardware"/>
    <d v="2015-03-24T11:01:58"/>
    <d v="2015-05-08T11:01:58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s v="hardware"/>
    <d v="2016-04-06T14:49:42"/>
    <d v="2016-05-06T14:49:42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s v="technology"/>
    <s v="hardware"/>
    <d v="2013-06-25T11:21:28"/>
    <d v="2013-07-25T11:21:28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s v="technology"/>
    <s v="hardware"/>
    <d v="2014-06-13T16:08:09"/>
    <d v="2014-07-23T16:08:09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s v="technology"/>
    <s v="hardware"/>
    <d v="2015-04-08T20:01:16"/>
    <d v="2015-06-05T16:00:0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s v="technology"/>
    <s v="hardware"/>
    <d v="2016-11-18T13:30:57"/>
    <d v="2016-12-18T13:30:57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s v="technology"/>
    <s v="hardware"/>
    <d v="2015-05-26T12:03:13"/>
    <d v="2015-06-25T14:00:0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s v="technology"/>
    <s v="hardware"/>
    <d v="2015-10-12T17:58:20"/>
    <d v="2015-11-11T18:58:2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s v="music"/>
    <s v="indie rock"/>
    <d v="2012-04-04T22:45:55"/>
    <d v="2012-05-15T23:59:00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s v="music"/>
    <s v="indie rock"/>
    <d v="2011-09-24T21:53:16"/>
    <d v="2011-11-23T22:53:16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s v="indie rock"/>
    <d v="2012-05-05T12:19:55"/>
    <d v="2012-06-04T12:19:55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s v="music"/>
    <s v="indie rock"/>
    <d v="2014-04-02T14:59:42"/>
    <d v="2014-05-04T01:59:00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s v="music"/>
    <s v="indie rock"/>
    <d v="2012-06-15T15:03:07"/>
    <d v="2012-07-15T15:03:07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s v="music"/>
    <s v="indie rock"/>
    <d v="2011-11-13T11:05:32"/>
    <d v="2011-12-13T23:59:00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s v="music"/>
    <s v="indie rock"/>
    <d v="2011-08-08T23:54:18"/>
    <d v="2011-09-07T23:54:18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s v="music"/>
    <s v="indie rock"/>
    <d v="2010-08-05T12:09:12"/>
    <d v="2010-09-10T22:59:00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s v="music"/>
    <s v="indie rock"/>
    <d v="2013-06-27T20:49:54"/>
    <d v="2013-08-01T20:49:5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s v="music"/>
    <s v="indie rock"/>
    <d v="2013-01-25T04:09:15"/>
    <d v="2013-02-24T04:09:15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s v="music"/>
    <s v="indie rock"/>
    <d v="2011-01-12T02:44:38"/>
    <d v="2011-03-01T15:00:00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s v="music"/>
    <s v="indie rock"/>
    <d v="2011-08-08T11:58:52"/>
    <d v="2011-10-07T11:58:52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s v="music"/>
    <s v="indie rock"/>
    <d v="2012-10-23T15:30:32"/>
    <d v="2012-12-22T16:30:32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s v="music"/>
    <s v="indie rock"/>
    <d v="2012-01-30T19:28:50"/>
    <d v="2012-03-04T22:00:00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s v="music"/>
    <s v="indie rock"/>
    <d v="2011-08-03T12:36:13"/>
    <d v="2011-10-02T12:36:13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s v="music"/>
    <s v="indie rock"/>
    <d v="2012-10-10T13:12:15"/>
    <d v="2012-10-25T22:59:00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s v="music"/>
    <s v="indie rock"/>
    <d v="2011-10-02T09:02:15"/>
    <d v="2011-12-01T10:02:15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s v="music"/>
    <s v="indie rock"/>
    <d v="2012-02-06T21:43:55"/>
    <d v="2012-03-07T21:43:55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s v="music"/>
    <s v="indie rock"/>
    <d v="2015-06-18T12:54:44"/>
    <d v="2015-07-01T22:40:00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s v="music"/>
    <s v="indie rock"/>
    <d v="2012-06-14T15:02:21"/>
    <d v="2012-06-29T22:59:00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s v="music"/>
    <s v="indie rock"/>
    <d v="2011-12-14T22:35:14"/>
    <d v="2012-02-12T22:35: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s v="music"/>
    <s v="indie rock"/>
    <d v="2011-04-05T15:50:48"/>
    <d v="2011-05-05T15:50:48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s v="music"/>
    <s v="indie rock"/>
    <d v="2012-10-10T13:07:07"/>
    <d v="2012-11-09T14:07:07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s v="indie rock"/>
    <d v="2013-04-29T20:47:14"/>
    <d v="2013-05-30T19:00:00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s v="music"/>
    <s v="indie rock"/>
    <d v="2014-11-08T13:55:53"/>
    <d v="2014-11-20T23:00:00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s v="music"/>
    <s v="indie rock"/>
    <d v="2012-12-27T00:09:34"/>
    <d v="2013-01-26T00:09:3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s v="music"/>
    <s v="indie rock"/>
    <d v="2014-10-22T12:03:13"/>
    <d v="2014-11-12T13:03:13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s v="music"/>
    <s v="indie rock"/>
    <d v="2012-08-13T23:13:00"/>
    <d v="2012-09-09T22:55:00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s v="music"/>
    <s v="indie rock"/>
    <d v="2015-06-05T12:00:17"/>
    <d v="2015-07-05T12:00:17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s v="music"/>
    <s v="indie rock"/>
    <d v="2014-04-30T11:06:09"/>
    <d v="2014-05-27T23:59:00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s v="music"/>
    <s v="indie rock"/>
    <d v="2011-06-08T23:43:45"/>
    <d v="2011-08-14T20:00:00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s v="music"/>
    <s v="indie rock"/>
    <d v="2013-04-01T17:16:33"/>
    <d v="2013-04-15T17:16:33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s v="music"/>
    <s v="indie rock"/>
    <d v="2014-08-19T15:46:16"/>
    <d v="2014-09-23T15:46:16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s v="music"/>
    <s v="indie rock"/>
    <d v="2010-10-07T14:34:30"/>
    <d v="2010-12-08T23:59:00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s v="music"/>
    <s v="indie rock"/>
    <d v="2011-01-20T20:56:41"/>
    <d v="2011-02-19T20:56:41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s v="music"/>
    <s v="indie rock"/>
    <d v="2012-08-15T13:40:03"/>
    <d v="2012-10-02T13:40:03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s v="music"/>
    <s v="indie rock"/>
    <d v="2015-10-12T20:25:49"/>
    <d v="2015-10-26T23:59:00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s v="music"/>
    <s v="indie rock"/>
    <d v="2011-06-24T15:08:56"/>
    <d v="2011-07-24T15:08:56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s v="music"/>
    <s v="indie rock"/>
    <d v="2012-07-16T22:07:25"/>
    <d v="2012-08-15T22:07:25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s v="music"/>
    <s v="indie rock"/>
    <d v="2013-11-13T18:08:56"/>
    <d v="2014-01-01T18:08:56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s v="games"/>
    <s v="video games"/>
    <d v="2016-12-12T12:49:08"/>
    <d v="2017-01-11T12:49:08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s v="games"/>
    <s v="video games"/>
    <d v="2016-12-08T02:12:49"/>
    <d v="2017-01-07T02:12:49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d v="2010-01-20T05:11:47"/>
    <d v="2010-03-15T01:59:00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s v="video games"/>
    <d v="2010-10-12T19:40:35"/>
    <d v="2010-11-30T00:00:00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s v="games"/>
    <s v="video games"/>
    <d v="2015-07-05T19:33:53"/>
    <d v="2015-08-04T19:33:53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s v="video games"/>
    <d v="2014-11-08T18:21:27"/>
    <d v="2014-12-08T18:21:2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s v="games"/>
    <s v="video games"/>
    <d v="2015-02-10T07:07:43"/>
    <d v="2015-03-12T06:07:43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s v="video games"/>
    <d v="2014-07-23T13:32:49"/>
    <d v="2014-09-21T13:32:49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s v="games"/>
    <s v="video games"/>
    <d v="2016-02-08T19:35:00"/>
    <d v="2016-03-09T19:35:00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s v="games"/>
    <s v="video games"/>
    <d v="2014-07-11T21:04:23"/>
    <d v="2014-08-15T21:04:23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s v="games"/>
    <s v="video games"/>
    <d v="2015-06-11T23:58:11"/>
    <d v="2015-07-11T23:58:11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s v="games"/>
    <s v="video games"/>
    <d v="2014-01-04T06:41:32"/>
    <d v="2014-02-03T06:41:32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s v="games"/>
    <s v="video games"/>
    <d v="2011-03-16T21:19:59"/>
    <d v="2011-04-24T01:59:00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s v="games"/>
    <s v="video games"/>
    <d v="2013-03-28T16:16:31"/>
    <d v="2013-04-27T16:16:31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s v="games"/>
    <s v="video games"/>
    <d v="2012-09-04T18:07:13"/>
    <d v="2012-10-04T18:07:13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s v="games"/>
    <s v="video games"/>
    <d v="2013-09-19T07:13:06"/>
    <d v="2013-10-19T07:13:06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s v="games"/>
    <s v="video games"/>
    <d v="2014-11-05T13:30:29"/>
    <d v="2014-12-05T13:30:29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s v="games"/>
    <s v="video games"/>
    <d v="2013-10-09T19:18:59"/>
    <d v="2013-11-08T20:18:59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s v="games"/>
    <s v="video games"/>
    <d v="2016-10-04T13:00:08"/>
    <d v="2016-11-03T13:00:08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s v="games"/>
    <s v="video games"/>
    <d v="2012-12-12T15:00:24"/>
    <d v="2013-01-11T15:00:24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d v="2014-10-15T00:39:19"/>
    <d v="2014-11-14T01:39:19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s v="games"/>
    <s v="video games"/>
    <d v="2015-12-02T11:50:10"/>
    <d v="2015-12-30T11:50:10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s v="video games"/>
    <d v="2010-06-03T16:16:52"/>
    <d v="2010-07-21T14:00:00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s v="games"/>
    <s v="video games"/>
    <d v="2013-08-13T08:07:20"/>
    <d v="2013-09-14T08:07:20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s v="games"/>
    <s v="video games"/>
    <d v="2013-10-28T00:41:54"/>
    <d v="2013-11-27T01:41:54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s v="video games"/>
    <d v="2016-01-28T11:18:30"/>
    <d v="2016-02-11T11:18:30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s v="games"/>
    <s v="video games"/>
    <d v="2014-10-15T02:05:48"/>
    <d v="2014-11-16T03:05:48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d v="2015-03-03T12:36:22"/>
    <d v="2015-04-02T11:36:22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d v="2010-06-25T19:35:56"/>
    <d v="2010-07-30T19:00:00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s v="games"/>
    <s v="video games"/>
    <d v="2016-06-13T01:49:59"/>
    <d v="2016-07-13T01:49:59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s v="games"/>
    <s v="video games"/>
    <d v="2016-05-30T15:20:14"/>
    <d v="2016-06-29T15:20:14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s v="games"/>
    <s v="video games"/>
    <d v="2014-02-13T14:58:29"/>
    <d v="2014-03-15T13:58:29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s v="games"/>
    <s v="video games"/>
    <d v="2014-12-01T16:51:58"/>
    <d v="2015-01-10T02:59:00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s v="video games"/>
    <d v="2014-01-08T10:10:27"/>
    <d v="2014-01-28T10:10:2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s v="video games"/>
    <d v="2016-03-01T12:56:25"/>
    <d v="2016-03-31T11:56:25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s v="games"/>
    <s v="video games"/>
    <d v="2013-08-02T15:30:06"/>
    <d v="2013-09-16T15:30:06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s v="games"/>
    <s v="video games"/>
    <d v="2016-11-20T18:33:03"/>
    <d v="2016-12-23T02:59:00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s v="games"/>
    <s v="video games"/>
    <d v="2012-12-21T15:29:34"/>
    <d v="2013-02-04T15:29:34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s v="video games"/>
    <d v="2011-06-16T12:32:54"/>
    <d v="2011-07-16T12:32:54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s v="games"/>
    <s v="video games"/>
    <d v="2012-04-19T12:05:05"/>
    <d v="2012-05-19T12:05:05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s v="music"/>
    <s v="rock"/>
    <d v="2015-08-24T15:27:39"/>
    <d v="2015-09-23T15:27:39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s v="music"/>
    <s v="rock"/>
    <d v="2014-06-23T13:23:11"/>
    <d v="2014-07-24T13:23: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s v="music"/>
    <s v="rock"/>
    <d v="2015-04-17T16:35:20"/>
    <d v="2015-06-07T22:50:00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s v="music"/>
    <s v="rock"/>
    <d v="2016-05-25T12:13:34"/>
    <d v="2016-06-24T22:59:00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s v="music"/>
    <s v="rock"/>
    <d v="2016-03-09T11:00:35"/>
    <d v="2016-04-08T10:00:35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s v="music"/>
    <s v="rock"/>
    <d v="2014-10-21T15:06:58"/>
    <d v="2014-12-05T16:06:58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s v="music"/>
    <s v="rock"/>
    <d v="2012-08-31T20:35:37"/>
    <d v="2012-09-14T20:35:37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s v="music"/>
    <s v="rock"/>
    <d v="2017-01-10T09:24:21"/>
    <d v="2017-02-10T00:00:00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s v="music"/>
    <s v="rock"/>
    <d v="2017-02-27T11:49:11"/>
    <d v="2017-03-02T11:49: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s v="music"/>
    <s v="rock"/>
    <d v="2015-07-13T13:00:22"/>
    <d v="2015-08-22T13:00:22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s v="music"/>
    <s v="rock"/>
    <d v="2015-05-17T17:58:15"/>
    <d v="2015-06-22T00:00:00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s v="music"/>
    <s v="rock"/>
    <d v="2015-03-19T08:55:20"/>
    <d v="2015-04-18T08:55:20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s v="music"/>
    <s v="rock"/>
    <d v="2013-08-09T11:37:23"/>
    <d v="2013-09-09T22:59:00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s v="music"/>
    <s v="rock"/>
    <d v="2016-04-05T08:01:47"/>
    <d v="2016-05-05T08:01:47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s v="music"/>
    <s v="rock"/>
    <d v="2016-07-13T19:13:06"/>
    <d v="2016-07-20T19:13:06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s v="music"/>
    <s v="rock"/>
    <d v="2015-04-02T10:11:49"/>
    <d v="2015-05-02T10:11:49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s v="music"/>
    <s v="rock"/>
    <d v="2016-05-12T01:01:07"/>
    <d v="2016-06-06T01:01:07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s v="music"/>
    <s v="rock"/>
    <d v="2016-12-19T10:16:37"/>
    <d v="2017-01-18T10:16:37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s v="music"/>
    <s v="rock"/>
    <d v="2015-03-11T23:06:32"/>
    <d v="2015-04-10T23:06:32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s v="music"/>
    <s v="rock"/>
    <d v="2015-10-02T11:04:28"/>
    <d v="2015-11-13T12:04:28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s v="games"/>
    <s v="tabletop games"/>
    <d v="2017-02-06T19:07:33"/>
    <d v="2017-02-20T19:07:33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s v="games"/>
    <s v="tabletop games"/>
    <d v="2014-08-28T16:37:05"/>
    <d v="2014-10-02T16:37:05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s v="games"/>
    <s v="tabletop games"/>
    <d v="2017-01-10T03:46:17"/>
    <d v="2017-02-09T00:00:00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s v="games"/>
    <s v="tabletop games"/>
    <d v="2016-01-11T11:34:01"/>
    <d v="2016-01-25T11:00:00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s v="games"/>
    <s v="tabletop games"/>
    <d v="2013-02-14T03:23:59"/>
    <d v="2013-03-26T03:23:59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s v="games"/>
    <s v="tabletop games"/>
    <d v="2016-08-01T09:45:43"/>
    <d v="2016-09-06T21:00:00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s v="games"/>
    <s v="tabletop games"/>
    <d v="2015-03-05T00:01:06"/>
    <d v="2015-04-02T22:59:00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s v="games"/>
    <s v="tabletop games"/>
    <d v="2016-09-20T09:04:01"/>
    <d v="2016-10-25T12:00:00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s v="games"/>
    <s v="tabletop games"/>
    <d v="2016-04-07T13:55:00"/>
    <d v="2016-04-21T17:00:00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s v="games"/>
    <s v="tabletop games"/>
    <d v="2016-02-17T10:00:04"/>
    <d v="2016-03-23T01:59:00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s v="games"/>
    <s v="tabletop games"/>
    <d v="2017-02-02T15:00:27"/>
    <d v="2017-02-14T15:00:27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s v="games"/>
    <s v="tabletop games"/>
    <d v="2016-11-17T15:25:44"/>
    <d v="2016-12-15T18:00:00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s v="games"/>
    <s v="tabletop games"/>
    <d v="2016-10-21T04:44:32"/>
    <d v="2016-11-20T23:59:00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s v="games"/>
    <s v="tabletop games"/>
    <d v="2016-02-25T13:11:30"/>
    <d v="2016-03-26T12:11:30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s v="games"/>
    <s v="tabletop games"/>
    <d v="2015-07-12T13:31:40"/>
    <d v="2015-08-11T13:31:40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s v="games"/>
    <s v="tabletop games"/>
    <d v="2016-11-01T06:41:42"/>
    <d v="2016-12-02T02:00:00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s v="games"/>
    <s v="tabletop games"/>
    <d v="2015-01-29T09:00:59"/>
    <d v="2015-02-28T09:00:59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s v="games"/>
    <s v="tabletop games"/>
    <d v="2015-10-15T07:20:00"/>
    <d v="2015-11-14T08:20:00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s v="games"/>
    <s v="tabletop games"/>
    <d v="2015-09-15T04:59:58"/>
    <d v="2015-10-15T04:59:58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s v="games"/>
    <s v="tabletop games"/>
    <d v="2015-06-08T10:01:08"/>
    <d v="2015-07-05T22:00:00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s v="music"/>
    <s v="electronic music"/>
    <d v="2013-01-02T15:19:25"/>
    <d v="2013-01-16T15:19:2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s v="music"/>
    <s v="electronic music"/>
    <d v="2012-10-02T15:22:48"/>
    <d v="2012-11-01T15:22:48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s v="music"/>
    <s v="electronic music"/>
    <d v="2015-08-25T15:38:02"/>
    <d v="2015-09-24T15:38:02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s v="music"/>
    <s v="electronic music"/>
    <d v="2013-02-07T02:28:39"/>
    <d v="2013-03-09T02:28:39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s v="music"/>
    <s v="electronic music"/>
    <d v="2012-05-02T14:43:09"/>
    <d v="2012-06-01T14:43:09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s v="music"/>
    <s v="electronic music"/>
    <d v="2012-03-29T01:10:24"/>
    <d v="2012-04-16T01:10:24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s v="music"/>
    <s v="electronic music"/>
    <d v="2013-10-16T23:39:33"/>
    <d v="2013-11-16T00:39:33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s v="music"/>
    <s v="electronic music"/>
    <d v="2012-02-07T16:10:26"/>
    <d v="2012-04-06T23:00:00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s v="music"/>
    <s v="electronic music"/>
    <d v="2014-04-03T06:30:44"/>
    <d v="2014-04-14T18:00:00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s v="music"/>
    <s v="electronic music"/>
    <d v="2012-02-16T20:35:10"/>
    <d v="2012-04-14T12:36:00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s v="music"/>
    <s v="electronic music"/>
    <d v="2014-03-18T13:50:25"/>
    <d v="2014-04-10T01:59:00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s v="music"/>
    <s v="electronic music"/>
    <d v="2013-10-01T12:56:17"/>
    <d v="2013-11-03T20:00:00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d v="2015-04-15T14:49:39"/>
    <d v="2015-05-15T14:49:39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s v="music"/>
    <s v="electronic music"/>
    <d v="2014-01-07T14:00:48"/>
    <d v="2014-02-06T14:00:48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s v="music"/>
    <s v="electronic music"/>
    <d v="2012-02-19T12:12:52"/>
    <d v="2012-03-13T01:59:00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s v="music"/>
    <s v="electronic music"/>
    <d v="2015-07-09T13:02:25"/>
    <d v="2015-07-23T13:02:2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s v="music"/>
    <s v="electronic music"/>
    <d v="2015-10-22T13:38:33"/>
    <d v="2015-11-02T03:00:00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s v="music"/>
    <s v="electronic music"/>
    <d v="2012-08-06T14:29:43"/>
    <d v="2012-08-28T19:00:00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s v="music"/>
    <s v="electronic music"/>
    <d v="2015-07-20T12:15:12"/>
    <d v="2015-08-19T12:15:12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s v="music"/>
    <s v="electronic music"/>
    <d v="2013-06-26T20:27:16"/>
    <d v="2013-07-26T20:27:16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s v="games"/>
    <s v="tabletop games"/>
    <d v="2016-03-23T11:00:09"/>
    <d v="2016-04-22T19:00:00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s v="games"/>
    <s v="tabletop games"/>
    <d v="2011-12-29T13:54:07"/>
    <d v="2012-01-28T13:54:07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s v="games"/>
    <s v="tabletop games"/>
    <d v="2015-05-28T10:22:48"/>
    <d v="2015-06-27T10:22:48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s v="games"/>
    <s v="tabletop games"/>
    <d v="2016-10-01T11:01:15"/>
    <d v="2016-10-29T14:00:00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s v="games"/>
    <s v="tabletop games"/>
    <d v="2014-08-22T14:00:15"/>
    <d v="2014-09-21T14:00:15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s v="games"/>
    <s v="tabletop games"/>
    <d v="2016-01-12T14:10:22"/>
    <d v="2016-02-11T23:59:00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s v="games"/>
    <s v="tabletop games"/>
    <d v="2013-10-14T14:22:35"/>
    <d v="2013-11-13T15:22:35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s v="games"/>
    <s v="tabletop games"/>
    <d v="2015-07-17T01:40:36"/>
    <d v="2015-08-16T01:40:36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s v="games"/>
    <s v="tabletop games"/>
    <d v="2013-07-29T10:56:31"/>
    <d v="2013-09-02T23:00:00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s v="games"/>
    <s v="tabletop games"/>
    <d v="2014-03-26T16:08:47"/>
    <d v="2014-04-25T16:08:47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s v="games"/>
    <s v="tabletop games"/>
    <d v="2013-05-29T16:51:41"/>
    <d v="2013-06-25T00:00:00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s v="games"/>
    <s v="tabletop games"/>
    <d v="2014-06-16T14:03:28"/>
    <d v="2014-07-18T22:00:00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s v="games"/>
    <s v="tabletop games"/>
    <d v="2015-11-23T04:05:39"/>
    <d v="2015-12-13T19:00:00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s v="games"/>
    <s v="tabletop games"/>
    <d v="2016-12-06T14:47:27"/>
    <d v="2017-01-05T14:47:27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s v="games"/>
    <s v="tabletop games"/>
    <d v="2015-02-26T19:31:51"/>
    <d v="2015-03-28T18:31:51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s v="games"/>
    <s v="tabletop games"/>
    <d v="2016-01-02T09:48:43"/>
    <d v="2016-02-01T09:48:43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s v="games"/>
    <s v="tabletop games"/>
    <d v="2014-10-02T19:04:43"/>
    <d v="2014-11-12T02:59:00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s v="games"/>
    <s v="tabletop games"/>
    <d v="2017-02-08T09:55:16"/>
    <d v="2017-03-10T09:55:16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s v="games"/>
    <s v="tabletop games"/>
    <d v="2013-10-25T18:00:14"/>
    <d v="2013-11-30T23:02:00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s v="games"/>
    <s v="tabletop games"/>
    <d v="2016-03-23T14:49:04"/>
    <d v="2016-04-22T14:49:04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s v="games"/>
    <s v="tabletop games"/>
    <d v="2017-01-31T14:51:40"/>
    <d v="2017-03-02T14:51:40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s v="games"/>
    <s v="tabletop games"/>
    <d v="2013-10-22T08:48:53"/>
    <d v="2013-11-26T22:02:00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s v="games"/>
    <s v="tabletop games"/>
    <d v="2017-03-06T13:01:30"/>
    <d v="2017-03-12T22:00:00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s v="tabletop games"/>
    <d v="2016-10-04T14:39:06"/>
    <d v="2016-10-16T15:30:00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s v="games"/>
    <s v="tabletop games"/>
    <d v="2014-01-21T12:00:17"/>
    <d v="2014-02-21T13:00:00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s v="games"/>
    <s v="tabletop games"/>
    <d v="2015-08-05T14:00:10"/>
    <d v="2015-09-04T14:00:10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s v="games"/>
    <s v="tabletop games"/>
    <d v="2015-07-15T10:59:25"/>
    <d v="2015-07-29T10:59:25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s v="games"/>
    <s v="tabletop games"/>
    <d v="2016-11-14T16:01:18"/>
    <d v="2016-12-14T16:01:18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s v="games"/>
    <s v="tabletop games"/>
    <d v="2013-03-03T11:52:45"/>
    <d v="2013-04-02T10:52:45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s v="games"/>
    <s v="tabletop games"/>
    <d v="2016-11-02T19:07:53"/>
    <d v="2016-12-02T20:07:53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s v="games"/>
    <s v="tabletop games"/>
    <d v="2014-07-26T03:17:57"/>
    <d v="2014-08-16T03:17:57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s v="games"/>
    <s v="tabletop games"/>
    <d v="2016-07-22T02:52:18"/>
    <d v="2016-08-06T02:52:18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s v="games"/>
    <s v="tabletop games"/>
    <d v="2015-10-19T10:09:07"/>
    <d v="2015-11-18T11:09:07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s v="games"/>
    <s v="tabletop games"/>
    <d v="2017-01-17T10:32:48"/>
    <d v="2017-01-24T10:32:48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s v="games"/>
    <s v="tabletop games"/>
    <d v="2016-04-07T17:50:51"/>
    <d v="2016-05-07T17:50:51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s v="games"/>
    <s v="tabletop games"/>
    <d v="2016-11-08T05:50:46"/>
    <d v="2016-11-22T05:50:46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s v="games"/>
    <s v="tabletop games"/>
    <d v="2016-05-15T17:28:49"/>
    <d v="2016-06-19T18:00:00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s v="games"/>
    <s v="tabletop games"/>
    <d v="2015-05-12T13:01:27"/>
    <d v="2015-06-11T13:01:27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s v="games"/>
    <s v="tabletop games"/>
    <d v="2016-11-28T14:18:56"/>
    <d v="2016-12-08T14:18:56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s v="games"/>
    <s v="tabletop games"/>
    <d v="2014-02-24T19:24:10"/>
    <d v="2014-03-26T18:24:10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s v="games"/>
    <s v="tabletop games"/>
    <d v="2017-01-24T12:23:40"/>
    <d v="2017-02-14T12:23:40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s v="games"/>
    <s v="tabletop games"/>
    <d v="2014-10-14T09:02:38"/>
    <d v="2014-11-17T19:00:00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s v="games"/>
    <s v="tabletop games"/>
    <d v="2015-01-10T14:58:33"/>
    <d v="2015-01-31T14:58:33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s v="games"/>
    <s v="tabletop games"/>
    <d v="2016-05-06T08:58:34"/>
    <d v="2016-05-22T22:00:00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s v="games"/>
    <s v="tabletop games"/>
    <d v="2016-11-15T15:28:27"/>
    <d v="2016-11-22T15:28:27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s v="games"/>
    <s v="tabletop games"/>
    <d v="2016-04-09T15:59:52"/>
    <d v="2016-04-26T21:00:00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s v="games"/>
    <s v="tabletop games"/>
    <d v="2014-11-25T14:54:57"/>
    <d v="2014-12-20T20:00:00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s v="games"/>
    <s v="tabletop games"/>
    <d v="2017-02-09T20:58:35"/>
    <d v="2017-03-11T20:58:35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s v="games"/>
    <s v="tabletop games"/>
    <d v="2017-02-10T11:54:23"/>
    <d v="2017-03-07T00:00:00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s v="games"/>
    <s v="tabletop games"/>
    <d v="2016-12-21T15:51:53"/>
    <d v="2017-01-10T16:59:00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s v="games"/>
    <s v="tabletop games"/>
    <d v="2016-11-09T19:00:04"/>
    <d v="2016-12-09T19:00:04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s v="games"/>
    <s v="tabletop games"/>
    <d v="2015-11-07T11:47:16"/>
    <d v="2015-12-07T11:47:16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s v="games"/>
    <s v="tabletop games"/>
    <d v="2017-02-15T08:10:42"/>
    <d v="2017-03-12T07:10:4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s v="games"/>
    <s v="tabletop games"/>
    <d v="2014-01-24T07:00:57"/>
    <d v="2014-02-23T07:00:57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s v="games"/>
    <s v="tabletop games"/>
    <d v="2014-11-22T09:47:59"/>
    <d v="2014-12-22T09:47:59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s v="games"/>
    <s v="tabletop games"/>
    <d v="2013-12-06T10:38:09"/>
    <d v="2014-01-05T10:38:09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s v="games"/>
    <s v="tabletop games"/>
    <d v="2012-01-28T11:17:03"/>
    <d v="2012-02-27T11:17:03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s v="games"/>
    <s v="tabletop games"/>
    <d v="2015-11-30T12:01:07"/>
    <d v="2016-01-03T17:59:00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s v="games"/>
    <s v="tabletop games"/>
    <d v="2015-01-16T14:21:39"/>
    <d v="2015-02-03T23:00:00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s v="games"/>
    <s v="tabletop games"/>
    <d v="2015-08-18T09:59:51"/>
    <d v="2015-09-17T09:59:51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s v="music"/>
    <s v="rock"/>
    <d v="2011-05-24T01:51:37"/>
    <d v="2011-07-25T01:50:00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s v="music"/>
    <s v="rock"/>
    <d v="2015-11-14T23:11:26"/>
    <d v="2016-01-13T23:11:26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s v="music"/>
    <s v="rock"/>
    <d v="2012-03-09T22:00:04"/>
    <d v="2012-05-08T21:00:04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s v="music"/>
    <s v="rock"/>
    <d v="2011-02-11T14:07:25"/>
    <d v="2011-03-11T23:00:00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s v="music"/>
    <s v="rock"/>
    <d v="2012-05-29T23:27:23"/>
    <d v="2012-06-28T23:27:23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s v="music"/>
    <s v="rock"/>
    <d v="2013-08-08T18:07:34"/>
    <d v="2013-09-05T22:59:00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s v="music"/>
    <s v="rock"/>
    <d v="2014-06-02T11:01:00"/>
    <d v="2014-06-23T11:01:00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s v="music"/>
    <s v="rock"/>
    <d v="2012-06-07T14:51:29"/>
    <d v="2012-06-26T13:00:00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s v="music"/>
    <s v="rock"/>
    <d v="2013-10-24T18:57:40"/>
    <d v="2013-12-06T18:22:00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s v="music"/>
    <s v="rock"/>
    <d v="2009-09-14T01:05:30"/>
    <d v="2009-12-01T12:00:00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s v="music"/>
    <s v="rock"/>
    <d v="2012-03-19T18:26:58"/>
    <d v="2012-04-22T23:00:00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s v="music"/>
    <s v="rock"/>
    <d v="2012-03-19T11:44:36"/>
    <d v="2012-04-18T11:44:36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s v="music"/>
    <s v="rock"/>
    <d v="2012-08-30T11:59:59"/>
    <d v="2012-09-24T22:59:00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s v="music"/>
    <s v="rock"/>
    <d v="2012-12-21T12:21:20"/>
    <d v="2013-01-20T12:21:20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s v="music"/>
    <s v="rock"/>
    <d v="2012-12-27T17:54:16"/>
    <d v="2013-01-26T17:54:16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s v="music"/>
    <s v="rock"/>
    <d v="2012-01-19T12:33:46"/>
    <d v="2012-02-23T12:33:46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s v="music"/>
    <s v="rock"/>
    <d v="2012-02-08T20:00:49"/>
    <d v="2012-03-13T22:59:00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s v="music"/>
    <s v="rock"/>
    <d v="2014-02-24T15:10:33"/>
    <d v="2014-03-26T14:10:33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s v="music"/>
    <s v="rock"/>
    <d v="2011-01-21T19:46:49"/>
    <d v="2011-02-05T19:46:49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s v="music"/>
    <s v="rock"/>
    <d v="2012-06-14T12:26:56"/>
    <d v="2012-06-28T12:26:56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s v="music"/>
    <s v="indie rock"/>
    <d v="2013-05-21T22:31:36"/>
    <d v="2013-06-20T22:31:36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s v="music"/>
    <s v="indie rock"/>
    <d v="2013-11-27T15:50:34"/>
    <d v="2013-12-31T02:00:00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s v="music"/>
    <s v="indie rock"/>
    <d v="2011-11-02T21:39:56"/>
    <d v="2011-12-12T22:39:56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s v="music"/>
    <s v="indie rock"/>
    <d v="2010-11-20T14:34:51"/>
    <d v="2010-12-31T23:59:00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s v="music"/>
    <s v="indie rock"/>
    <d v="2014-07-14T11:41:12"/>
    <d v="2014-08-08T13:00:00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s v="music"/>
    <s v="indie rock"/>
    <d v="2012-02-08T23:02:09"/>
    <d v="2012-03-09T23:02:09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s v="music"/>
    <s v="indie rock"/>
    <d v="2012-04-05T14:15:33"/>
    <d v="2012-05-05T14:15:28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s v="music"/>
    <s v="indie rock"/>
    <d v="2014-07-31T18:06:36"/>
    <d v="2014-08-28T20:00:00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s v="music"/>
    <s v="indie rock"/>
    <d v="2013-02-02T18:42:17"/>
    <d v="2013-03-09T18:42:17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s v="music"/>
    <s v="indie rock"/>
    <d v="2013-02-19T14:03:35"/>
    <d v="2013-03-21T13:03:35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s v="music"/>
    <s v="indie rock"/>
    <d v="2014-04-06T19:06:29"/>
    <d v="2014-05-06T19:06:29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s v="music"/>
    <s v="indie rock"/>
    <d v="2014-03-18T10:11:18"/>
    <d v="2014-04-18T18:00:00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s v="indie rock"/>
    <d v="2012-04-03T18:00:26"/>
    <d v="2012-05-03T18:00:26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s v="music"/>
    <s v="indie rock"/>
    <d v="2012-05-08T08:14:17"/>
    <d v="2012-06-07T08:14:17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s v="music"/>
    <s v="indie rock"/>
    <d v="2012-04-05T12:25:43"/>
    <d v="2012-05-05T12:25:43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s v="music"/>
    <s v="indie rock"/>
    <d v="2009-09-23T12:24:10"/>
    <d v="2009-12-09T13:24:00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s v="music"/>
    <s v="indie rock"/>
    <d v="2010-01-14T08:00:49"/>
    <d v="2010-02-15T00:00:00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s v="music"/>
    <s v="indie rock"/>
    <d v="2009-08-25T10:26:54"/>
    <d v="2009-09-25T22:59:00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s v="music"/>
    <s v="indie rock"/>
    <d v="2013-11-14T20:58:05"/>
    <d v="2013-12-14T20:58:05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s v="music"/>
    <s v="indie rock"/>
    <d v="2014-02-26T14:36:40"/>
    <d v="2014-04-02T13:36:40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s v="food"/>
    <s v="small batch"/>
    <d v="2017-03-05T01:15:01"/>
    <d v="2017-04-04T00:15:01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s v="food"/>
    <s v="small batch"/>
    <d v="2017-03-10T16:29:29"/>
    <d v="2017-04-09T15:29:29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d v="2017-03-13T13:07:27"/>
    <d v="2017-03-20T13:07:27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s v="food"/>
    <s v="small batch"/>
    <d v="2017-02-24T16:14:45"/>
    <d v="2017-03-26T15:14:45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s v="food"/>
    <s v="small batch"/>
    <d v="2017-02-27T19:32:11"/>
    <d v="2017-03-29T18:32:11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d v="2017-03-09T19:49:08"/>
    <d v="2017-04-30T12:00:00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s v="food"/>
    <s v="small batch"/>
    <d v="2014-07-22T17:00:40"/>
    <d v="2014-08-26T17:00:40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s v="food"/>
    <s v="small batch"/>
    <d v="2015-05-15T13:45:37"/>
    <d v="2015-06-14T13:45:37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s v="food"/>
    <s v="small batch"/>
    <d v="2014-06-17T09:59:06"/>
    <d v="2014-07-17T09:59:06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s v="food"/>
    <s v="small batch"/>
    <d v="2015-11-24T16:35:43"/>
    <d v="2015-12-24T19:00:00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s v="food"/>
    <s v="small batch"/>
    <d v="2014-07-18T19:08:10"/>
    <d v="2014-08-17T19:08:10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s v="food"/>
    <s v="small batch"/>
    <d v="2015-01-07T10:04:31"/>
    <d v="2015-02-06T10:04:31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s v="food"/>
    <s v="small batch"/>
    <d v="2014-05-08T10:36:30"/>
    <d v="2014-05-29T12:50:00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s v="food"/>
    <s v="small batch"/>
    <d v="2014-10-06T11:04:58"/>
    <d v="2014-11-05T12:34:00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s v="food"/>
    <s v="small batch"/>
    <d v="2014-05-12T08:44:03"/>
    <d v="2014-06-11T08:44:0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s v="food"/>
    <s v="small batch"/>
    <d v="2014-01-27T17:11:35"/>
    <d v="2014-03-08T17:11:35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s v="food"/>
    <s v="small batch"/>
    <d v="2014-05-27T10:22:23"/>
    <d v="2014-06-26T10:22:2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s v="food"/>
    <s v="small batch"/>
    <d v="2014-05-30T16:31:24"/>
    <d v="2014-06-29T16:31:24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s v="food"/>
    <s v="small batch"/>
    <d v="2016-11-18T14:11:49"/>
    <d v="2016-12-19T02:59:00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s v="food"/>
    <s v="small batch"/>
    <d v="2016-09-30T10:25:38"/>
    <d v="2016-10-30T10:25:38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d v="2015-06-12T14:31:44"/>
    <d v="2015-07-12T14:31:44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d v="2014-09-15T11:51:10"/>
    <d v="2014-10-06T00:00:00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d v="2015-11-19T14:48:25"/>
    <d v="2016-01-08T14:47:00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s v="web"/>
    <d v="2016-05-25T12:27:49"/>
    <d v="2016-06-24T12:27:49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d v="2015-02-24T19:02:36"/>
    <d v="2015-03-31T18:39:00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s v="web"/>
    <d v="2016-09-02T14:10:31"/>
    <d v="2016-10-17T14:10:31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s v="web"/>
    <d v="2016-07-26T09:34:36"/>
    <d v="2016-08-25T09:34:36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s v="web"/>
    <d v="2015-12-22T17:22:18"/>
    <d v="2016-02-20T17:22:18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d v="2015-07-13T13:37:08"/>
    <d v="2015-08-11T13:37:08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d v="2016-12-04T15:12:50"/>
    <d v="2017-01-03T15:12:50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s v="technology"/>
    <s v="web"/>
    <d v="2015-03-30T21:25:39"/>
    <d v="2015-04-29T21:25:39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d v="2015-04-07T10:12:32"/>
    <d v="2015-06-06T10:12:32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d v="2015-04-09T11:13:42"/>
    <d v="2015-04-21T11:13:42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s v="web"/>
    <d v="2014-11-11T12:21:00"/>
    <d v="2015-01-10T12:21:00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s v="technology"/>
    <s v="web"/>
    <d v="2015-04-02T17:02:16"/>
    <d v="2015-05-02T17:02:16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d v="2015-05-06T13:48:24"/>
    <d v="2015-06-05T13:48:24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d v="2015-09-17T09:52:58"/>
    <d v="2015-10-17T09:52:58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d v="2014-12-05T17:20:36"/>
    <d v="2015-01-30T19:39:00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s v="web"/>
    <d v="2015-06-04T10:35:24"/>
    <d v="2015-08-03T10:35:24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s v="web"/>
    <d v="2016-01-08T11:58:00"/>
    <d v="2016-02-07T11:58:00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d v="2016-04-06T15:36:48"/>
    <d v="2016-04-30T17:00:00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s v="web"/>
    <d v="2014-11-11T11:31:10"/>
    <d v="2014-12-11T11:31:10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d v="2015-11-13T19:16:40"/>
    <d v="2015-12-28T19:16:40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d v="2015-09-01T17:25:56"/>
    <d v="2015-10-26T17:25:56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s v="web"/>
    <d v="2015-12-08T12:40:25"/>
    <d v="2016-01-17T18:00:00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s v="technology"/>
    <s v="web"/>
    <d v="2015-09-21T07:45:33"/>
    <d v="2015-10-21T07:45:33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s v="technology"/>
    <s v="web"/>
    <d v="2016-02-25T18:16:56"/>
    <d v="2016-04-25T17:16:56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s v="web"/>
    <d v="2015-02-28T12:19:25"/>
    <d v="2015-04-14T11:19:25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d v="2016-01-11T14:30:11"/>
    <d v="2016-02-10T14:30:11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s v="technology"/>
    <s v="web"/>
    <d v="2014-11-17T23:32:21"/>
    <d v="2014-12-17T23:32:21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d v="2015-05-26T13:39:56"/>
    <d v="2015-06-25T13:39:56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s v="web"/>
    <d v="2015-03-24T20:39:31"/>
    <d v="2015-04-23T20:39:31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s v="web"/>
    <d v="2015-07-30T10:53:44"/>
    <d v="2015-08-29T10:53:44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s v="web"/>
    <d v="2015-01-13T15:14:20"/>
    <d v="2015-02-12T15:14:20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d v="2016-08-10T15:03:57"/>
    <d v="2016-09-09T15:03:5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s v="technology"/>
    <s v="web"/>
    <d v="2015-11-10T17:12:46"/>
    <d v="2015-12-10T17:12:46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d v="2016-10-26T15:53:03"/>
    <d v="2016-11-25T16:53:03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d v="2015-07-27T19:18:50"/>
    <d v="2015-08-25T19:18:50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d v="2015-08-20T19:23:36"/>
    <d v="2015-10-04T19:23:36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s v="technology"/>
    <s v="web"/>
    <d v="2015-09-01T14:02:22"/>
    <d v="2015-10-01T14:02:22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s v="technology"/>
    <s v="web"/>
    <d v="2015-03-11T17:27:28"/>
    <d v="2015-04-10T17:27:28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s v="technology"/>
    <s v="web"/>
    <d v="2015-07-09T23:30:03"/>
    <d v="2015-08-03T23:30:03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s v="web"/>
    <d v="2015-01-22T20:21:47"/>
    <d v="2015-02-21T20:21:4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s v="web"/>
    <d v="2014-10-14T20:37:23"/>
    <d v="2014-11-13T21:37:23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s v="technology"/>
    <s v="web"/>
    <d v="2015-07-06T11:50:32"/>
    <d v="2015-08-05T11:50:32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d v="2014-11-11T15:07:04"/>
    <d v="2015-01-10T15:07:04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s v="web"/>
    <d v="2016-06-07T10:02:20"/>
    <d v="2016-07-22T10:02:20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s v="technology"/>
    <s v="web"/>
    <d v="2014-12-16T15:29:19"/>
    <d v="2015-01-15T14:29:00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s v="web"/>
    <d v="2015-06-24T10:40:52"/>
    <d v="2015-07-25T16:59:00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d v="2014-11-25T01:17:44"/>
    <d v="2015-01-04T01:17:44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s v="web"/>
    <d v="2015-03-01T14:04:04"/>
    <d v="2015-03-31T13:04:04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d v="2015-09-28T21:53:43"/>
    <d v="2015-10-28T21:53:43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s v="web"/>
    <d v="2015-07-09T10:33:37"/>
    <d v="2015-08-08T10:33:3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s v="technology"/>
    <s v="web"/>
    <d v="2015-01-27T03:41:33"/>
    <d v="2015-02-26T03:41:33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d v="2016-12-12T21:54:47"/>
    <d v="2017-01-10T03:57:00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s v="web"/>
    <d v="2015-09-15T15:22:38"/>
    <d v="2015-10-15T15:22:38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d v="2014-12-03T16:14:16"/>
    <d v="2015-01-02T16:14:16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d v="2015-06-02T16:59:44"/>
    <d v="2015-07-02T16:59:44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d v="2014-11-13T15:28:26"/>
    <d v="2014-12-18T15:28:26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d v="2016-03-15T01:26:04"/>
    <d v="2016-04-14T01:26:04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s v="food"/>
    <s v="food trucks"/>
    <d v="2016-01-05T14:44:56"/>
    <d v="2016-03-05T14:44:56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s v="food trucks"/>
    <d v="2015-04-13T11:18:51"/>
    <d v="2015-05-13T11:18:51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s v="food"/>
    <s v="food trucks"/>
    <d v="2016-01-30T16:10:58"/>
    <d v="2016-03-30T15:10:58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d v="2015-12-03T19:56:47"/>
    <d v="2016-01-02T19:56:47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s v="food"/>
    <s v="food trucks"/>
    <d v="2016-08-13T09:02:55"/>
    <d v="2016-09-03T09:02:55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s v="food"/>
    <s v="food trucks"/>
    <d v="2014-12-09T21:39:50"/>
    <d v="2015-01-18T21:39:50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s v="food"/>
    <s v="food trucks"/>
    <d v="2015-03-19T08:48:48"/>
    <d v="2015-04-11T01:00:00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s v="food trucks"/>
    <d v="2014-10-06T22:22:37"/>
    <d v="2014-11-05T23:22:37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s v="food"/>
    <s v="food trucks"/>
    <d v="2015-07-19T16:01:15"/>
    <d v="2015-08-18T16:01:15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d v="2015-08-08T04:47:55"/>
    <d v="2015-09-07T04:47:55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s v="food"/>
    <s v="food trucks"/>
    <d v="2015-07-26T12:34:42"/>
    <d v="2015-08-25T12:34:42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d v="2016-10-12T12:41:13"/>
    <d v="2016-11-26T13:41:13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s v="food"/>
    <s v="food trucks"/>
    <d v="2014-04-30T21:38:02"/>
    <d v="2014-05-31T18:30:00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s v="food"/>
    <s v="food trucks"/>
    <d v="2015-07-13T11:41:00"/>
    <d v="2015-08-21T22:59:00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s v="food"/>
    <s v="food trucks"/>
    <d v="2016-06-15T15:42:26"/>
    <d v="2016-07-15T15:42:26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s v="food trucks"/>
    <d v="2015-01-15T12:42:23"/>
    <d v="2015-03-14T10:00:00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d v="2014-07-11T16:13:07"/>
    <d v="2014-08-10T16:13:07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s v="food trucks"/>
    <d v="2015-01-23T15:34:04"/>
    <d v="2015-03-24T14:34:04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d v="2014-12-20T12:43:09"/>
    <d v="2015-02-18T12:43:0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s v="food"/>
    <s v="food trucks"/>
    <d v="2014-09-10T19:41:35"/>
    <d v="2014-11-09T20:41:35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s v="food trucks"/>
    <d v="2015-01-22T11:29:56"/>
    <d v="2015-02-21T11:29:56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s v="food trucks"/>
    <d v="2015-02-09T12:23:56"/>
    <d v="2015-03-11T11:23:56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s v="food trucks"/>
    <d v="2014-12-01T11:54:50"/>
    <d v="2014-12-31T11:54:50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s v="food"/>
    <s v="food trucks"/>
    <d v="2014-09-27T16:25:08"/>
    <d v="2014-10-27T16:25:08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s v="food trucks"/>
    <d v="2016-05-12T16:55:49"/>
    <d v="2016-05-27T17:04:00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d v="2015-06-08T23:04:52"/>
    <d v="2015-08-07T23:04:52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d v="2016-02-12T02:38:53"/>
    <d v="2016-03-23T01:38:53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d v="2015-02-10T13:49:11"/>
    <d v="2015-03-12T12:49:11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s v="food"/>
    <s v="food trucks"/>
    <d v="2016-12-30T16:06:06"/>
    <d v="2017-02-05T11:44:00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s v="food"/>
    <s v="food trucks"/>
    <d v="2016-01-12T22:08:24"/>
    <d v="2016-02-11T22:08:24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d v="2016-04-28T21:23:33"/>
    <d v="2016-06-27T21:23:33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s v="food trucks"/>
    <d v="2015-02-06T00:14:57"/>
    <d v="2015-03-08T00:14:57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d v="2016-01-28T16:35:43"/>
    <d v="2016-02-27T16:35:43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s v="food trucks"/>
    <d v="2015-06-24T23:27:54"/>
    <d v="2015-08-03T23:27:54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s v="food trucks"/>
    <d v="2015-09-05T01:39:46"/>
    <d v="2015-10-05T01:39:46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s v="food"/>
    <s v="food trucks"/>
    <d v="2015-11-30T09:46:10"/>
    <d v="2016-01-29T09:46:10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d v="2015-01-27T18:09:48"/>
    <d v="2015-03-17T13:00:00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s v="food trucks"/>
    <d v="2015-10-08T16:57:42"/>
    <d v="2015-12-07T17:57:42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d v="2015-09-18T14:38:49"/>
    <d v="2015-10-18T14:38:4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s v="food trucks"/>
    <d v="2016-01-14T16:35:13"/>
    <d v="2016-02-13T16:35:13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s v="food"/>
    <s v="small batch"/>
    <d v="2015-07-01T22:00:54"/>
    <d v="2015-07-22T23:59:00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s v="food"/>
    <s v="small batch"/>
    <d v="2015-02-17T11:00:28"/>
    <d v="2015-03-19T10:00:28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s v="food"/>
    <s v="small batch"/>
    <d v="2014-07-16T10:00:22"/>
    <d v="2014-08-15T10:00:22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s v="food"/>
    <s v="small batch"/>
    <d v="2016-04-25T13:06:31"/>
    <d v="2016-05-25T13:06:31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s v="food"/>
    <s v="small batch"/>
    <d v="2015-08-26T23:33:41"/>
    <d v="2015-09-25T23:33:41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s v="food"/>
    <s v="small batch"/>
    <d v="2016-10-27T09:27:51"/>
    <d v="2016-11-26T10:27:51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s v="food"/>
    <s v="small batch"/>
    <d v="2016-10-11T06:16:33"/>
    <d v="2016-11-11T23:00:00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s v="food"/>
    <s v="small batch"/>
    <d v="2016-08-25T02:35:13"/>
    <d v="2016-08-31T00:36:00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d v="2014-10-30T22:25:15"/>
    <d v="2014-11-29T23:25:15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s v="food"/>
    <s v="small batch"/>
    <d v="2014-09-19T20:44:16"/>
    <d v="2014-10-27T22:11:00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s v="food"/>
    <s v="small batch"/>
    <d v="2017-02-13T16:48:10"/>
    <d v="2017-03-05T16:48:10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s v="food"/>
    <s v="small batch"/>
    <d v="2015-11-30T15:15:00"/>
    <d v="2015-12-29T18:00:00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s v="food"/>
    <s v="small batch"/>
    <d v="2017-01-03T11:36:49"/>
    <d v="2017-02-02T11:36:49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s v="food"/>
    <s v="small batch"/>
    <d v="2017-02-03T23:50:08"/>
    <d v="2017-03-10T23:50:08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s v="food"/>
    <s v="small batch"/>
    <d v="2016-03-23T13:45:50"/>
    <d v="2016-04-20T13:45:50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s v="food"/>
    <s v="small batch"/>
    <d v="2017-01-26T18:03:59"/>
    <d v="2017-02-25T18:03:59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s v="food"/>
    <s v="small batch"/>
    <d v="2016-02-23T09:27:36"/>
    <d v="2016-03-24T08:27:36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s v="food"/>
    <s v="small batch"/>
    <d v="2016-05-05T15:55:18"/>
    <d v="2016-06-09T14:00:00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s v="food"/>
    <s v="small batch"/>
    <d v="2016-02-07T10:18:05"/>
    <d v="2016-03-23T09:18:05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s v="food"/>
    <s v="small batch"/>
    <d v="2016-11-29T23:29:27"/>
    <d v="2017-01-02T23:17:00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s v="music"/>
    <s v="indie rock"/>
    <d v="2011-08-28T19:18:17"/>
    <d v="2011-09-30T22:00:00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s v="music"/>
    <s v="indie rock"/>
    <d v="2012-06-28T23:28:16"/>
    <d v="2012-07-18T23:28:16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s v="indie rock"/>
    <d v="2013-03-07T21:40:25"/>
    <d v="2013-04-16T14:00:00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s v="music"/>
    <s v="indie rock"/>
    <d v="2015-09-01T16:36:37"/>
    <d v="2015-09-30T14:29:00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s v="music"/>
    <s v="indie rock"/>
    <d v="2012-08-24T12:15:48"/>
    <d v="2012-09-23T12:15:48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s v="music"/>
    <s v="indie rock"/>
    <d v="2013-04-08T21:27:33"/>
    <d v="2013-05-08T21:27:33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s v="music"/>
    <s v="indie rock"/>
    <d v="2012-04-26T15:58:51"/>
    <d v="2012-05-10T12:00:00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s v="music"/>
    <s v="indie rock"/>
    <d v="2012-09-21T22:42:01"/>
    <d v="2012-10-28T00:00:00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s v="music"/>
    <s v="indie rock"/>
    <d v="2011-01-14T05:18:49"/>
    <d v="2011-02-08T05:18:49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s v="music"/>
    <s v="indie rock"/>
    <d v="2012-04-23T20:47:35"/>
    <d v="2012-05-23T20:47:35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s v="music"/>
    <s v="indie rock"/>
    <d v="2011-12-16T18:49:52"/>
    <d v="2012-01-25T18:49:52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s v="music"/>
    <s v="indie rock"/>
    <d v="2010-06-24T21:46:20"/>
    <d v="2010-09-03T20:03:00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s v="music"/>
    <s v="indie rock"/>
    <d v="2012-10-11T12:57:49"/>
    <d v="2012-11-10T13:57:49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s v="music"/>
    <s v="indie rock"/>
    <d v="2010-08-26T19:16:16"/>
    <d v="2010-10-10T19:16:16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s v="music"/>
    <s v="indie rock"/>
    <d v="2010-05-12T01:54:15"/>
    <d v="2010-07-10T17:00:00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s v="music"/>
    <s v="indie rock"/>
    <d v="2014-10-01T02:52:50"/>
    <d v="2014-11-03T03:52:50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s v="music"/>
    <s v="indie rock"/>
    <d v="2012-06-28T11:35:45"/>
    <d v="2012-08-12T11:35:45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s v="music"/>
    <s v="indie rock"/>
    <d v="2012-12-14T17:48:33"/>
    <d v="2013-01-13T17:48:33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s v="music"/>
    <s v="indie rock"/>
    <d v="2012-07-17T12:26:34"/>
    <d v="2012-07-27T21:00:00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d v="2015-08-11T17:28:04"/>
    <d v="2015-10-10T17:28:0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s v="music"/>
    <s v="indie rock"/>
    <d v="2012-03-31T10:30:08"/>
    <d v="2012-04-30T10:30:08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s v="music"/>
    <s v="indie rock"/>
    <d v="2011-06-17T13:46:23"/>
    <d v="2011-08-01T13:46:23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s v="music"/>
    <s v="indie rock"/>
    <d v="2012-03-02T13:00:03"/>
    <d v="2012-05-01T12:00:03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s v="music"/>
    <s v="indie rock"/>
    <d v="2011-08-16T17:00:03"/>
    <d v="2011-09-15T17:00:03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s v="music"/>
    <s v="indie rock"/>
    <d v="2011-09-07T18:57:59"/>
    <d v="2011-10-12T18:57:59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s v="music"/>
    <s v="indie rock"/>
    <d v="2012-03-23T11:59:36"/>
    <d v="2012-04-22T11:59:36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s v="music"/>
    <s v="indie rock"/>
    <d v="2012-04-26T20:59:57"/>
    <d v="2012-05-26T20:59:57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s v="music"/>
    <s v="indie rock"/>
    <d v="2011-10-17T10:11:48"/>
    <d v="2011-11-16T11:11:48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s v="music"/>
    <s v="indie rock"/>
    <d v="2013-04-09T11:33:59"/>
    <d v="2013-05-09T11:33:59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s v="music"/>
    <s v="indie rock"/>
    <d v="2012-04-24T00:27:56"/>
    <d v="2012-06-23T00:27:56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s v="music"/>
    <s v="indie rock"/>
    <d v="2010-12-30T15:08:34"/>
    <d v="2011-01-15T20:51:00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s v="music"/>
    <s v="indie rock"/>
    <d v="2012-04-25T18:39:48"/>
    <d v="2012-06-16T04:59:00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s v="music"/>
    <s v="indie rock"/>
    <d v="2013-03-14T23:02:20"/>
    <d v="2013-04-28T23:02:20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s v="music"/>
    <s v="indie rock"/>
    <d v="2012-04-23T10:29:04"/>
    <d v="2012-05-23T10:29:0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s v="music"/>
    <s v="indie rock"/>
    <d v="2012-05-07T17:42:55"/>
    <d v="2012-06-06T17:42:55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d v="2013-02-22T18:54:52"/>
    <d v="2013-03-29T17:54:52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s v="music"/>
    <s v="indie rock"/>
    <d v="2011-07-06T16:05:38"/>
    <d v="2011-08-05T16:05:38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s v="music"/>
    <s v="indie rock"/>
    <d v="2015-01-13T18:13:07"/>
    <d v="2015-01-27T18:13:07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s v="music"/>
    <s v="indie rock"/>
    <d v="2012-11-13T10:33:57"/>
    <d v="2012-12-31T13:00:00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s v="music"/>
    <s v="indie rock"/>
    <d v="2012-05-24T13:32:55"/>
    <d v="2012-06-23T13:32:55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s v="food"/>
    <s v="restaurants"/>
    <d v="2015-08-28T13:38:24"/>
    <d v="2015-09-27T13:38:2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s v="food"/>
    <s v="restaurants"/>
    <d v="2014-08-07T14:48:38"/>
    <d v="2014-09-21T14:48:38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d v="2016-05-08T16:35:08"/>
    <d v="2016-06-07T16:06:00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d v="2014-10-15T19:22:14"/>
    <d v="2014-11-14T20:22:1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d v="2015-02-11T20:20:16"/>
    <d v="2015-03-13T19:20:16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s v="restaurants"/>
    <d v="2015-09-11T02:07:49"/>
    <d v="2015-10-03T16:00:00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d v="2015-04-10T20:45:04"/>
    <d v="2015-05-10T20:45:0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d v="2014-07-15T17:50:34"/>
    <d v="2014-08-14T17:50: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s v="food"/>
    <s v="restaurants"/>
    <d v="2015-02-23T14:25:49"/>
    <d v="2015-04-20T13:25:49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s v="food"/>
    <s v="restaurants"/>
    <d v="2015-03-15T18:56:12"/>
    <d v="2015-05-14T18:56:12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d v="2016-01-02T05:43:33"/>
    <d v="2016-02-01T05:43:33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d v="2014-11-28T16:02:41"/>
    <d v="2014-12-13T16:02:41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d v="2016-12-27T19:09:49"/>
    <d v="2017-02-25T19:09:49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s v="food"/>
    <s v="restaurants"/>
    <d v="2014-08-03T04:21:17"/>
    <d v="2014-08-20T04:21:17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s v="food"/>
    <s v="restaurants"/>
    <d v="2015-01-23T15:09:13"/>
    <d v="2015-02-22T15:09:13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d v="2014-10-30T10:40:52"/>
    <d v="2014-11-29T11:40:52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s v="food"/>
    <s v="restaurants"/>
    <d v="2015-02-17T14:15:30"/>
    <d v="2015-03-19T13:15:30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d v="2014-10-14T11:20:28"/>
    <d v="2014-11-13T12:20:28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s v="food"/>
    <s v="restaurants"/>
    <d v="2014-06-18T22:43:24"/>
    <d v="2014-07-18T22:43:2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d v="2016-08-30T09:24:45"/>
    <d v="2016-10-15T14:21:00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s v="music"/>
    <s v="classical music"/>
    <d v="2015-09-22T18:13:41"/>
    <d v="2015-10-13T18:13:41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s v="music"/>
    <s v="classical music"/>
    <d v="2016-03-31T08:46:00"/>
    <d v="2016-04-22T09:52:00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s v="music"/>
    <s v="classical music"/>
    <d v="2014-10-18T18:24:52"/>
    <d v="2014-11-17T19:24:52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s v="music"/>
    <s v="classical music"/>
    <d v="2014-11-18T14:22:37"/>
    <d v="2014-12-20T23:30:00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s v="music"/>
    <s v="classical music"/>
    <d v="2012-05-29T15:16:11"/>
    <d v="2012-06-28T15:16:11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s v="music"/>
    <s v="classical music"/>
    <d v="2014-11-09T21:11:14"/>
    <d v="2014-12-07T23:59:00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s v="music"/>
    <s v="classical music"/>
    <d v="2013-09-29T13:01:31"/>
    <d v="2013-10-17T22:59:00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s v="music"/>
    <s v="classical music"/>
    <d v="2015-08-01T15:01:43"/>
    <d v="2015-08-20T06:00:00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s v="music"/>
    <s v="classical music"/>
    <d v="2012-02-08T20:56:15"/>
    <d v="2012-03-24T19:56:1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s v="music"/>
    <s v="classical music"/>
    <d v="2015-03-18T15:45:05"/>
    <d v="2015-04-19T23:50:00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s v="music"/>
    <s v="classical music"/>
    <d v="2015-07-23T11:19:14"/>
    <d v="2015-08-14T22:59:00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s v="music"/>
    <s v="classical music"/>
    <d v="2012-07-17T15:22:46"/>
    <d v="2012-08-16T15:22:46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s v="music"/>
    <s v="classical music"/>
    <d v="2013-01-30T13:01:51"/>
    <d v="2013-03-01T13:01:08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d v="2009-11-10T11:48:32"/>
    <d v="2010-01-01T01:00:00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s v="music"/>
    <s v="classical music"/>
    <d v="2014-10-31T13:59:05"/>
    <d v="2014-12-01T14:59:0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s v="music"/>
    <s v="classical music"/>
    <d v="2013-07-08T21:32:46"/>
    <d v="2013-07-29T21:32:46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d v="2011-06-02T10:34:15"/>
    <d v="2011-08-01T10:34:1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s v="music"/>
    <s v="classical music"/>
    <d v="2013-01-24T07:14:21"/>
    <d v="2013-02-23T23:59:00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s v="music"/>
    <s v="classical music"/>
    <d v="2014-12-04T16:39:12"/>
    <d v="2015-02-02T16:39:12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s v="music"/>
    <s v="classical music"/>
    <d v="2011-08-30T11:12:01"/>
    <d v="2011-10-29T11:12:01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s v="music"/>
    <s v="classical music"/>
    <d v="2013-07-28T05:46:58"/>
    <d v="2013-09-26T05:46:58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s v="music"/>
    <s v="classical music"/>
    <d v="2013-08-23T05:14:17"/>
    <d v="2013-09-30T22:59:00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s v="music"/>
    <s v="classical music"/>
    <d v="2010-12-01T21:34:58"/>
    <d v="2011-01-01T22:00:00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s v="music"/>
    <s v="classical music"/>
    <d v="2012-06-08T07:29:29"/>
    <d v="2012-07-08T07:29:29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s v="music"/>
    <s v="classical music"/>
    <d v="2015-01-22T22:18:58"/>
    <d v="2015-02-26T19:30:00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s v="music"/>
    <s v="classical music"/>
    <d v="2013-09-07T15:36:19"/>
    <d v="2013-10-05T00:00:00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s v="music"/>
    <s v="classical music"/>
    <d v="2012-03-05T13:33:23"/>
    <d v="2012-04-04T12:33:23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s v="music"/>
    <s v="classical music"/>
    <d v="2016-09-05T10:00:37"/>
    <d v="2016-09-29T23:27:00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s v="music"/>
    <s v="classical music"/>
    <d v="2013-04-26T13:11:10"/>
    <d v="2013-05-31T12:00:00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s v="music"/>
    <s v="classical music"/>
    <d v="2015-08-12T10:13:26"/>
    <d v="2015-10-07T22:59:00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s v="music"/>
    <s v="classical music"/>
    <d v="2012-02-22T01:03:05"/>
    <d v="2012-03-21T15:48:00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s v="music"/>
    <s v="classical music"/>
    <d v="2017-02-03T14:26:21"/>
    <d v="2017-03-05T14:26:21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s v="music"/>
    <s v="classical music"/>
    <d v="2012-07-22T23:46:47"/>
    <d v="2012-09-20T23:46:47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s v="music"/>
    <s v="classical music"/>
    <d v="2015-04-30T20:52:43"/>
    <d v="2015-05-31T22:59:00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s v="music"/>
    <s v="classical music"/>
    <d v="2012-04-27T10:43:13"/>
    <d v="2012-05-28T10:43:13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s v="music"/>
    <s v="classical music"/>
    <d v="2012-11-09T18:47:37"/>
    <d v="2012-12-24T18:47:37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s v="music"/>
    <s v="classical music"/>
    <d v="2014-04-15T12:53:06"/>
    <d v="2014-05-15T12:53:06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s v="music"/>
    <s v="classical music"/>
    <d v="2015-03-30T15:38:26"/>
    <d v="2015-05-01T08:59:00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s v="music"/>
    <s v="classical music"/>
    <d v="2011-10-13T15:58:04"/>
    <d v="2011-11-15T14:37:00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s v="classical music"/>
    <d v="2015-02-04T17:49:34"/>
    <d v="2015-03-06T17:49:34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d v="2015-09-13T07:41:29"/>
    <d v="2015-10-13T07:41:2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s v="food trucks"/>
    <d v="2016-08-12T07:35:39"/>
    <d v="2016-10-11T07:35:3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d v="2015-05-30T22:20:51"/>
    <d v="2015-07-29T22:20:51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d v="2014-07-01T19:58:19"/>
    <d v="2014-07-31T19:58: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d v="2016-03-11T10:36:29"/>
    <d v="2016-05-09T15:50:00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d v="2014-07-22T18:32:28"/>
    <d v="2014-08-21T18:32:28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s v="food trucks"/>
    <d v="2015-03-24T16:05:38"/>
    <d v="2015-04-23T16:05:38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s v="food trucks"/>
    <d v="2016-08-02T10:59:54"/>
    <d v="2016-09-01T10:59:54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s v="food"/>
    <s v="food trucks"/>
    <d v="2015-08-17T21:31:52"/>
    <d v="2015-09-16T21:31:52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s v="food"/>
    <s v="food trucks"/>
    <d v="2017-01-09T16:40:35"/>
    <d v="2017-02-08T16:40:35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s v="food"/>
    <s v="food trucks"/>
    <d v="2016-03-20T03:12:01"/>
    <d v="2016-05-19T03:12:01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d v="2015-03-13T21:51:57"/>
    <d v="2015-04-12T21:51:57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d v="2014-07-09T09:12:29"/>
    <d v="2014-08-23T09:12:2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d v="2016-04-27T14:49:05"/>
    <d v="2016-05-18T14:49:05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d v="2014-12-12T21:36:34"/>
    <d v="2015-01-11T21:36:34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d v="2015-02-24T19:14:07"/>
    <d v="2015-04-10T18:14:07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d v="2014-07-10T14:41:37"/>
    <d v="2014-08-04T14:41:37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d v="2015-08-21T19:32:59"/>
    <d v="2015-10-09T12:00:00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s v="food"/>
    <s v="food trucks"/>
    <d v="2014-07-17T14:55:03"/>
    <d v="2014-09-15T14:55:03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s v="food"/>
    <s v="food trucks"/>
    <d v="2015-04-16T02:50:03"/>
    <d v="2015-05-15T22:00:00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s v="food"/>
    <s v="food trucks"/>
    <d v="2015-10-17T10:04:58"/>
    <d v="2015-11-16T11:04:58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d v="2016-09-29T18:43:54"/>
    <d v="2016-10-29T18:43:54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s v="food trucks"/>
    <d v="2015-01-15T13:28:00"/>
    <d v="2015-03-16T12:28:00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d v="2015-05-15T23:09:29"/>
    <d v="2015-06-14T23:09:2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s v="food trucks"/>
    <d v="2014-06-05T18:07:12"/>
    <d v="2014-07-05T18:07:12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s v="food trucks"/>
    <d v="2015-11-25T02:55:36"/>
    <d v="2015-12-25T02:55:36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s v="food"/>
    <s v="food trucks"/>
    <d v="2015-11-30T11:12:33"/>
    <d v="2015-12-30T11:12:33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s v="food"/>
    <s v="food trucks"/>
    <d v="2015-02-07T11:13:46"/>
    <d v="2015-03-31T08:14:00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s v="food trucks"/>
    <d v="2016-02-22T07:52:07"/>
    <d v="2016-03-23T06:52:07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d v="2016-01-19T09:08:17"/>
    <d v="2016-01-26T09:08:17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s v="food trucks"/>
    <d v="2016-01-13T16:45:24"/>
    <d v="2016-03-13T15:45:24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s v="food trucks"/>
    <d v="2014-09-05T14:13:41"/>
    <d v="2014-10-05T14:13:41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d v="2015-03-26T15:17:06"/>
    <d v="2015-04-25T15:17:06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d v="2014-07-08T18:13:48"/>
    <d v="2014-08-07T18:13:48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s v="food"/>
    <s v="food trucks"/>
    <d v="2017-01-25T00:51:40"/>
    <d v="2017-02-24T00:51:40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s v="food"/>
    <s v="food trucks"/>
    <d v="2014-07-08T10:56:49"/>
    <d v="2014-08-07T10:56:4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s v="food"/>
    <s v="food trucks"/>
    <d v="2016-05-20T03:11:57"/>
    <d v="2016-06-19T03:11:57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s v="food"/>
    <s v="food trucks"/>
    <d v="2015-08-24T15:10:01"/>
    <d v="2015-09-23T15:10:01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d v="2014-06-19T13:05:47"/>
    <d v="2014-08-03T13:05:47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s v="food"/>
    <s v="food trucks"/>
    <d v="2016-01-25T16:36:40"/>
    <d v="2016-03-25T15:36:40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s v="technology"/>
    <s v="space exploration"/>
    <d v="2012-08-29T16:39:09"/>
    <d v="2012-09-12T22:59:00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s v="technology"/>
    <s v="space exploration"/>
    <d v="2014-10-03T12:56:08"/>
    <d v="2014-11-12T16:20:00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s v="technology"/>
    <s v="space exploration"/>
    <d v="2013-12-09T16:54:14"/>
    <d v="2013-12-23T16:54:14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s v="technology"/>
    <s v="space exploration"/>
    <d v="2012-03-29T20:13:43"/>
    <d v="2012-04-28T20:13:43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s v="technology"/>
    <s v="space exploration"/>
    <d v="2016-05-18T07:59:50"/>
    <d v="2016-06-17T07:59:50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s v="technology"/>
    <s v="space exploration"/>
    <d v="2014-03-28T12:06:22"/>
    <d v="2014-04-29T12:06:22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s v="technology"/>
    <s v="space exploration"/>
    <d v="2015-06-29T15:59:32"/>
    <d v="2015-08-11T21:00:00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s v="technology"/>
    <s v="space exploration"/>
    <d v="2017-02-01T14:14:28"/>
    <d v="2017-03-14T19:00:00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s v="technology"/>
    <s v="space exploration"/>
    <d v="2012-06-15T00:42:31"/>
    <d v="2012-07-15T00:42:31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s v="technology"/>
    <s v="space exploration"/>
    <d v="2016-07-13T16:08:45"/>
    <d v="2016-08-22T01:59:00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s v="technology"/>
    <s v="space exploration"/>
    <d v="2016-11-30T03:03:34"/>
    <d v="2017-01-02T17:59:00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s v="technology"/>
    <s v="space exploration"/>
    <d v="2014-12-08T22:26:10"/>
    <d v="2015-01-08T22:26:10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s v="technology"/>
    <s v="space exploration"/>
    <d v="2012-08-22T14:38:14"/>
    <d v="2012-09-21T14:38:14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s v="technology"/>
    <s v="space exploration"/>
    <d v="2014-04-01T12:00:12"/>
    <d v="2014-04-30T00:00:00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s v="technology"/>
    <s v="space exploration"/>
    <d v="2016-03-24T06:56:04"/>
    <d v="2016-04-30T07:00:00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s v="technology"/>
    <s v="space exploration"/>
    <d v="2015-07-26T18:52:09"/>
    <d v="2015-08-25T18:52:09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s v="technology"/>
    <s v="space exploration"/>
    <d v="2014-09-20T15:59:11"/>
    <d v="2014-10-20T15:59:11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s v="technology"/>
    <s v="space exploration"/>
    <d v="2015-10-02T14:01:01"/>
    <d v="2015-12-01T15:01:01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s v="technology"/>
    <s v="space exploration"/>
    <d v="2015-09-26T16:13:24"/>
    <d v="2015-10-23T06:00:00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s v="technology"/>
    <s v="space exploration"/>
    <d v="2015-09-03T23:00:42"/>
    <d v="2015-10-10T20:00:00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s v="technology"/>
    <s v="space exploration"/>
    <d v="2015-04-21T12:56:28"/>
    <d v="2015-05-21T12:56:28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s v="technology"/>
    <s v="space exploration"/>
    <d v="2016-11-15T12:50:16"/>
    <d v="2016-12-30T12:50:1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s v="technology"/>
    <s v="space exploration"/>
    <d v="2016-11-18T01:09:26"/>
    <d v="2016-12-02T01:09:2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s v="technology"/>
    <s v="space exploration"/>
    <d v="2012-08-23T05:07:02"/>
    <d v="2012-09-13T05:07:02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s v="technology"/>
    <s v="space exploration"/>
    <d v="2016-10-15T14:26:48"/>
    <d v="2016-11-09T15:26:48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d v="2015-05-04T10:04:29"/>
    <d v="2015-06-03T10:04:29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s v="technology"/>
    <s v="space exploration"/>
    <d v="2015-10-27T14:54:21"/>
    <d v="2015-11-26T15:54:21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s v="technology"/>
    <s v="space exploration"/>
    <d v="2014-11-10T18:11:07"/>
    <d v="2014-11-30T18:11:07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s v="technology"/>
    <s v="space exploration"/>
    <d v="2015-04-14T07:55:22"/>
    <d v="2015-05-14T07:55:22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s v="technology"/>
    <s v="space exploration"/>
    <d v="2016-06-02T21:31:52"/>
    <d v="2016-06-30T05:00:00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s v="technology"/>
    <s v="space exploration"/>
    <d v="2015-08-01T23:03:47"/>
    <d v="2015-08-29T23:03:47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s v="technology"/>
    <s v="space exploration"/>
    <d v="2016-05-03T20:28:59"/>
    <d v="2016-05-28T20:28:59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s v="technology"/>
    <s v="space exploration"/>
    <d v="2014-01-28T14:45:32"/>
    <d v="2014-02-27T18:00:00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s v="technology"/>
    <s v="space exploration"/>
    <d v="2016-08-30T10:45:21"/>
    <d v="2016-09-29T10:45:21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s v="technology"/>
    <s v="space exploration"/>
    <d v="2015-02-02T17:49:21"/>
    <d v="2015-03-09T16:49:21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s v="technology"/>
    <s v="space exploration"/>
    <d v="2016-09-23T09:45:14"/>
    <d v="2016-10-15T20:00:00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s v="technology"/>
    <s v="space exploration"/>
    <d v="2016-09-26T08:11:15"/>
    <d v="2016-10-12T08:11:15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s v="technology"/>
    <s v="space exploration"/>
    <d v="2014-12-16T16:54:55"/>
    <d v="2015-01-15T16:54:55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s v="technology"/>
    <s v="space exploration"/>
    <d v="2015-01-20T15:45:48"/>
    <d v="2015-02-19T15:45:48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s v="technology"/>
    <s v="space exploration"/>
    <d v="2015-04-08T22:51:14"/>
    <d v="2015-06-07T22:51:14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d v="2014-08-29T14:51:03"/>
    <d v="2014-09-15T15:09:00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d v="2016-06-15T00:55:08"/>
    <d v="2016-07-15T01:57:00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s v="technology"/>
    <s v="space exploration"/>
    <d v="2016-11-15T08:58:35"/>
    <d v="2016-12-21T02:59:00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s v="technology"/>
    <s v="space exploration"/>
    <d v="2017-02-08T14:00:35"/>
    <d v="2017-03-10T14:00:35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s v="technology"/>
    <s v="space exploration"/>
    <d v="2014-10-09T15:13:23"/>
    <d v="2014-11-08T16:13:23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s v="technology"/>
    <s v="space exploration"/>
    <d v="2015-08-10T02:31:09"/>
    <d v="2015-09-09T02:31:09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s v="space exploration"/>
    <d v="2015-07-15T01:16:59"/>
    <d v="2015-08-14T01:16:59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s v="technology"/>
    <s v="space exploration"/>
    <d v="2016-02-08T12:09:20"/>
    <d v="2016-03-09T12:09:20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s v="technology"/>
    <s v="space exploration"/>
    <d v="2015-12-03T18:55:41"/>
    <d v="2016-02-01T18:55:41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s v="technology"/>
    <s v="space exploration"/>
    <d v="2016-11-21T09:59:03"/>
    <d v="2016-12-21T09:59:03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s v="technology"/>
    <s v="space exploration"/>
    <d v="2015-11-19T14:20:09"/>
    <d v="2015-12-17T14:20:09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s v="technology"/>
    <s v="space exploration"/>
    <d v="2014-11-09T22:48:45"/>
    <d v="2014-12-09T22:48:45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s v="technology"/>
    <s v="space exploration"/>
    <d v="2014-05-12T10:38:47"/>
    <d v="2014-06-12T23:00:00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s v="technology"/>
    <s v="space exploration"/>
    <d v="2015-02-20T09:25:26"/>
    <d v="2015-04-21T08:25:2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s v="technology"/>
    <s v="space exploration"/>
    <d v="2016-01-12T15:47:27"/>
    <d v="2016-02-09T15:00:00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s v="technology"/>
    <s v="space exploration"/>
    <d v="2017-02-01T11:31:28"/>
    <d v="2017-03-12T14:00:00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s v="technology"/>
    <s v="space exploration"/>
    <d v="2016-06-30T17:17:33"/>
    <d v="2016-08-02T20:30:00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s v="technology"/>
    <s v="space exploration"/>
    <d v="2016-06-30T16:13:14"/>
    <d v="2016-07-30T16:13:14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s v="technology"/>
    <s v="space exploration"/>
    <d v="2015-03-18T20:40:10"/>
    <d v="2015-04-17T20:40:10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s v="technology"/>
    <s v="space exploration"/>
    <d v="2015-09-25T12:06:58"/>
    <d v="2015-11-24T13:06:58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s v="technology"/>
    <s v="makerspaces"/>
    <d v="2013-09-25T18:00:10"/>
    <d v="2013-10-25T18:00:10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s v="makerspaces"/>
    <d v="2015-07-22T12:55:13"/>
    <d v="2015-08-21T12:55:13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s v="technology"/>
    <s v="makerspaces"/>
    <d v="2015-08-06T09:56:47"/>
    <d v="2015-09-04T10:00:00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s v="technology"/>
    <s v="makerspaces"/>
    <d v="2015-11-04T19:36:37"/>
    <d v="2015-12-09T01:59:00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s v="technology"/>
    <s v="makerspaces"/>
    <d v="2015-03-20T16:29:34"/>
    <d v="2015-05-04T16:29:34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s v="technology"/>
    <s v="makerspaces"/>
    <d v="2015-08-19T13:20:39"/>
    <d v="2015-09-25T16:00:00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s v="technology"/>
    <s v="makerspaces"/>
    <d v="2016-01-11T17:13:36"/>
    <d v="2016-02-10T17:13:36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s v="technology"/>
    <s v="makerspaces"/>
    <d v="2015-09-28T09:07:45"/>
    <d v="2015-11-09T09:32:00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s v="makerspaces"/>
    <d v="2015-11-10T19:51:36"/>
    <d v="2016-01-09T19:51:36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s v="technology"/>
    <s v="makerspaces"/>
    <d v="2014-06-30T19:29:40"/>
    <d v="2014-07-28T19:29:40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s v="technology"/>
    <s v="makerspaces"/>
    <d v="2014-11-19T12:58:36"/>
    <d v="2014-12-19T14:38:00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s v="technology"/>
    <s v="makerspaces"/>
    <d v="2015-12-06T16:13:10"/>
    <d v="2015-12-28T01:00:00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s v="technology"/>
    <s v="makerspaces"/>
    <d v="2014-09-30T07:59:59"/>
    <d v="2014-10-29T17:45:00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s v="technology"/>
    <s v="makerspaces"/>
    <d v="2016-06-08T10:11:10"/>
    <d v="2016-07-04T23:59:00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s v="technology"/>
    <s v="makerspaces"/>
    <d v="2014-10-11T15:34:49"/>
    <d v="2014-11-10T16:34:49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s v="technology"/>
    <s v="makerspaces"/>
    <d v="2016-04-22T09:59:34"/>
    <d v="2016-05-22T09:59:34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s v="technology"/>
    <s v="makerspaces"/>
    <d v="2014-06-02T19:42:23"/>
    <d v="2014-07-02T19:42:23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s v="makerspaces"/>
    <d v="2015-08-25T14:09:25"/>
    <d v="2015-09-24T14:09:25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s v="makerspaces"/>
    <d v="2015-01-28T19:01:34"/>
    <d v="2015-02-27T19:01:34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s v="makerspaces"/>
    <d v="2016-03-07T00:04:51"/>
    <d v="2016-04-05T23:04:51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s v="food"/>
    <s v="food trucks"/>
    <d v="2014-06-15T16:29:10"/>
    <d v="2014-07-10T16:29:10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s v="food"/>
    <s v="food trucks"/>
    <d v="2014-10-20T15:55:40"/>
    <d v="2014-11-22T00:59:00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s v="food trucks"/>
    <d v="2015-01-30T13:07:20"/>
    <d v="2015-03-01T13:07:20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s v="food trucks"/>
    <d v="2014-06-30T16:57:05"/>
    <d v="2014-08-09T16:57:05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s v="food trucks"/>
    <d v="2015-02-26T11:42:10"/>
    <d v="2015-04-27T10:42:10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d v="2014-09-10T18:23:43"/>
    <d v="2014-09-30T18:23:43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d v="2015-05-30T10:21:58"/>
    <d v="2015-06-29T10:21:58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s v="food"/>
    <s v="food trucks"/>
    <d v="2015-01-23T21:51:10"/>
    <d v="2015-02-23T22:00:00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d v="2016-06-30T18:04:50"/>
    <d v="2016-07-30T18:04:50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s v="food"/>
    <s v="food trucks"/>
    <d v="2015-04-18T21:31:16"/>
    <d v="2015-06-02T21:31:16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s v="food"/>
    <s v="food trucks"/>
    <d v="2015-03-26T12:22:37"/>
    <d v="2015-05-10T12:22:37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s v="food trucks"/>
    <d v="2015-02-23T03:01:00"/>
    <d v="2015-03-25T02:01:00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s v="food"/>
    <s v="food trucks"/>
    <d v="2014-07-13T22:19:26"/>
    <d v="2014-08-12T22:19:26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d v="2014-08-26T22:22:19"/>
    <d v="2014-09-25T22:22: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s v="food"/>
    <s v="food trucks"/>
    <d v="2015-02-12T23:21:58"/>
    <d v="2015-04-13T22:21:58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s v="food"/>
    <s v="food trucks"/>
    <d v="2014-11-21T15:16:00"/>
    <d v="2014-12-25T15:16:00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s v="food"/>
    <s v="food trucks"/>
    <d v="2015-07-02T17:33:43"/>
    <d v="2015-08-02T17:00:00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s v="food"/>
    <s v="food trucks"/>
    <d v="2014-05-28T16:33:28"/>
    <d v="2014-06-27T16:33:28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d v="2014-07-09T16:31:03"/>
    <d v="2014-08-08T16:31:03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s v="food"/>
    <s v="food trucks"/>
    <d v="2014-08-19T15:59:32"/>
    <d v="2014-09-18T15:59:32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s v="theater"/>
    <s v="spaces"/>
    <d v="2017-03-07T13:35:34"/>
    <d v="2017-04-07T12:35:34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s v="theater"/>
    <s v="spaces"/>
    <d v="2017-03-06T14:14:37"/>
    <d v="2017-04-05T13:14:37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s v="theater"/>
    <s v="spaces"/>
    <d v="2017-01-21T11:33:50"/>
    <d v="2017-03-22T10:33:50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s v="theater"/>
    <s v="spaces"/>
    <d v="2017-02-21T15:41:54"/>
    <d v="2017-04-05T14:41:54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s v="theater"/>
    <s v="spaces"/>
    <d v="2017-02-07T16:59:18"/>
    <d v="2017-03-24T15:59:1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s v="theater"/>
    <s v="spaces"/>
    <d v="2014-09-17T02:04:43"/>
    <d v="2014-10-16T01:59:00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s v="theater"/>
    <s v="spaces"/>
    <d v="2013-04-27T13:47:23"/>
    <d v="2013-05-27T01:59:00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s v="theater"/>
    <s v="spaces"/>
    <d v="2016-05-22T11:45:26"/>
    <d v="2016-07-21T11:45:26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s v="theater"/>
    <s v="spaces"/>
    <d v="2016-08-29T22:35:41"/>
    <d v="2016-10-03T22:59:00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s v="theater"/>
    <s v="spaces"/>
    <d v="2014-07-08T00:30:28"/>
    <d v="2014-08-08T21:00:00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s v="theater"/>
    <s v="spaces"/>
    <d v="2014-05-21T12:53:10"/>
    <d v="2014-06-20T17:01:00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s v="theater"/>
    <s v="spaces"/>
    <d v="2013-06-06T20:29:20"/>
    <d v="2013-07-13T13:00:00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s v="spaces"/>
    <d v="2015-11-14T10:41:24"/>
    <d v="2015-12-24T10:41:24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s v="theater"/>
    <s v="spaces"/>
    <d v="2016-09-16T10:43:16"/>
    <d v="2016-10-14T18:00:00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s v="theater"/>
    <s v="spaces"/>
    <d v="2016-01-18T04:33:48"/>
    <d v="2016-02-21T04:33:4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s v="theater"/>
    <s v="spaces"/>
    <d v="2015-09-08T02:59:53"/>
    <d v="2015-10-08T02:59:53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s v="theater"/>
    <s v="spaces"/>
    <d v="2014-10-22T16:57:29"/>
    <d v="2014-12-06T17:57:29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s v="theater"/>
    <s v="spaces"/>
    <d v="2016-04-05T09:19:05"/>
    <d v="2016-05-03T18:00:00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s v="theater"/>
    <s v="spaces"/>
    <d v="2016-02-17T19:44:54"/>
    <d v="2016-04-17T18:44:54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s v="theater"/>
    <s v="spaces"/>
    <d v="2016-10-12T06:10:53"/>
    <d v="2016-11-11T07:10:53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s v="technology"/>
    <s v="hardware"/>
    <d v="2013-08-07T08:03:18"/>
    <d v="2013-09-06T14:00:0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s v="technology"/>
    <s v="hardware"/>
    <d v="2016-11-30T15:34:13"/>
    <d v="2017-01-29T15:34:13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s v="technology"/>
    <s v="hardware"/>
    <d v="2014-11-01T15:08:08"/>
    <d v="2014-12-31T16:08:08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s v="technology"/>
    <s v="hardware"/>
    <d v="2015-07-14T02:50:59"/>
    <d v="2015-08-15T02:50:59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s v="technology"/>
    <s v="hardware"/>
    <d v="2017-01-10T12:52:15"/>
    <d v="2017-03-01T12:52:15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s v="technology"/>
    <s v="hardware"/>
    <d v="2016-03-23T08:55:11"/>
    <d v="2016-04-22T08:55:11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s v="technology"/>
    <s v="hardware"/>
    <d v="2015-07-13T11:14:23"/>
    <d v="2015-08-07T11:14:23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s v="technology"/>
    <s v="hardware"/>
    <d v="2015-11-25T09:23:54"/>
    <d v="2015-12-30T09:23:54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s v="technology"/>
    <s v="hardware"/>
    <d v="2015-04-01T00:46:37"/>
    <d v="2015-05-01T00:46:37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s v="technology"/>
    <s v="hardware"/>
    <d v="2013-03-18T07:59:35"/>
    <d v="2013-04-22T07:59:35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s v="technology"/>
    <s v="hardware"/>
    <d v="2014-08-21T07:37:02"/>
    <d v="2014-10-17T23:00:0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s v="technology"/>
    <s v="hardware"/>
    <d v="2013-04-25T14:23:48"/>
    <d v="2013-05-27T19:00:0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s v="technology"/>
    <s v="hardware"/>
    <d v="2015-02-09T01:32:54"/>
    <d v="2015-04-10T00:32:54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s v="technology"/>
    <s v="hardware"/>
    <d v="2016-09-13T11:03:12"/>
    <d v="2016-10-13T16:59:0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s v="technology"/>
    <s v="hardware"/>
    <d v="2013-02-10T21:54:10"/>
    <d v="2013-03-13T15:00:0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s v="technology"/>
    <s v="hardware"/>
    <d v="2014-03-24T10:59:33"/>
    <d v="2014-04-23T10:59:33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s v="technology"/>
    <s v="hardware"/>
    <d v="2013-12-03T17:01:27"/>
    <d v="2014-01-15T14:00:0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s v="technology"/>
    <s v="hardware"/>
    <d v="2016-09-06T22:26:44"/>
    <d v="2016-11-05T22:26:44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s v="technology"/>
    <s v="hardware"/>
    <d v="2014-03-21T16:18:37"/>
    <d v="2014-05-05T16:18:37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s v="technology"/>
    <s v="hardware"/>
    <d v="2015-02-09T19:45:52"/>
    <d v="2015-03-11T18:45:52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s v="publishing"/>
    <s v="children's books"/>
    <d v="2014-09-29T10:46:42"/>
    <d v="2014-10-19T21:07:00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s v="publishing"/>
    <s v="children's books"/>
    <d v="2012-05-01T12:16:27"/>
    <d v="2012-05-15T12:16:27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d v="2016-09-19T02:53:27"/>
    <d v="2016-10-19T02:53:27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s v="publishing"/>
    <s v="children's books"/>
    <d v="2012-01-29T20:29:58"/>
    <d v="2012-02-28T20:29:58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s v="publishing"/>
    <s v="children's books"/>
    <d v="2012-05-15T18:42:48"/>
    <d v="2012-07-14T18:42:48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s v="publishing"/>
    <s v="children's books"/>
    <d v="2014-07-30T13:45:11"/>
    <d v="2014-08-29T13:45:11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d v="2012-05-15T10:33:17"/>
    <d v="2012-06-15T22:10:00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s v="publishing"/>
    <s v="children's books"/>
    <d v="2016-08-03T12:03:22"/>
    <d v="2016-09-02T12:03:22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s v="children's books"/>
    <d v="2015-03-05T14:10:37"/>
    <d v="2015-04-04T13:10:37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d v="2012-06-18T16:35:45"/>
    <d v="2012-06-30T15:00:00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d v="2014-04-18T16:17:22"/>
    <d v="2014-06-17T16:17:22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s v="publishing"/>
    <s v="children's books"/>
    <d v="2011-11-08T13:21:44"/>
    <d v="2011-12-18T13:21:44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s v="publishing"/>
    <s v="children's books"/>
    <d v="2012-07-27T16:37:03"/>
    <d v="2012-08-26T16:37:03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d v="2014-08-12T10:15:51"/>
    <d v="2014-09-11T10:15:51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s v="publishing"/>
    <s v="children's books"/>
    <d v="2015-03-09T13:58:47"/>
    <d v="2015-04-08T13:58:47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s v="publishing"/>
    <s v="children's books"/>
    <d v="2013-12-12T16:36:41"/>
    <d v="2014-01-11T16:36:41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s v="children's books"/>
    <d v="2016-07-22T10:45:32"/>
    <d v="2016-08-06T10:45:32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s v="children's books"/>
    <d v="2016-09-26T05:36:23"/>
    <d v="2016-10-10T05:36:23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s v="publishing"/>
    <s v="children's books"/>
    <d v="2016-06-03T03:47:46"/>
    <d v="2016-07-16T03:47:46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d v="2013-05-21T06:04:18"/>
    <d v="2013-06-20T06:04:18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s v="children's books"/>
    <d v="2012-12-03T20:31:33"/>
    <d v="2013-01-02T20:31:33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s v="children's books"/>
    <d v="2012-01-18T19:53:15"/>
    <d v="2012-03-18T18:53:15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s v="children's books"/>
    <d v="2013-04-09T08:54:44"/>
    <d v="2013-05-24T08:54:44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s v="publishing"/>
    <s v="children's books"/>
    <d v="2012-05-01T02:00:31"/>
    <d v="2012-05-30T14:00:00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d v="2012-10-12T08:53:48"/>
    <d v="2012-10-28T08:53:48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d v="2011-07-12T11:01:58"/>
    <d v="2011-08-11T11:01:58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s v="publishing"/>
    <s v="children's books"/>
    <d v="2015-06-17T18:00:50"/>
    <d v="2015-08-16T18:00:50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s v="publishing"/>
    <s v="children's books"/>
    <d v="2012-02-28T09:45:23"/>
    <d v="2012-03-29T08:45:23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s v="children's books"/>
    <d v="2014-04-16T14:49:50"/>
    <d v="2014-06-05T14:49:50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s v="publishing"/>
    <s v="children's books"/>
    <d v="2014-02-16T11:55:30"/>
    <d v="2014-03-18T10:55:30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d v="2012-12-14T07:45:40"/>
    <d v="2013-02-01T12:00:00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d v="2013-09-20T15:51:34"/>
    <d v="2013-10-05T15:51:34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s v="children's books"/>
    <d v="2016-04-14T15:45:21"/>
    <d v="2016-04-24T15:45:21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s v="publishing"/>
    <s v="children's books"/>
    <d v="2013-02-05T22:02:08"/>
    <d v="2013-03-07T22:02:08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d v="2011-11-15T19:19:14"/>
    <d v="2011-12-15T19:19:14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s v="publishing"/>
    <s v="children's books"/>
    <d v="2015-05-12T02:07:56"/>
    <d v="2015-06-12T02:07:56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s v="children's books"/>
    <d v="2015-06-17T11:03:24"/>
    <d v="2015-07-17T11:03:24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s v="publishing"/>
    <s v="children's books"/>
    <d v="2014-07-26T18:28:26"/>
    <d v="2014-08-25T18:28:26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s v="children's books"/>
    <d v="2015-10-23T09:03:41"/>
    <d v="2015-11-22T10:03:41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s v="children's books"/>
    <d v="2017-02-08T05:44:48"/>
    <d v="2017-03-10T05:44:48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s v="plays"/>
    <d v="2015-01-14T17:35:54"/>
    <d v="2015-02-12T02:00:00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s v="theater"/>
    <s v="plays"/>
    <d v="2015-01-22T17:11:58"/>
    <d v="2015-02-16T23:59:00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s v="theater"/>
    <s v="plays"/>
    <d v="2015-04-09T07:50:46"/>
    <d v="2015-04-23T07:50:4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s v="theater"/>
    <s v="plays"/>
    <d v="2014-10-08T13:54:03"/>
    <d v="2014-10-29T13:54:03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s v="theater"/>
    <s v="plays"/>
    <d v="2016-07-06T23:32:47"/>
    <d v="2016-08-05T16:00:00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s v="theater"/>
    <s v="plays"/>
    <d v="2014-06-25T08:39:40"/>
    <d v="2014-07-09T08:39:40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s v="theater"/>
    <s v="plays"/>
    <d v="2014-06-17T23:45:52"/>
    <d v="2014-07-17T23:45:52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s v="theater"/>
    <s v="plays"/>
    <d v="2016-06-29T11:50:43"/>
    <d v="2016-07-29T11:50:43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s v="theater"/>
    <s v="plays"/>
    <d v="2015-02-20T19:18:54"/>
    <d v="2015-03-11T23:00:00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s v="theater"/>
    <s v="plays"/>
    <d v="2015-01-12T17:31:43"/>
    <d v="2015-02-11T17:31:43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s v="theater"/>
    <s v="plays"/>
    <d v="2016-08-09T16:35:59"/>
    <d v="2016-09-08T23:00:00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s v="theater"/>
    <s v="plays"/>
    <d v="2015-06-28T00:32:39"/>
    <d v="2015-08-12T00:32:39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s v="theater"/>
    <s v="plays"/>
    <d v="2015-06-21T05:03:25"/>
    <d v="2015-07-21T05:03:25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d v="2016-02-16T11:35:59"/>
    <d v="2016-03-03T14:00:00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s v="theater"/>
    <s v="plays"/>
    <d v="2014-05-21T07:37:21"/>
    <d v="2014-06-06T18:00:00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s v="plays"/>
    <d v="2014-06-05T07:40:28"/>
    <d v="2014-07-05T07:40:28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s v="theater"/>
    <s v="plays"/>
    <d v="2014-06-08T17:34:00"/>
    <d v="2014-07-08T17:34:00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s v="theater"/>
    <s v="plays"/>
    <d v="2015-07-16T11:12:01"/>
    <d v="2015-07-31T11:00:00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s v="theater"/>
    <s v="plays"/>
    <d v="2016-05-17T01:21:10"/>
    <d v="2016-06-17T11:00:00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s v="theater"/>
    <s v="plays"/>
    <d v="2014-11-05T08:16:06"/>
    <d v="2015-01-04T08:16:0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s v="theater"/>
    <s v="plays"/>
    <d v="2014-09-18T00:50:09"/>
    <d v="2014-10-10T06:00:00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s v="theater"/>
    <s v="plays"/>
    <d v="2015-07-07T10:31:47"/>
    <d v="2015-08-06T10:31:47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s v="theater"/>
    <s v="plays"/>
    <d v="2015-06-02T20:34:36"/>
    <d v="2015-07-15T19:00:00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d v="2014-08-30T05:53:10"/>
    <d v="2014-09-29T05:53:10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s v="theater"/>
    <s v="plays"/>
    <d v="2015-07-28T07:07:53"/>
    <d v="2015-08-22T07:07:53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s v="theater"/>
    <s v="plays"/>
    <d v="2015-06-30T01:24:50"/>
    <d v="2015-08-05T06:00:00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s v="theater"/>
    <s v="plays"/>
    <d v="2015-05-30T15:57:18"/>
    <d v="2015-06-29T15:57:18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s v="theater"/>
    <s v="plays"/>
    <d v="2015-07-23T15:18:55"/>
    <d v="2015-08-22T15:18:55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s v="theater"/>
    <s v="plays"/>
    <d v="2016-03-22T06:55:25"/>
    <d v="2016-03-30T09:39:00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s v="theater"/>
    <s v="plays"/>
    <d v="2014-04-29T22:21:04"/>
    <d v="2014-05-31T22:59:00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s v="theater"/>
    <s v="plays"/>
    <d v="2015-01-24T06:55:03"/>
    <d v="2015-02-23T06:55:03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s v="theater"/>
    <s v="plays"/>
    <d v="2015-02-19T12:51:38"/>
    <d v="2015-04-05T23:00:00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s v="theater"/>
    <s v="plays"/>
    <d v="2016-11-19T12:49:21"/>
    <d v="2016-12-14T12:49:21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s v="theater"/>
    <s v="plays"/>
    <d v="2015-04-09T04:35:15"/>
    <d v="2015-05-09T04:35:15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s v="theater"/>
    <s v="plays"/>
    <d v="2016-07-08T13:38:29"/>
    <d v="2016-08-07T13:38:29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s v="theater"/>
    <s v="plays"/>
    <d v="2015-07-03T06:13:12"/>
    <d v="2015-08-02T11:00:00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s v="theater"/>
    <s v="plays"/>
    <d v="2015-01-19T10:14:22"/>
    <d v="2015-02-28T10:14:22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s v="theater"/>
    <s v="plays"/>
    <d v="2015-09-03T09:21:26"/>
    <d v="2015-09-23T09:21:2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s v="theater"/>
    <s v="plays"/>
    <d v="2015-05-15T07:36:49"/>
    <d v="2015-06-14T07:36:49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s v="theater"/>
    <s v="plays"/>
    <d v="2016-02-01T09:39:49"/>
    <d v="2016-02-25T19:00:00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s v="theater"/>
    <s v="plays"/>
    <d v="2014-08-24T17:08:55"/>
    <d v="2014-09-23T17:08:55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s v="theater"/>
    <s v="plays"/>
    <d v="2015-02-25T11:24:52"/>
    <d v="2015-03-27T10:24:52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s v="theater"/>
    <s v="plays"/>
    <d v="2015-03-03T19:16:46"/>
    <d v="2015-03-31T17:59:00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s v="theater"/>
    <s v="plays"/>
    <d v="2015-05-12T01:29:56"/>
    <d v="2015-06-12T20:43:00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s v="theater"/>
    <s v="plays"/>
    <d v="2015-11-04T14:01:26"/>
    <d v="2015-12-04T14:01:2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s v="theater"/>
    <s v="plays"/>
    <d v="2015-06-15T19:50:12"/>
    <d v="2015-07-10T02:00:00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s v="theater"/>
    <s v="plays"/>
    <d v="2016-05-04T11:24:26"/>
    <d v="2016-06-03T11:30:00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s v="theater"/>
    <s v="plays"/>
    <d v="2015-09-07T01:21:09"/>
    <d v="2015-10-02T18:00:00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s v="theater"/>
    <s v="plays"/>
    <d v="2016-05-05T05:25:18"/>
    <d v="2016-06-02T05:25:18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s v="theater"/>
    <s v="plays"/>
    <d v="2014-04-29T15:09:08"/>
    <d v="2014-05-11T22:59:00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s v="theater"/>
    <s v="plays"/>
    <d v="2015-06-16T14:47:50"/>
    <d v="2015-07-16T14:47:50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s v="theater"/>
    <s v="plays"/>
    <d v="2014-10-26T12:01:34"/>
    <d v="2014-11-23T17:00:00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s v="theater"/>
    <s v="plays"/>
    <d v="2015-09-20T22:03:53"/>
    <d v="2015-10-10T21:00:00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s v="theater"/>
    <s v="plays"/>
    <d v="2015-01-15T18:02:10"/>
    <d v="2015-01-30T18:02:10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s v="theater"/>
    <s v="plays"/>
    <d v="2015-11-05T11:53:37"/>
    <d v="2015-12-04T19:00:00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s v="theater"/>
    <s v="plays"/>
    <d v="2017-01-11T01:16:58"/>
    <d v="2017-02-17T23:59:00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s v="theater"/>
    <s v="plays"/>
    <d v="2015-10-30T16:48:04"/>
    <d v="2015-12-09T17:48:04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s v="theater"/>
    <s v="plays"/>
    <d v="2014-07-22T09:34:56"/>
    <d v="2014-08-13T17:00:00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s v="theater"/>
    <s v="plays"/>
    <d v="2014-08-02T00:45:54"/>
    <d v="2014-08-24T23:59:00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s v="theater"/>
    <s v="plays"/>
    <d v="2015-02-24T19:51:19"/>
    <d v="2015-03-18T12:00:00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d v="2015-10-14T12:44:57"/>
    <d v="2015-12-13T13:44:57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d v="2014-05-25T17:51:35"/>
    <d v="2014-06-21T06:00:00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d v="2016-05-02T12:42:30"/>
    <d v="2016-06-12T23:00:00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s v="plays"/>
    <d v="2016-12-05T08:06:20"/>
    <d v="2017-01-04T08:06:20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s v="theater"/>
    <s v="plays"/>
    <d v="2015-04-08T19:23:53"/>
    <d v="2015-06-07T19:23:53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d v="2015-04-14T11:36:34"/>
    <d v="2015-05-29T11:36:34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d v="2016-03-24T14:21:05"/>
    <d v="2016-05-23T14:21:05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s v="theater"/>
    <s v="plays"/>
    <d v="2015-04-29T10:34:19"/>
    <d v="2015-05-29T10:34:19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d v="2016-03-24T05:16:40"/>
    <d v="2016-04-23T05:16:40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s v="theater"/>
    <s v="plays"/>
    <d v="2014-08-06T19:10:11"/>
    <d v="2014-09-05T19:10:11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d v="2016-01-20T19:03:49"/>
    <d v="2016-01-29T18:17:00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s v="theater"/>
    <s v="plays"/>
    <d v="2014-05-21T20:05:03"/>
    <d v="2014-06-20T20:05:03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d v="2014-07-15T23:34:57"/>
    <d v="2014-09-13T23:34:57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s v="theater"/>
    <s v="plays"/>
    <d v="2015-04-17T12:11:59"/>
    <d v="2015-05-07T12:11:59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d v="2015-12-31T19:11:11"/>
    <d v="2016-01-29T18:34:00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s v="theater"/>
    <s v="plays"/>
    <d v="2015-06-09T19:54:07"/>
    <d v="2015-08-08T16:34:00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s v="plays"/>
    <d v="2016-12-22T17:04:55"/>
    <d v="2017-02-20T13:00:00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d v="2014-11-11T08:04:55"/>
    <d v="2014-12-05T06:28:00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s v="plays"/>
    <d v="2015-08-17T03:41:44"/>
    <d v="2015-10-16T03:41:44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s v="theater"/>
    <s v="plays"/>
    <d v="2016-04-20T14:12:56"/>
    <d v="2016-06-19T14:12:5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s v="theater"/>
    <s v="plays"/>
    <d v="2015-09-10T09:10:48"/>
    <d v="2015-09-24T09:10:48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s v="theater"/>
    <s v="plays"/>
    <d v="2014-05-25T13:57:09"/>
    <d v="2014-06-24T13:57:09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s v="plays"/>
    <d v="2014-07-11T11:12:03"/>
    <d v="2014-09-09T11:12:03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s v="theater"/>
    <s v="plays"/>
    <d v="2015-06-17T09:43:27"/>
    <d v="2015-07-17T08:18:00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d v="2014-11-06T21:44:19"/>
    <d v="2015-01-05T21:44:19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s v="theater"/>
    <s v="plays"/>
    <d v="2016-09-14T17:55:21"/>
    <d v="2016-10-14T17:00:00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s v="theater"/>
    <s v="plays"/>
    <d v="2016-06-09T23:41:12"/>
    <d v="2016-07-03T23:00:00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s v="theater"/>
    <s v="plays"/>
    <d v="2016-09-05T14:50:54"/>
    <d v="2016-10-05T14:50:54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s v="theater"/>
    <s v="plays"/>
    <d v="2016-06-19T09:14:41"/>
    <d v="2016-07-19T09:14:41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s v="theater"/>
    <s v="plays"/>
    <d v="2014-04-16T23:32:45"/>
    <d v="2014-05-16T23:32:45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s v="theater"/>
    <s v="plays"/>
    <d v="2014-12-01T12:43:33"/>
    <d v="2014-12-21T12:43:33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d v="2015-04-20T21:47:18"/>
    <d v="2015-06-19T21:47:18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s v="theater"/>
    <s v="plays"/>
    <d v="2014-12-29T14:37:11"/>
    <d v="2015-01-28T14:37:11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s v="theater"/>
    <s v="plays"/>
    <d v="2016-12-18T15:16:26"/>
    <d v="2017-01-17T15:16:2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s v="theater"/>
    <s v="plays"/>
    <d v="2016-04-04T22:04:53"/>
    <d v="2016-05-04T22:04:53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d v="2015-06-16T12:51:19"/>
    <d v="2015-07-16T12:51:19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s v="theater"/>
    <s v="plays"/>
    <d v="2016-10-29T17:55:24"/>
    <d v="2016-11-30T12:00:00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s v="theater"/>
    <s v="plays"/>
    <d v="2015-05-04T09:46:35"/>
    <d v="2015-07-03T09:46:35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s v="plays"/>
    <d v="2015-12-21T12:24:21"/>
    <d v="2016-01-20T12:24:21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s v="theater"/>
    <s v="plays"/>
    <d v="2015-07-07T16:44:12"/>
    <d v="2015-08-20T12:05:00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d v="2014-10-04T09:20:36"/>
    <d v="2014-12-03T10:20:3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s v="plays"/>
    <d v="2016-04-01T09:18:38"/>
    <d v="2016-05-01T09:18:38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s v="theater"/>
    <s v="plays"/>
    <d v="2016-01-01T16:40:37"/>
    <d v="2016-02-05T23:59:00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s v="theater"/>
    <s v="plays"/>
    <d v="2014-11-05T12:27:15"/>
    <d v="2014-12-05T12:27:15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s v="plays"/>
    <d v="2015-02-11T20:50:01"/>
    <d v="2015-03-13T19:50:01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d v="2015-09-14T10:11:24"/>
    <d v="2015-09-18T22:59:00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s v="plays"/>
    <d v="2014-12-12T05:15:24"/>
    <d v="2015-01-11T05:15:24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d v="2014-10-10T07:50:40"/>
    <d v="2014-10-17T23:59:00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s v="theater"/>
    <s v="plays"/>
    <d v="2014-07-30T15:43:05"/>
    <d v="2014-08-29T15:43:05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s v="plays"/>
    <d v="2014-07-11T12:49:52"/>
    <d v="2014-08-08T22:00:00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s v="theater"/>
    <s v="plays"/>
    <d v="2016-02-15T16:12:08"/>
    <d v="2016-04-15T15:12:08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s v="theater"/>
    <s v="plays"/>
    <d v="2014-08-18T12:08:24"/>
    <d v="2014-08-25T16:00:00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s v="theater"/>
    <s v="plays"/>
    <d v="2014-11-10T13:33:15"/>
    <d v="2015-01-08T21:00:00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d v="2015-02-02T18:40:15"/>
    <d v="2015-04-03T17:40:15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s v="theater"/>
    <s v="plays"/>
    <d v="2014-06-21T08:19:52"/>
    <d v="2014-06-22T16:00:00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s v="theater"/>
    <s v="plays"/>
    <d v="2016-11-27T16:48:41"/>
    <d v="2016-12-12T01:00:00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s v="theater"/>
    <s v="plays"/>
    <d v="2015-09-11T10:30:58"/>
    <d v="2015-10-11T10:29:05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s v="theater"/>
    <s v="plays"/>
    <d v="2015-10-01T10:57:33"/>
    <d v="2015-10-31T10:57:33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d v="2016-05-24T20:52:38"/>
    <d v="2016-07-23T20:52:38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s v="theater"/>
    <s v="plays"/>
    <d v="2014-07-10T00:37:12"/>
    <d v="2014-08-09T00:37:12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s v="plays"/>
    <d v="2014-12-09T16:42:19"/>
    <d v="2015-02-07T16:42:19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s v="plays"/>
    <d v="2015-07-25T05:33:16"/>
    <d v="2015-08-24T05:33:1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s v="theater"/>
    <s v="plays"/>
    <d v="2015-07-10T23:00:18"/>
    <d v="2015-09-08T23:00:18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s v="theater"/>
    <s v="plays"/>
    <d v="2014-10-28T18:13:51"/>
    <d v="2014-11-09T07:00:00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s v="theater"/>
    <s v="plays"/>
    <d v="2016-08-23T20:21:53"/>
    <d v="2016-09-06T20:21:53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s v="theater"/>
    <s v="plays"/>
    <d v="2015-07-14T10:34:26"/>
    <d v="2015-07-31T20:00:00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s v="plays"/>
    <d v="2016-03-15T16:03:57"/>
    <d v="2016-05-14T16:03:57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s v="theater"/>
    <s v="plays"/>
    <d v="2016-05-09T12:33:39"/>
    <d v="2016-06-08T12:33:39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s v="plays"/>
    <d v="2014-10-17T01:23:21"/>
    <d v="2014-11-25T14:46:00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  <d v="2015-04-13T15:11:27"/>
    <d v="2015-06-12T15:11:27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s v="theater"/>
    <s v="plays"/>
    <d v="2015-05-18T13:27:06"/>
    <d v="2015-06-27T13:27:0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s v="theater"/>
    <s v="plays"/>
    <d v="2015-12-15T22:09:34"/>
    <d v="2016-01-14T22:09:34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s v="plays"/>
    <d v="2014-07-08T17:08:59"/>
    <d v="2014-09-06T17:08:59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  <d v="2015-01-13T16:46:34"/>
    <d v="2015-03-14T15:46:34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s v="theater"/>
    <s v="plays"/>
    <d v="2016-02-15T04:33:10"/>
    <d v="2016-03-16T03:33:10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s v="theater"/>
    <s v="plays"/>
    <d v="2014-04-26T06:26:29"/>
    <d v="2014-05-19T06:26:29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s v="theater"/>
    <s v="plays"/>
    <d v="2015-08-29T00:37:27"/>
    <d v="2015-09-16T00:37:27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s v="theater"/>
    <s v="plays"/>
    <d v="2015-10-01T10:06:47"/>
    <d v="2015-10-29T10:06:47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s v="theater"/>
    <s v="plays"/>
    <d v="2014-07-06T09:52:09"/>
    <d v="2014-08-05T09:52:09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s v="theater"/>
    <s v="plays"/>
    <d v="2015-02-23T14:01:10"/>
    <d v="2015-03-25T13:01:10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d v="2014-08-26T16:16:44"/>
    <d v="2014-09-25T16:16:44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s v="theater"/>
    <s v="musical"/>
    <d v="2015-04-03T15:58:47"/>
    <d v="2015-05-18T15:58:47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d v="2015-01-08T22:39:39"/>
    <d v="2015-01-23T22:00:0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s v="theater"/>
    <s v="musical"/>
    <d v="2015-04-09T08:21:50"/>
    <d v="2015-05-08T22:59:0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s v="theater"/>
    <s v="musical"/>
    <d v="2014-08-12T09:01:08"/>
    <d v="2014-09-11T09:01:08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d v="2015-02-09T13:22:59"/>
    <d v="2015-02-23T13:22:59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s v="theater"/>
    <s v="musical"/>
    <d v="2014-06-16T11:03:49"/>
    <d v="2014-07-15T00:00:0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s v="theater"/>
    <s v="musical"/>
    <d v="2016-02-03T18:57:26"/>
    <d v="2016-03-04T18:57:26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s v="theater"/>
    <s v="musical"/>
    <d v="2014-04-25T08:32:38"/>
    <d v="2014-05-25T08:32:38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s v="theater"/>
    <s v="musical"/>
    <d v="2015-04-07T09:01:04"/>
    <d v="2015-05-07T09:01:04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s v="theater"/>
    <s v="musical"/>
    <d v="2014-08-21T01:59:23"/>
    <d v="2014-09-15T01:08:0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s v="theater"/>
    <s v="musical"/>
    <d v="2015-01-20T22:57:17"/>
    <d v="2015-02-21T06:00:0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s v="theater"/>
    <s v="musical"/>
    <d v="2016-05-05T17:57:33"/>
    <d v="2016-06-04T17:57:33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s v="theater"/>
    <s v="musical"/>
    <d v="2014-05-16T10:16:04"/>
    <d v="2014-06-15T10:16:04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s v="theater"/>
    <s v="musical"/>
    <d v="2016-07-02T09:00:08"/>
    <d v="2016-08-29T12:00:0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s v="theater"/>
    <s v="musical"/>
    <d v="2014-09-30T10:37:03"/>
    <d v="2014-10-12T23:59:0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s v="theater"/>
    <s v="musical"/>
    <d v="2014-06-13T05:58:33"/>
    <d v="2014-07-13T05:58:33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s v="theater"/>
    <s v="musical"/>
    <d v="2014-12-31T11:53:34"/>
    <d v="2015-01-30T11:53:34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s v="theater"/>
    <s v="musical"/>
    <d v="2014-07-25T14:25:12"/>
    <d v="2014-08-27T20:00:0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s v="theater"/>
    <s v="musical"/>
    <d v="2014-12-09T13:33:38"/>
    <d v="2015-01-18T13:33:38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d v="2015-01-30T18:02:35"/>
    <d v="2015-03-01T18:02:35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s v="theater"/>
    <s v="spaces"/>
    <d v="2015-11-26T14:17:39"/>
    <d v="2015-12-16T15:18:00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d v="2015-03-13T22:06:20"/>
    <d v="2015-04-12T22:06:20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d v="2015-05-08T16:56:38"/>
    <d v="2015-06-07T16:56: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d v="2015-04-23T22:21:00"/>
    <d v="2015-05-23T22:21:00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s v="spaces"/>
    <d v="2016-07-16T07:44:52"/>
    <d v="2016-08-15T07:44:52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s v="theater"/>
    <s v="spaces"/>
    <d v="2016-10-06T08:29:27"/>
    <d v="2016-11-24T12:11:00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s v="theater"/>
    <s v="spaces"/>
    <d v="2015-04-03T10:34:53"/>
    <d v="2015-06-02T10:34:53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s v="theater"/>
    <s v="spaces"/>
    <d v="2015-10-20T14:45:17"/>
    <d v="2015-11-19T15:45:17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d v="2015-12-24T03:45:52"/>
    <d v="2016-01-23T03:45:52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s v="theater"/>
    <s v="spaces"/>
    <d v="2014-08-21T14:16:13"/>
    <d v="2014-10-05T14:16:13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s v="theater"/>
    <s v="spaces"/>
    <d v="2016-09-15T11:33:59"/>
    <d v="2016-10-16T23:00:00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s v="theater"/>
    <s v="spaces"/>
    <d v="2015-09-08T14:00:21"/>
    <d v="2015-10-08T14:00:21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d v="2017-02-24T09:00:03"/>
    <d v="2017-03-16T08:00:03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s v="spaces"/>
    <d v="2015-05-17T12:47:29"/>
    <d v="2015-06-16T12:47:29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s v="theater"/>
    <s v="spaces"/>
    <d v="2016-04-04T18:00:50"/>
    <d v="2016-05-04T18:00:50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s v="theater"/>
    <s v="spaces"/>
    <d v="2015-01-26T19:16:12"/>
    <d v="2015-03-27T18:16:12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d v="2016-03-09T13:41:57"/>
    <d v="2016-05-08T12:41:57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d v="2016-05-07T19:12:05"/>
    <d v="2016-06-06T19:12:05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d v="2014-08-12T13:10:23"/>
    <d v="2014-09-11T13:10:23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s v="theater"/>
    <s v="plays"/>
    <d v="2015-02-26T00:05:59"/>
    <d v="2015-03-25T23:00:00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s v="theater"/>
    <s v="plays"/>
    <d v="2015-02-01T00:51:46"/>
    <d v="2015-03-01T01:59:00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s v="theater"/>
    <s v="plays"/>
    <d v="2015-06-02T06:17:04"/>
    <d v="2015-07-02T06:17:04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s v="theater"/>
    <s v="plays"/>
    <d v="2014-07-07T16:50:19"/>
    <d v="2014-08-06T16:32:00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s v="theater"/>
    <s v="plays"/>
    <d v="2015-06-07T12:30:33"/>
    <d v="2015-07-07T12:30:33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s v="theater"/>
    <s v="plays"/>
    <d v="2015-08-17T12:43:32"/>
    <d v="2015-09-16T12:43:32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s v="theater"/>
    <s v="plays"/>
    <d v="2015-02-06T23:44:52"/>
    <d v="2015-03-08T22:44:52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s v="theater"/>
    <s v="plays"/>
    <d v="2016-08-03T07:34:20"/>
    <d v="2016-08-16T22:59:00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s v="theater"/>
    <s v="plays"/>
    <d v="2015-04-03T13:52:33"/>
    <d v="2015-05-03T17:51:00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s v="theater"/>
    <s v="plays"/>
    <d v="2014-06-18T11:04:11"/>
    <d v="2014-07-18T11:04:11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s v="theater"/>
    <s v="plays"/>
    <d v="2014-08-01T10:47:58"/>
    <d v="2014-08-31T10:47:58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s v="theater"/>
    <s v="plays"/>
    <d v="2016-11-19T21:38:40"/>
    <d v="2016-12-04T20:00:00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s v="theater"/>
    <s v="plays"/>
    <d v="2015-12-03T14:38:28"/>
    <d v="2015-12-31T23:00:00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s v="theater"/>
    <s v="plays"/>
    <d v="2014-08-28T20:27:51"/>
    <d v="2014-09-25T20:35:00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s v="theater"/>
    <s v="plays"/>
    <d v="2014-10-29T11:24:46"/>
    <d v="2014-11-26T22:00:00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s v="theater"/>
    <s v="plays"/>
    <d v="2016-02-25T12:32:10"/>
    <d v="2016-03-13T07:00:00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s v="theater"/>
    <s v="plays"/>
    <d v="2015-01-22T16:08:54"/>
    <d v="2015-03-22T21:14:00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s v="theater"/>
    <s v="plays"/>
    <d v="2014-10-10T10:22:27"/>
    <d v="2014-10-20T00:59:00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s v="theater"/>
    <s v="plays"/>
    <d v="2014-12-20T14:47:03"/>
    <d v="2015-01-06T01:00:00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s v="theater"/>
    <s v="plays"/>
    <d v="2015-08-03T16:58:50"/>
    <d v="2015-08-23T21:00:00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s v="theater"/>
    <s v="spaces"/>
    <d v="2015-08-09T08:25:56"/>
    <d v="2015-09-23T08:25:56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s v="theater"/>
    <s v="spaces"/>
    <d v="2016-01-12T11:29:03"/>
    <d v="2016-02-11T11:29:03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s v="theater"/>
    <s v="spaces"/>
    <d v="2014-09-12T10:10:36"/>
    <d v="2014-11-11T11:10:36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s v="theater"/>
    <s v="spaces"/>
    <d v="2016-07-25T01:41:21"/>
    <d v="2016-08-24T01:41:21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s v="theater"/>
    <s v="spaces"/>
    <d v="2016-10-11T18:22:08"/>
    <d v="2016-10-30T23:00:00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s v="theater"/>
    <s v="spaces"/>
    <d v="2016-03-02T07:00:06"/>
    <d v="2016-05-01T06:00:06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s v="theater"/>
    <s v="spaces"/>
    <d v="2016-09-14T02:22:31"/>
    <d v="2016-10-12T19:00:00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s v="theater"/>
    <s v="spaces"/>
    <d v="2016-05-21T03:41:21"/>
    <d v="2016-06-20T03:41:21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s v="spaces"/>
    <d v="2015-11-28T19:29:22"/>
    <d v="2015-12-20T23:59:00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s v="theater"/>
    <s v="spaces"/>
    <d v="2015-12-03T08:47:00"/>
    <d v="2016-01-07T08:47:00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s v="theater"/>
    <s v="spaces"/>
    <d v="2017-01-05T15:05:30"/>
    <d v="2017-01-27T15:05:30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s v="theater"/>
    <s v="spaces"/>
    <d v="2016-09-09T13:25:10"/>
    <d v="2016-10-09T13:25:10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s v="theater"/>
    <s v="spaces"/>
    <d v="2016-01-21T15:07:47"/>
    <d v="2016-02-20T15:07:47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s v="theater"/>
    <s v="spaces"/>
    <d v="2014-09-03T06:29:32"/>
    <d v="2014-10-03T06:29:32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s v="theater"/>
    <s v="spaces"/>
    <d v="2016-12-20T10:57:51"/>
    <d v="2017-01-19T10:57:51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s v="theater"/>
    <s v="spaces"/>
    <d v="2015-03-27T16:54:00"/>
    <d v="2015-05-26T16:54:00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s v="theater"/>
    <s v="spaces"/>
    <d v="2017-02-09T12:36:33"/>
    <d v="2017-02-26T23:59:00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s v="theater"/>
    <s v="spaces"/>
    <d v="2014-05-18T23:38:49"/>
    <d v="2014-06-15T23:25:00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s v="theater"/>
    <s v="spaces"/>
    <d v="2017-02-14T12:46:00"/>
    <d v="2017-02-28T21:00:00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s v="theater"/>
    <s v="spaces"/>
    <d v="2017-01-17T14:51:10"/>
    <d v="2017-01-31T13:00:00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s v="theater"/>
    <s v="spaces"/>
    <d v="2016-06-13T16:29:42"/>
    <d v="2016-07-13T16:29:42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s v="theater"/>
    <s v="spaces"/>
    <d v="2012-11-26T15:04:12"/>
    <d v="2012-12-26T15:04:12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s v="theater"/>
    <s v="spaces"/>
    <d v="2016-01-29T15:22:56"/>
    <d v="2016-03-01T00:59:00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s v="theater"/>
    <s v="spaces"/>
    <d v="2014-10-16T16:08:44"/>
    <d v="2014-11-15T17:08:44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s v="theater"/>
    <s v="spaces"/>
    <d v="2014-09-06T11:11:45"/>
    <d v="2014-10-06T11:11:45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s v="theater"/>
    <s v="spaces"/>
    <d v="2014-11-14T13:09:51"/>
    <d v="2014-12-14T13:09:51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d v="2015-04-04T00:11:23"/>
    <d v="2015-04-25T00:11:23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s v="theater"/>
    <s v="spaces"/>
    <d v="2015-12-22T00:05:19"/>
    <d v="2016-01-21T00:05:19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s v="theater"/>
    <s v="spaces"/>
    <d v="2014-10-27T08:40:40"/>
    <d v="2014-11-26T09:40:40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d v="2014-12-23T14:58:39"/>
    <d v="2015-02-21T14:58:39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s v="theater"/>
    <s v="spaces"/>
    <d v="2015-11-26T06:15:16"/>
    <d v="2015-12-23T17:59:00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s v="theater"/>
    <s v="spaces"/>
    <d v="2015-01-20T11:52:10"/>
    <d v="2015-02-10T11:52:10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s v="theater"/>
    <s v="spaces"/>
    <d v="2015-05-22T15:04:09"/>
    <d v="2015-06-21T15:04:09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s v="theater"/>
    <s v="spaces"/>
    <d v="2014-10-07T21:58:00"/>
    <d v="2014-11-05T00:00:00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s v="theater"/>
    <s v="spaces"/>
    <d v="2014-05-26T12:27:18"/>
    <d v="2014-06-10T23:00:00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s v="theater"/>
    <s v="spaces"/>
    <d v="2014-05-19T08:09:12"/>
    <d v="2014-07-18T08:09:12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s v="theater"/>
    <s v="spaces"/>
    <d v="2014-07-21T15:24:03"/>
    <d v="2014-08-20T15:24:03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s v="theater"/>
    <s v="spaces"/>
    <d v="2015-06-08T02:09:36"/>
    <d v="2015-07-20T17:00:00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s v="theater"/>
    <s v="spaces"/>
    <d v="2014-04-29T15:00:20"/>
    <d v="2014-05-26T22:00:00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s v="theater"/>
    <s v="spaces"/>
    <d v="2015-06-15T15:18:53"/>
    <d v="2015-08-14T15:18:53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s v="theater"/>
    <s v="spaces"/>
    <d v="2016-10-17T09:51:09"/>
    <d v="2016-11-22T00:59:00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s v="theater"/>
    <s v="spaces"/>
    <d v="2016-07-13T17:53:29"/>
    <d v="2016-08-27T17:53:29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s v="theater"/>
    <s v="spaces"/>
    <d v="2015-04-27T11:13:06"/>
    <d v="2015-06-11T11:13:06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s v="theater"/>
    <s v="spaces"/>
    <d v="2012-09-06T18:51:15"/>
    <d v="2012-10-06T18:51:15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s v="theater"/>
    <s v="spaces"/>
    <d v="2014-05-02T07:13:33"/>
    <d v="2014-05-30T11:00:00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s v="theater"/>
    <s v="spaces"/>
    <d v="2017-02-17T06:01:32"/>
    <d v="2017-03-03T06:01:32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s v="theater"/>
    <s v="spaces"/>
    <d v="2015-02-18T11:54:11"/>
    <d v="2015-03-20T10:54:11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s v="theater"/>
    <s v="spaces"/>
    <d v="2016-07-16T01:20:25"/>
    <d v="2016-08-15T01:20:25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s v="theater"/>
    <s v="spaces"/>
    <d v="2014-10-20T12:00:47"/>
    <d v="2014-11-17T23:35:00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s v="theater"/>
    <s v="spaces"/>
    <d v="2015-08-17T12:56:11"/>
    <d v="2015-09-16T12:56:11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s v="theater"/>
    <s v="spaces"/>
    <d v="2016-08-15T16:10:47"/>
    <d v="2016-10-14T16:10:47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s v="theater"/>
    <s v="spaces"/>
    <d v="2015-08-11T20:04:19"/>
    <d v="2015-09-10T20:04:19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s v="theater"/>
    <s v="spaces"/>
    <d v="2016-07-18T21:38:45"/>
    <d v="2016-08-17T21:38:45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s v="theater"/>
    <s v="spaces"/>
    <d v="2016-10-01T07:50:55"/>
    <d v="2016-10-31T22:59:00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s v="theater"/>
    <s v="spaces"/>
    <d v="2013-04-04T08:26:49"/>
    <d v="2013-05-04T08:26:49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s v="theater"/>
    <s v="spaces"/>
    <d v="2013-07-11T13:50:44"/>
    <d v="2013-08-16T06:59:00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s v="theater"/>
    <s v="spaces"/>
    <d v="2010-07-19T16:26:13"/>
    <d v="2010-10-01T23:59:00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s v="theater"/>
    <s v="spaces"/>
    <d v="2016-01-04T01:03:17"/>
    <d v="2016-03-04T01:03:17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s v="theater"/>
    <s v="spaces"/>
    <d v="2013-12-02T14:03:58"/>
    <d v="2013-12-29T02:59:00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s v="theater"/>
    <s v="spaces"/>
    <d v="2015-06-22T14:00:21"/>
    <d v="2015-06-26T18:00:00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s v="theater"/>
    <s v="spaces"/>
    <d v="2015-12-21T15:50:48"/>
    <d v="2016-01-20T15:50:4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s v="theater"/>
    <s v="spaces"/>
    <d v="2015-09-06T11:30:47"/>
    <d v="2015-10-06T11:30:47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s v="theater"/>
    <s v="spaces"/>
    <d v="2015-03-19T20:41:39"/>
    <d v="2015-04-15T21:50:00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s v="theater"/>
    <s v="spaces"/>
    <d v="2016-01-18T12:26:38"/>
    <d v="2016-02-02T12:26: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s v="theater"/>
    <s v="spaces"/>
    <d v="2014-07-22T22:44:15"/>
    <d v="2014-08-21T22:44:15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s v="theater"/>
    <s v="spaces"/>
    <d v="2014-08-11T14:16:26"/>
    <d v="2014-09-09T23:52:00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s v="theater"/>
    <s v="spaces"/>
    <d v="2016-03-14T18:44:14"/>
    <d v="2016-04-27T08:16:00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s v="theater"/>
    <s v="spaces"/>
    <d v="2014-12-02T16:37:42"/>
    <d v="2014-12-31T16:22:00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s v="theater"/>
    <s v="spaces"/>
    <d v="2015-05-14T19:20:55"/>
    <d v="2015-06-13T19:20:55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s v="theater"/>
    <s v="spaces"/>
    <d v="2016-04-04T23:02:40"/>
    <d v="2016-05-04T23:02:40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s v="theater"/>
    <s v="spaces"/>
    <d v="2017-01-09T04:59:05"/>
    <d v="2017-02-08T04:59:05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s v="theater"/>
    <s v="spaces"/>
    <d v="2015-04-28T11:04:54"/>
    <d v="2015-05-28T10:59:00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s v="theater"/>
    <s v="spaces"/>
    <d v="2014-08-11T13:16:53"/>
    <d v="2014-10-01T22:59:00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d v="2015-01-23T14:59:14"/>
    <d v="2015-03-01T20:04:00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s v="spaces"/>
    <d v="2014-11-10T17:59:50"/>
    <d v="2015-01-09T17:59:50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d v="2014-07-31T10:16:24"/>
    <d v="2014-09-29T10:16:24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d v="2016-03-04T10:36:51"/>
    <d v="2016-04-03T09:36:51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s v="spaces"/>
    <d v="2016-03-31T03:59:00"/>
    <d v="2016-05-20T03:59:00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s v="spaces"/>
    <d v="2014-07-09T17:27:26"/>
    <d v="2014-08-08T17:27:26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s v="theater"/>
    <s v="spaces"/>
    <d v="2015-08-29T01:35:34"/>
    <d v="2015-09-28T01:35:34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d v="2014-07-14T13:49:08"/>
    <d v="2014-08-13T13:49:0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s v="theater"/>
    <s v="spaces"/>
    <d v="2015-09-01T07:51:32"/>
    <d v="2015-09-30T13:00:00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s v="theater"/>
    <s v="spaces"/>
    <d v="2016-09-17T17:08:58"/>
    <d v="2016-10-22T17:08:5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s v="theater"/>
    <s v="spaces"/>
    <d v="2015-10-21T22:07:26"/>
    <d v="2015-11-22T01:59:00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s v="spaces"/>
    <d v="2014-07-04T20:19:32"/>
    <d v="2014-07-29T20:19:32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s v="theater"/>
    <s v="spaces"/>
    <d v="2016-06-10T00:28:57"/>
    <d v="2016-07-10T00:28:57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s v="spaces"/>
    <d v="2015-08-10T17:31:19"/>
    <d v="2015-09-09T17:31:19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s v="theater"/>
    <s v="spaces"/>
    <d v="2015-09-16T11:35:52"/>
    <d v="2015-10-16T11:35:52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s v="theater"/>
    <s v="spaces"/>
    <d v="2014-11-14T15:00:34"/>
    <d v="2014-12-14T15:00:34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s v="theater"/>
    <s v="spaces"/>
    <d v="2016-11-16T12:36:09"/>
    <d v="2016-12-07T12:36:09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s v="theater"/>
    <s v="spaces"/>
    <d v="2015-04-03T12:34:41"/>
    <d v="2015-04-21T00:59:00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s v="spaces"/>
    <d v="2016-10-15T11:34:22"/>
    <d v="2016-10-29T20:46:00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s v="theater"/>
    <s v="spaces"/>
    <d v="2015-04-17T11:25:00"/>
    <d v="2015-06-14T14:19:00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s v="theater"/>
    <s v="spaces"/>
    <d v="2016-02-09T08:42:39"/>
    <d v="2016-03-10T08:42:39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s v="theater"/>
    <s v="spaces"/>
    <d v="2016-06-29T21:27:20"/>
    <d v="2016-08-18T21:27:20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s v="theater"/>
    <s v="spaces"/>
    <d v="2015-08-10T10:38:43"/>
    <d v="2015-10-09T10:38:43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s v="theater"/>
    <s v="spaces"/>
    <d v="2017-01-31T17:57:58"/>
    <d v="2017-03-02T17:57:5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s v="theater"/>
    <s v="spaces"/>
    <d v="2015-01-26T22:19:55"/>
    <d v="2015-02-25T22:19:55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s v="theater"/>
    <s v="spaces"/>
    <d v="2015-02-20T12:07:15"/>
    <d v="2015-03-22T11:07:15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s v="theater"/>
    <s v="spaces"/>
    <d v="2014-10-27T19:40:44"/>
    <d v="2014-12-26T20:40:44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s v="theater"/>
    <s v="spaces"/>
    <d v="2015-08-20T23:21:31"/>
    <d v="2015-09-19T23:21:31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d v="2015-10-16T17:09:06"/>
    <d v="2015-11-15T18:09:06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s v="theater"/>
    <s v="spaces"/>
    <d v="2014-08-02T08:31:18"/>
    <d v="2014-09-01T00:00:00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s v="theater"/>
    <s v="spaces"/>
    <d v="2015-04-06T12:22:11"/>
    <d v="2015-05-05T13:48:00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s v="theater"/>
    <s v="spaces"/>
    <d v="2015-08-30T16:12:39"/>
    <d v="2015-09-29T16:12:39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s v="theater"/>
    <s v="spaces"/>
    <d v="2015-06-18T11:05:59"/>
    <d v="2015-08-17T11:05:59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s v="theater"/>
    <s v="spaces"/>
    <d v="2016-10-21T22:36:30"/>
    <d v="2016-12-20T23:36:30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s v="spaces"/>
    <d v="2014-12-08T08:44:07"/>
    <d v="2015-01-08T08:41:00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s v="theater"/>
    <s v="spaces"/>
    <d v="2016-06-07T08:01:23"/>
    <d v="2016-07-08T20:59:00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s v="theater"/>
    <s v="spaces"/>
    <d v="2015-03-02T14:39:05"/>
    <d v="2015-05-01T13:39:05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s v="theater"/>
    <s v="spaces"/>
    <d v="2016-07-15T17:45:43"/>
    <d v="2016-08-14T17:45:43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s v="theater"/>
    <s v="spaces"/>
    <d v="2015-09-08T09:51:52"/>
    <d v="2015-10-15T17:00:00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s v="theater"/>
    <s v="spaces"/>
    <d v="2014-05-01T16:49:01"/>
    <d v="2014-05-31T22:59:00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s v="spaces"/>
    <d v="2015-07-22T14:05:56"/>
    <d v="2015-09-20T14:05:56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s v="spaces"/>
    <d v="2016-06-01T19:36:20"/>
    <d v="2016-07-31T19:36:20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s v="theater"/>
    <s v="spaces"/>
    <d v="2015-04-20T14:48:46"/>
    <d v="2015-05-20T14:48:46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s v="theater"/>
    <s v="spaces"/>
    <d v="2016-09-16T07:05:01"/>
    <d v="2016-10-07T09:00:00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s v="theater"/>
    <s v="spaces"/>
    <d v="2015-12-21T14:00:49"/>
    <d v="2016-02-07T19:17:00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s v="theater"/>
    <s v="spaces"/>
    <d v="2016-01-12T23:33:11"/>
    <d v="2016-02-11T23:33:11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s v="theater"/>
    <s v="spaces"/>
    <d v="2014-09-20T09:56:15"/>
    <d v="2014-10-20T09:56:15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d v="2015-06-16T04:12:17"/>
    <d v="2015-07-16T02:56:00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s v="theater"/>
    <s v="spaces"/>
    <d v="2016-07-04T03:10:18"/>
    <d v="2016-08-23T03:10:1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s v="theater"/>
    <s v="spaces"/>
    <d v="2015-04-12T22:45:06"/>
    <d v="2015-06-11T22:45:06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s v="spaces"/>
    <d v="2015-01-02T16:48:31"/>
    <d v="2015-02-02T21:00:00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s v="theater"/>
    <s v="spaces"/>
    <d v="2014-08-25T12:15:16"/>
    <d v="2014-10-19T00:00:00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s v="theater"/>
    <s v="spaces"/>
    <d v="2015-08-25T05:17:56"/>
    <d v="2015-09-16T17:00:00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s v="theater"/>
    <s v="spaces"/>
    <d v="2015-05-04T14:32:31"/>
    <d v="2015-05-11T14:32:31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s v="spaces"/>
    <d v="2015-02-27T11:19:54"/>
    <d v="2015-04-28T10:19:54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s v="theater"/>
    <s v="spaces"/>
    <d v="2014-07-23T22:00:10"/>
    <d v="2014-08-27T22:00:10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s v="spaces"/>
    <d v="2017-01-09T19:45:19"/>
    <d v="2017-02-18T19:45:19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s v="theater"/>
    <s v="spaces"/>
    <d v="2014-09-03T09:17:00"/>
    <d v="2014-10-04T09:17:00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s v="theater"/>
    <s v="spaces"/>
    <d v="2016-09-01T21:55:34"/>
    <d v="2016-10-31T21:55:34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s v="theater"/>
    <s v="spaces"/>
    <d v="2015-03-18T12:33:02"/>
    <d v="2015-04-17T12:33:02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d v="2014-07-23T10:10:50"/>
    <d v="2014-09-21T10:10:50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d v="2016-05-06T05:43:47"/>
    <d v="2016-06-05T05:43:47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s v="spaces"/>
    <d v="2015-03-18T07:22:05"/>
    <d v="2015-04-01T07:22:05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s v="spaces"/>
    <d v="2016-05-19T03:59:20"/>
    <d v="2016-05-27T08:12:00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s v="spaces"/>
    <d v="2016-06-13T10:35:23"/>
    <d v="2016-07-02T10:35:23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s v="spaces"/>
    <d v="2015-02-24T20:05:32"/>
    <d v="2015-03-26T19:05:32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s v="theater"/>
    <s v="spaces"/>
    <d v="2016-03-06T17:36:36"/>
    <d v="2016-05-05T16:36:36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s v="spaces"/>
    <d v="2014-07-28T11:18:55"/>
    <d v="2014-09-26T11:18:55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s v="spaces"/>
    <d v="2016-11-04T17:22:12"/>
    <d v="2016-11-09T18:22:12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s v="theater"/>
    <s v="spaces"/>
    <d v="2016-06-09T18:49:58"/>
    <d v="2016-07-09T18:49:5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s v="theater"/>
    <s v="spaces"/>
    <d v="2014-12-04T13:43:21"/>
    <d v="2015-02-02T13:43:21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d v="2015-12-07T23:57:52"/>
    <d v="2016-01-06T23:57:52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s v="theater"/>
    <s v="spaces"/>
    <d v="2016-02-26T19:26:02"/>
    <d v="2016-03-27T18:26:02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d v="2015-01-30T15:33:49"/>
    <d v="2015-03-01T15:33:49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s v="theater"/>
    <s v="plays"/>
    <d v="2017-02-14T14:49:01"/>
    <d v="2017-03-16T13:49:01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d v="2017-03-09T15:13:39"/>
    <d v="2017-04-18T14:13:39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s v="theater"/>
    <s v="plays"/>
    <d v="2017-03-14T10:21:56"/>
    <d v="2017-04-13T23:59:00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s v="theater"/>
    <s v="plays"/>
    <d v="2017-03-09T08:54:05"/>
    <d v="2017-04-08T07:54:05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d v="2017-02-20T03:24:20"/>
    <d v="2017-04-21T02:24:20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s v="theater"/>
    <s v="plays"/>
    <d v="2017-02-22T08:33:54"/>
    <d v="2017-03-24T07:33:54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s v="theater"/>
    <s v="plays"/>
    <d v="2017-03-06T12:16:59"/>
    <d v="2017-03-27T11:16:59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s v="theater"/>
    <s v="plays"/>
    <d v="2017-03-12T22:38:41"/>
    <d v="2017-04-03T22:38:41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s v="theater"/>
    <s v="plays"/>
    <d v="2017-02-23T06:05:54"/>
    <d v="2017-03-31T17:59:00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d v="2017-03-13T16:14:29"/>
    <d v="2017-05-03T14:12:00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d v="2017-03-15T10:30:07"/>
    <d v="2017-04-03T10:30:07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s v="plays"/>
    <d v="2017-02-19T01:29:20"/>
    <d v="2017-03-24T23:33:00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s v="plays"/>
    <d v="2017-03-08T12:15:03"/>
    <d v="2017-04-07T11:15:03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s v="theater"/>
    <s v="plays"/>
    <d v="2017-03-06T13:04:48"/>
    <d v="2017-04-16T15:00:00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s v="plays"/>
    <d v="2017-02-17T07:18:59"/>
    <d v="2017-03-19T06:18:59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d v="2017-03-14T03:35:56"/>
    <d v="2017-04-09T03:35:5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s v="theater"/>
    <s v="plays"/>
    <d v="2017-03-02T07:55:07"/>
    <d v="2017-03-19T01:00:00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d v="2017-01-26T19:58:54"/>
    <d v="2017-03-27T18:58:54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s v="theater"/>
    <s v="plays"/>
    <d v="2017-03-02T11:22:46"/>
    <d v="2017-04-16T10:22:4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s v="theater"/>
    <s v="plays"/>
    <d v="2014-09-27T18:15:55"/>
    <d v="2014-11-06T19:15:55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s v="theater"/>
    <s v="plays"/>
    <d v="2014-09-09T10:58:04"/>
    <d v="2014-09-30T23:00:00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d v="2012-11-12T19:25:00"/>
    <d v="2012-12-06T21:00:00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s v="theater"/>
    <s v="plays"/>
    <d v="2010-10-27T01:20:03"/>
    <d v="2011-01-24T23:00:00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s v="theater"/>
    <s v="plays"/>
    <d v="2014-08-11T15:09:34"/>
    <d v="2014-09-10T15:09:34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s v="theater"/>
    <s v="plays"/>
    <d v="2013-10-03T15:49:27"/>
    <d v="2013-11-02T15:49:27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s v="theater"/>
    <s v="plays"/>
    <d v="2011-03-30T22:42:17"/>
    <d v="2011-04-30T23:59:00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s v="theater"/>
    <s v="plays"/>
    <d v="2012-03-02T16:00:58"/>
    <d v="2012-04-01T15:00:58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s v="theater"/>
    <s v="plays"/>
    <d v="2012-11-20T06:58:45"/>
    <d v="2012-12-20T06:58:45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s v="theater"/>
    <s v="plays"/>
    <d v="2012-04-27T17:52:24"/>
    <d v="2012-06-01T17:52:24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s v="theater"/>
    <s v="plays"/>
    <d v="2014-07-09T13:55:05"/>
    <d v="2014-07-19T00:00:00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s v="theater"/>
    <s v="plays"/>
    <d v="2013-06-22T15:09:12"/>
    <d v="2013-07-22T15:09:12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s v="theater"/>
    <s v="plays"/>
    <d v="2011-12-06T20:36:01"/>
    <d v="2012-01-18T18:00:00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s v="theater"/>
    <s v="plays"/>
    <d v="2014-07-21T01:21:27"/>
    <d v="2014-08-12T23:59:00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s v="theater"/>
    <s v="plays"/>
    <d v="2014-09-15T07:52:02"/>
    <d v="2014-10-15T07:52:02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s v="theater"/>
    <s v="plays"/>
    <d v="2014-06-09T11:27:42"/>
    <d v="2014-07-06T21:00:00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s v="theater"/>
    <s v="plays"/>
    <d v="2014-05-16T13:05:25"/>
    <d v="2014-06-15T13:05:25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s v="theater"/>
    <s v="plays"/>
    <d v="2014-05-07T14:20:15"/>
    <d v="2014-06-09T14:20:15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s v="theater"/>
    <s v="plays"/>
    <d v="2011-04-10T22:49:20"/>
    <d v="2011-05-02T22:59:00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s v="theater"/>
    <s v="plays"/>
    <d v="2014-10-28T11:35:53"/>
    <d v="2014-11-26T02:59:00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s v="theater"/>
    <s v="plays"/>
    <d v="2014-07-18T23:13:01"/>
    <d v="2014-08-01T23:13:01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s v="theater"/>
    <s v="plays"/>
    <d v="2014-05-12T21:32:33"/>
    <d v="2014-06-13T17:00:00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s v="theater"/>
    <s v="plays"/>
    <d v="2013-11-13T12:42:41"/>
    <d v="2013-12-12T23:59:00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s v="theater"/>
    <s v="plays"/>
    <d v="2014-05-29T20:55:44"/>
    <d v="2014-07-01T23:00:00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s v="theater"/>
    <s v="plays"/>
    <d v="2016-04-06T09:35:58"/>
    <d v="2016-05-06T09:35:58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s v="theater"/>
    <s v="plays"/>
    <d v="2012-01-15T12:31:08"/>
    <d v="2012-02-14T12:31:08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s v="theater"/>
    <s v="plays"/>
    <d v="2014-08-27T16:04:52"/>
    <d v="2014-09-26T16:04:52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s v="theater"/>
    <s v="plays"/>
    <d v="2014-08-11T15:45:08"/>
    <d v="2014-08-25T15:45:08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s v="theater"/>
    <s v="plays"/>
    <d v="2010-12-19T16:17:07"/>
    <d v="2011-02-17T16:17:07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s v="theater"/>
    <s v="plays"/>
    <d v="2013-07-22T17:20:31"/>
    <d v="2013-08-18T10:00:00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s v="theater"/>
    <s v="plays"/>
    <d v="2014-05-22T11:00:09"/>
    <d v="2014-06-21T11:00:09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s v="theater"/>
    <s v="plays"/>
    <d v="2014-06-16T09:31:15"/>
    <d v="2014-07-16T09:31:15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s v="theater"/>
    <s v="plays"/>
    <d v="2013-04-11T11:51:11"/>
    <d v="2013-05-06T11:51:11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s v="theater"/>
    <s v="plays"/>
    <d v="2014-05-21T04:54:09"/>
    <d v="2014-06-20T04:54:09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s v="theater"/>
    <s v="plays"/>
    <d v="2014-05-20T02:26:27"/>
    <d v="2014-06-15T11:00:00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s v="theater"/>
    <s v="plays"/>
    <d v="2011-12-06T17:47:01"/>
    <d v="2012-01-31T12:00:00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s v="theater"/>
    <s v="plays"/>
    <d v="2013-08-05T14:04:29"/>
    <d v="2013-08-23T14:04:29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s v="theater"/>
    <s v="plays"/>
    <d v="2014-06-01T18:50:31"/>
    <d v="2014-07-01T18:50:31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s v="theater"/>
    <s v="plays"/>
    <d v="2014-07-09T18:27:21"/>
    <d v="2014-07-16T18:27:21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s v="theater"/>
    <s v="plays"/>
    <d v="2014-08-17T17:10:38"/>
    <d v="2014-09-16T16:00:00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s v="theater"/>
    <s v="plays"/>
    <d v="2014-07-15T10:59:33"/>
    <d v="2014-08-04T10:59:33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s v="theater"/>
    <s v="musical"/>
    <d v="2015-05-20T04:58:22"/>
    <d v="2015-06-10T04:58:22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s v="theater"/>
    <s v="musical"/>
    <d v="2015-04-24T03:18:52"/>
    <d v="2015-05-24T03:18:52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d v="2016-11-08T22:37:55"/>
    <d v="2016-12-08T23:37:55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s v="theater"/>
    <s v="musical"/>
    <d v="2016-06-17T13:07:49"/>
    <d v="2016-08-16T13:07:49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s v="theater"/>
    <s v="musical"/>
    <d v="2015-01-14T17:34:19"/>
    <d v="2015-02-28T17:00:0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s v="theater"/>
    <s v="musical"/>
    <d v="2015-01-06T18:14:16"/>
    <d v="2015-02-20T18:14:16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d v="2015-06-26T20:29:58"/>
    <d v="2015-07-26T20:29:58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s v="theater"/>
    <s v="musical"/>
    <d v="2015-01-13T09:15:42"/>
    <d v="2015-02-12T09:15:42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s v="musical"/>
    <d v="2015-06-02T09:21:15"/>
    <d v="2015-08-01T09:00:0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s v="theater"/>
    <s v="musical"/>
    <d v="2015-01-05T06:50:18"/>
    <d v="2015-02-04T06:50:18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s v="theater"/>
    <s v="musical"/>
    <d v="2015-01-09T05:11:17"/>
    <d v="2015-02-16T05:11:17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s v="theater"/>
    <s v="musical"/>
    <d v="2014-08-07T13:16:58"/>
    <d v="2014-09-06T16:00:0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d v="2016-03-31T02:41:41"/>
    <d v="2016-04-30T00:34:0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s v="theater"/>
    <s v="musical"/>
    <d v="2014-08-10T13:24:37"/>
    <d v="2014-08-31T13:24:37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s v="theater"/>
    <s v="musical"/>
    <d v="2015-10-16T15:29:06"/>
    <d v="2015-12-14T00:59:0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s v="theater"/>
    <s v="musical"/>
    <d v="2015-08-26T18:43:42"/>
    <d v="2015-09-25T18:43:42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d v="2015-06-17T11:27:59"/>
    <d v="2015-07-17T11:14:0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s v="theater"/>
    <s v="musical"/>
    <d v="2015-04-01T03:59:32"/>
    <d v="2015-05-01T03:59:32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d v="2015-08-20T01:37:31"/>
    <d v="2015-09-19T01:37:31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s v="theater"/>
    <s v="musical"/>
    <d v="2015-02-22T01:40:07"/>
    <d v="2015-04-23T00:40:07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s v="theater"/>
    <s v="plays"/>
    <d v="2014-07-07T09:31:17"/>
    <d v="2014-07-28T09:31:17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s v="theater"/>
    <s v="plays"/>
    <d v="2014-05-19T10:17:38"/>
    <d v="2014-06-20T18:00:00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s v="theater"/>
    <s v="plays"/>
    <d v="2012-04-14T17:28:39"/>
    <d v="2012-05-31T22:59:00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s v="theater"/>
    <s v="plays"/>
    <d v="2014-07-14T09:04:40"/>
    <d v="2014-08-14T21:00:00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s v="theater"/>
    <s v="plays"/>
    <d v="2014-07-09T14:05:51"/>
    <d v="2014-08-08T14:05:51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s v="theater"/>
    <s v="plays"/>
    <d v="2015-06-16T13:19:19"/>
    <d v="2015-07-26T13:19:19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s v="theater"/>
    <s v="plays"/>
    <d v="2015-11-29T14:01:13"/>
    <d v="2016-01-05T18:55:00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s v="theater"/>
    <s v="plays"/>
    <d v="2015-08-03T10:57:51"/>
    <d v="2015-09-09T22:59:00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s v="theater"/>
    <s v="plays"/>
    <d v="2015-06-10T06:06:11"/>
    <d v="2015-07-11T09:30:00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s v="theater"/>
    <s v="plays"/>
    <d v="2016-10-05T08:06:24"/>
    <d v="2016-11-04T08:06:24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s v="theater"/>
    <s v="plays"/>
    <d v="2014-11-27T19:03:06"/>
    <d v="2014-12-30T19:00:00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s v="theater"/>
    <s v="plays"/>
    <d v="2015-02-15T18:35:47"/>
    <d v="2015-03-22T17:35:47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s v="theater"/>
    <s v="plays"/>
    <d v="2017-02-06T15:00:04"/>
    <d v="2017-03-12T16:00:00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s v="theater"/>
    <s v="plays"/>
    <d v="2015-05-31T11:43:23"/>
    <d v="2015-07-05T11:43:23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s v="theater"/>
    <s v="plays"/>
    <d v="2015-09-23T08:58:17"/>
    <d v="2015-10-24T16:29:00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s v="theater"/>
    <s v="plays"/>
    <d v="2015-07-21T15:02:56"/>
    <d v="2015-08-20T15:02:5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s v="theater"/>
    <s v="plays"/>
    <d v="2016-11-23T15:25:13"/>
    <d v="2017-01-10T00:00:00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s v="theater"/>
    <s v="plays"/>
    <d v="2016-05-13T08:25:38"/>
    <d v="2016-06-03T16:00:00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s v="theater"/>
    <s v="plays"/>
    <d v="2015-09-30T09:00:12"/>
    <d v="2015-10-30T09:00:12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d v="2016-12-18T16:10:36"/>
    <d v="2017-01-17T16:10:3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s v="theater"/>
    <s v="plays"/>
    <d v="2015-11-15T12:01:24"/>
    <d v="2015-12-16T23:59:00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s v="theater"/>
    <s v="plays"/>
    <d v="2014-10-21T01:59:58"/>
    <d v="2014-11-20T02:59:58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s v="theater"/>
    <s v="plays"/>
    <d v="2014-09-15T23:02:06"/>
    <d v="2014-09-30T22:59:00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s v="theater"/>
    <s v="plays"/>
    <d v="2016-03-17T17:39:07"/>
    <d v="2016-04-16T17:39:07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s v="theater"/>
    <s v="plays"/>
    <d v="2016-04-03T14:31:57"/>
    <d v="2016-05-03T22:59:00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s v="theater"/>
    <s v="plays"/>
    <d v="2017-01-31T14:19:15"/>
    <d v="2017-03-02T14:19:15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s v="theater"/>
    <s v="plays"/>
    <d v="2016-12-30T13:56:48"/>
    <d v="2017-02-01T18:31:00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s v="theater"/>
    <s v="plays"/>
    <d v="2016-06-01T03:20:51"/>
    <d v="2016-07-01T03:20:51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s v="theater"/>
    <s v="plays"/>
    <d v="2016-11-28T17:00:33"/>
    <d v="2016-12-28T17:00:33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s v="theater"/>
    <s v="plays"/>
    <d v="2015-09-05T06:23:04"/>
    <d v="2015-09-28T22:59:00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s v="theater"/>
    <s v="plays"/>
    <d v="2015-06-01T07:14:58"/>
    <d v="2015-07-01T07:14:58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s v="theater"/>
    <s v="plays"/>
    <d v="2015-09-30T21:08:13"/>
    <d v="2015-10-25T18:59:00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s v="theater"/>
    <s v="plays"/>
    <d v="2017-01-19T11:39:08"/>
    <d v="2017-02-16T18:00:00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s v="theater"/>
    <s v="plays"/>
    <d v="2014-09-11T02:47:50"/>
    <d v="2014-10-14T01:59:00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s v="theater"/>
    <s v="plays"/>
    <d v="2014-08-20T13:08:12"/>
    <d v="2014-09-19T13:08:12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s v="theater"/>
    <s v="plays"/>
    <d v="2015-09-14T21:19:22"/>
    <d v="2015-10-08T19:00:00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s v="theater"/>
    <s v="plays"/>
    <d v="2016-11-01T11:39:42"/>
    <d v="2016-12-01T12:39:42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s v="theater"/>
    <s v="plays"/>
    <d v="2015-05-11T09:24:18"/>
    <d v="2015-06-11T21:00:00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s v="theater"/>
    <s v="plays"/>
    <d v="2015-08-14T06:20:00"/>
    <d v="2015-09-11T22:59:00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s v="theater"/>
    <s v="plays"/>
    <d v="2015-06-12T05:25:12"/>
    <d v="2015-07-12T05:25:12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s v="theater"/>
    <s v="plays"/>
    <d v="2015-03-05T16:19:17"/>
    <d v="2015-04-04T15:19:17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s v="theater"/>
    <s v="plays"/>
    <d v="2015-05-21T12:55:14"/>
    <d v="2015-06-20T12:55:14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s v="theater"/>
    <s v="plays"/>
    <d v="2014-10-06T12:48:44"/>
    <d v="2014-11-05T13:48:44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s v="theater"/>
    <s v="plays"/>
    <d v="2015-05-22T12:32:46"/>
    <d v="2015-06-21T12:32:4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s v="theater"/>
    <s v="plays"/>
    <d v="2016-08-08T06:20:40"/>
    <d v="2016-09-07T06:20:40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s v="theater"/>
    <s v="plays"/>
    <d v="2016-08-20T08:50:28"/>
    <d v="2016-09-07T22:45:00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s v="theater"/>
    <s v="plays"/>
    <d v="2015-02-23T21:03:29"/>
    <d v="2015-03-25T20:03:29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s v="theater"/>
    <s v="plays"/>
    <d v="2014-09-07T13:26:15"/>
    <d v="2014-10-07T13:26:15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s v="theater"/>
    <s v="plays"/>
    <d v="2015-05-20T08:46:17"/>
    <d v="2015-06-10T22:59:00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s v="theater"/>
    <s v="plays"/>
    <d v="2017-01-23T08:25:52"/>
    <d v="2017-02-22T08:25:52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s v="theater"/>
    <s v="plays"/>
    <d v="2014-12-09T16:17:41"/>
    <d v="2015-01-08T16:17:41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s v="theater"/>
    <s v="plays"/>
    <d v="2016-09-01T13:15:45"/>
    <d v="2016-09-30T22:59:00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s v="theater"/>
    <s v="plays"/>
    <d v="2015-10-26T11:08:38"/>
    <d v="2015-11-30T12:08:38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s v="theater"/>
    <s v="plays"/>
    <d v="2015-06-16T12:24:36"/>
    <d v="2015-07-16T12:24:3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s v="theater"/>
    <s v="plays"/>
    <d v="2014-11-21T02:34:22"/>
    <d v="2014-12-21T23:00:00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s v="theater"/>
    <s v="plays"/>
    <d v="2015-10-07T07:23:08"/>
    <d v="2015-10-30T16:00:00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s v="theater"/>
    <s v="plays"/>
    <d v="2015-01-12T14:12:18"/>
    <d v="2015-01-28T17:00:00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s v="theater"/>
    <s v="plays"/>
    <d v="2015-11-03T12:05:15"/>
    <d v="2015-12-03T12:00:00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s v="theater"/>
    <s v="plays"/>
    <d v="2015-05-12T07:52:02"/>
    <d v="2015-06-12T16:00:00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s v="theater"/>
    <s v="plays"/>
    <d v="2015-06-17T13:11:00"/>
    <d v="2015-07-17T13:11:00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s v="theater"/>
    <s v="plays"/>
    <d v="2016-08-08T16:42:08"/>
    <d v="2016-08-24T16:42:08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s v="plays"/>
    <d v="2015-05-13T04:29:57"/>
    <d v="2015-06-16T06:00:00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s v="plays"/>
    <d v="2015-06-12T07:47:45"/>
    <d v="2015-07-12T07:47:45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s v="theater"/>
    <s v="plays"/>
    <d v="2014-10-03T05:29:35"/>
    <d v="2014-11-02T06:29:35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s v="theater"/>
    <s v="plays"/>
    <d v="2015-10-07T07:00:09"/>
    <d v="2015-11-06T08:00:09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s v="theater"/>
    <s v="plays"/>
    <d v="2016-08-29T14:14:02"/>
    <d v="2016-09-14T14:00:00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s v="theater"/>
    <s v="plays"/>
    <d v="2016-01-31T11:54:32"/>
    <d v="2016-03-15T16:00:00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s v="theater"/>
    <s v="plays"/>
    <d v="2015-01-13T16:07:51"/>
    <d v="2015-02-08T23:30:00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s v="theater"/>
    <s v="plays"/>
    <d v="2016-02-26T17:47:59"/>
    <d v="2016-03-31T22:59:00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s v="theater"/>
    <s v="plays"/>
    <d v="2014-10-19T11:23:26"/>
    <d v="2014-11-18T12:23:2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s v="theater"/>
    <s v="plays"/>
    <d v="2015-04-30T15:21:43"/>
    <d v="2015-05-30T15:21:43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s v="theater"/>
    <s v="plays"/>
    <d v="2016-03-01T21:27:39"/>
    <d v="2016-03-31T20:27:39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s v="theater"/>
    <s v="plays"/>
    <d v="2015-04-27T13:09:58"/>
    <d v="2015-06-01T00:00:00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s v="theater"/>
    <s v="plays"/>
    <d v="2015-08-02T19:28:25"/>
    <d v="2015-09-01T19:28:25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s v="theater"/>
    <s v="plays"/>
    <d v="2016-03-15T23:39:48"/>
    <d v="2016-04-28T23:39:48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s v="theater"/>
    <s v="plays"/>
    <d v="2016-01-10T12:51:38"/>
    <d v="2016-02-10T16:00:00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s v="theater"/>
    <s v="plays"/>
    <d v="2016-01-11T16:14:13"/>
    <d v="2016-01-29T00:59:00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s v="theater"/>
    <s v="plays"/>
    <d v="2017-01-27T17:37:06"/>
    <d v="2017-02-28T00:00:00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s v="theater"/>
    <s v="plays"/>
    <d v="2016-07-16T15:09:42"/>
    <d v="2016-08-15T15:09:42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s v="theater"/>
    <s v="plays"/>
    <d v="2015-11-03T13:00:28"/>
    <d v="2015-11-28T13:00:28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s v="theater"/>
    <s v="plays"/>
    <d v="2016-05-15T13:35:15"/>
    <d v="2016-06-20T18:00:00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s v="theater"/>
    <s v="plays"/>
    <d v="2017-01-23T03:50:02"/>
    <d v="2017-02-20T03:50:02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s v="theater"/>
    <s v="plays"/>
    <d v="2017-02-09T07:21:31"/>
    <d v="2017-03-11T07:21:31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s v="theater"/>
    <s v="plays"/>
    <d v="2015-08-16T11:51:40"/>
    <d v="2015-09-16T22:59:00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s v="theater"/>
    <s v="plays"/>
    <d v="2015-10-05T13:29:08"/>
    <d v="2015-12-04T14:29:08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s v="theater"/>
    <s v="plays"/>
    <d v="2017-02-02T05:12:32"/>
    <d v="2017-03-04T05:12:32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s v="theater"/>
    <s v="plays"/>
    <d v="2015-05-17T07:59:14"/>
    <d v="2015-06-16T07:59:14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s v="theater"/>
    <s v="plays"/>
    <d v="2016-08-27T05:37:09"/>
    <d v="2016-09-26T05:37:09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s v="theater"/>
    <s v="plays"/>
    <d v="2015-11-01T13:09:32"/>
    <d v="2015-11-22T17:00:00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s v="theater"/>
    <s v="plays"/>
    <d v="2015-07-08T13:30:56"/>
    <d v="2015-07-27T17:59:00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s v="theater"/>
    <s v="plays"/>
    <d v="2015-08-23T17:59:28"/>
    <d v="2015-09-12T19:00:00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s v="theater"/>
    <s v="plays"/>
    <d v="2015-09-14T17:01:03"/>
    <d v="2015-10-14T17:01:03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s v="theater"/>
    <s v="plays"/>
    <d v="2015-04-08T12:51:02"/>
    <d v="2015-04-29T12:51:02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s v="theater"/>
    <s v="plays"/>
    <d v="2016-06-17T12:39:36"/>
    <d v="2016-08-01T01:59:00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s v="theater"/>
    <s v="plays"/>
    <d v="2016-11-07T03:26:16"/>
    <d v="2016-12-07T03:26:1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s v="theater"/>
    <s v="plays"/>
    <d v="2015-02-21T10:38:04"/>
    <d v="2015-03-28T09:38:04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s v="theater"/>
    <s v="plays"/>
    <d v="2016-11-22T09:59:12"/>
    <d v="2016-12-22T09:59:12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s v="theater"/>
    <s v="plays"/>
    <d v="2015-07-01T15:32:28"/>
    <d v="2015-07-31T15:32:28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s v="theater"/>
    <s v="plays"/>
    <d v="2016-05-03T00:15:42"/>
    <d v="2016-06-09T22:00:00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s v="theater"/>
    <s v="plays"/>
    <d v="2016-04-14T20:22:19"/>
    <d v="2016-05-14T20:22:19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s v="theater"/>
    <s v="plays"/>
    <d v="2016-03-23T16:02:45"/>
    <d v="2016-04-13T16:02:45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s v="plays"/>
    <d v="2016-09-15T10:36:18"/>
    <d v="2016-10-16T10:36:18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s v="theater"/>
    <s v="plays"/>
    <d v="2015-09-06T17:17:05"/>
    <d v="2015-10-06T17:17:05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s v="theater"/>
    <s v="plays"/>
    <d v="2015-09-17T02:00:10"/>
    <d v="2015-10-17T02:00:10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s v="plays"/>
    <d v="2016-10-21T14:25:46"/>
    <d v="2016-11-11T17:00:00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s v="theater"/>
    <s v="plays"/>
    <d v="2016-01-13T00:51:57"/>
    <d v="2016-01-26T20:00:00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s v="theater"/>
    <s v="plays"/>
    <d v="2015-04-11T01:25:11"/>
    <d v="2015-05-08T15:05:00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s v="theater"/>
    <s v="plays"/>
    <d v="2016-04-06T02:17:21"/>
    <d v="2016-05-06T02:17:21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s v="theater"/>
    <s v="plays"/>
    <d v="2014-07-06T15:54:35"/>
    <d v="2014-08-08T08:54:00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s v="theater"/>
    <s v="plays"/>
    <d v="2016-05-08T19:57:04"/>
    <d v="2016-06-07T19:57:04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s v="theater"/>
    <s v="plays"/>
    <d v="2016-03-02T02:14:53"/>
    <d v="2016-04-10T21:30:00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s v="theater"/>
    <s v="plays"/>
    <d v="2014-12-17T09:03:06"/>
    <d v="2015-01-31T09:03:0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s v="theater"/>
    <s v="plays"/>
    <d v="2016-05-22T20:05:57"/>
    <d v="2016-06-21T20:05:57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s v="theater"/>
    <s v="plays"/>
    <d v="2014-10-01T21:24:25"/>
    <d v="2014-10-15T22:59:00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s v="theater"/>
    <s v="plays"/>
    <d v="2016-05-30T19:14:56"/>
    <d v="2016-06-21T22:55:00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s v="theater"/>
    <s v="plays"/>
    <d v="2016-08-26T03:46:48"/>
    <d v="2016-09-25T03:46:48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s v="theater"/>
    <s v="plays"/>
    <d v="2016-05-22T08:59:50"/>
    <d v="2016-06-05T08:59:50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s v="plays"/>
    <d v="2015-03-01T13:51:17"/>
    <d v="2015-04-05T12:51:17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s v="theater"/>
    <s v="plays"/>
    <d v="2015-02-06T12:08:25"/>
    <d v="2015-03-08T11:08:25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s v="theater"/>
    <s v="plays"/>
    <d v="2016-04-08T03:59:26"/>
    <d v="2016-05-08T03:59:2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s v="theater"/>
    <s v="plays"/>
    <d v="2014-07-02T08:48:03"/>
    <d v="2014-07-04T20:00:00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s v="theater"/>
    <s v="plays"/>
    <d v="2014-07-17T02:45:08"/>
    <d v="2014-07-27T18:00:00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s v="theater"/>
    <s v="plays"/>
    <d v="2015-03-02T16:17:48"/>
    <d v="2015-04-01T15:17:48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s v="theater"/>
    <s v="plays"/>
    <d v="2015-09-01T11:44:46"/>
    <d v="2015-10-06T11:44:4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s v="theater"/>
    <s v="plays"/>
    <d v="2014-06-19T15:38:50"/>
    <d v="2014-07-19T15:38:50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s v="theater"/>
    <s v="plays"/>
    <d v="2015-05-24T11:14:40"/>
    <d v="2015-06-15T11:14:40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s v="theater"/>
    <s v="plays"/>
    <d v="2015-06-30T07:30:22"/>
    <d v="2015-07-30T07:30:22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s v="theater"/>
    <s v="plays"/>
    <d v="2014-07-07T11:10:46"/>
    <d v="2014-08-03T18:00:00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s v="theater"/>
    <s v="plays"/>
    <d v="2016-03-08T04:34:06"/>
    <d v="2016-04-05T03:34:0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s v="theater"/>
    <s v="plays"/>
    <d v="2014-09-19T01:46:07"/>
    <d v="2014-10-10T16:00:00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s v="theater"/>
    <s v="plays"/>
    <d v="2017-02-03T08:48:00"/>
    <d v="2017-02-24T08:48:00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s v="theater"/>
    <s v="plays"/>
    <d v="2016-06-28T10:58:38"/>
    <d v="2016-07-28T10:58:38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s v="theater"/>
    <s v="plays"/>
    <d v="2016-11-11T18:22:34"/>
    <d v="2016-12-06T18:22:34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s v="theater"/>
    <s v="plays"/>
    <d v="2016-05-20T14:10:21"/>
    <d v="2016-06-12T12:00:00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s v="theater"/>
    <s v="plays"/>
    <d v="2015-02-27T02:06:50"/>
    <d v="2015-03-31T23:59:00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s v="theater"/>
    <s v="plays"/>
    <d v="2016-03-23T16:59:44"/>
    <d v="2016-04-13T08:18:00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s v="theater"/>
    <s v="plays"/>
    <d v="2014-07-30T23:48:13"/>
    <d v="2014-08-29T23:48:13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d v="2015-02-17T21:32:48"/>
    <d v="2015-04-17T19:37:00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s v="theater"/>
    <s v="plays"/>
    <d v="2015-02-18T19:35:10"/>
    <d v="2015-02-25T19:35:10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s v="theater"/>
    <s v="plays"/>
    <d v="2016-04-24T08:14:14"/>
    <d v="2016-05-08T16:00:00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s v="theater"/>
    <s v="plays"/>
    <d v="2016-04-06T08:24:40"/>
    <d v="2016-04-29T22:59:00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s v="theater"/>
    <s v="plays"/>
    <d v="2016-05-22T21:39:32"/>
    <d v="2016-06-13T12:00:00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s v="theater"/>
    <s v="plays"/>
    <d v="2015-10-25T11:50:11"/>
    <d v="2015-11-29T18:00:00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s v="theater"/>
    <s v="plays"/>
    <d v="2014-06-16T04:29:25"/>
    <d v="2014-07-23T06:00:00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s v="theater"/>
    <s v="plays"/>
    <d v="2016-05-05T18:49:38"/>
    <d v="2016-07-01T18:00:00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s v="theater"/>
    <s v="plays"/>
    <d v="2016-04-19T05:22:30"/>
    <d v="2016-05-02T18:00:00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s v="theater"/>
    <s v="plays"/>
    <d v="2015-09-23T12:26:46"/>
    <d v="2015-10-28T23:01:00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s v="theater"/>
    <s v="plays"/>
    <d v="2016-04-29T09:52:07"/>
    <d v="2016-05-10T06:17:00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s v="theater"/>
    <s v="plays"/>
    <d v="2016-06-15T14:34:32"/>
    <d v="2016-07-15T14:34:32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s v="theater"/>
    <s v="plays"/>
    <d v="2014-07-02T05:01:50"/>
    <d v="2014-08-01T05:01:50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s v="theater"/>
    <s v="plays"/>
    <d v="2014-10-20T02:27:59"/>
    <d v="2014-11-19T03:27:59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s v="theater"/>
    <s v="plays"/>
    <d v="2017-01-10T20:22:14"/>
    <d v="2017-02-24T20:22:14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s v="theater"/>
    <s v="plays"/>
    <d v="2016-11-22T20:59:03"/>
    <d v="2016-12-14T10:59:00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s v="theater"/>
    <s v="plays"/>
    <d v="2014-08-14T19:36:30"/>
    <d v="2014-09-01T10:59:00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s v="theater"/>
    <s v="plays"/>
    <d v="2015-02-20T21:11:57"/>
    <d v="2015-03-06T23:55:00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s v="theater"/>
    <s v="plays"/>
    <d v="2014-07-31T13:30:45"/>
    <d v="2014-08-19T11:00:00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s v="theater"/>
    <s v="plays"/>
    <d v="2016-02-22T18:27:29"/>
    <d v="2016-03-15T16:00:00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s v="theater"/>
    <s v="plays"/>
    <d v="2015-11-12T21:26:32"/>
    <d v="2015-12-12T21:26:32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s v="theater"/>
    <s v="plays"/>
    <d v="2015-04-12T20:37:17"/>
    <d v="2015-05-12T20:37:17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s v="theater"/>
    <s v="plays"/>
    <d v="2015-07-07T17:24:54"/>
    <d v="2015-08-01T17:24:54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s v="theater"/>
    <s v="plays"/>
    <d v="2014-11-25T23:47:39"/>
    <d v="2015-01-01T00:00:00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s v="theater"/>
    <s v="plays"/>
    <d v="2016-11-15T19:59:40"/>
    <d v="2017-01-14T19:59:40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s v="theater"/>
    <s v="plays"/>
    <d v="2016-11-16T03:01:25"/>
    <d v="2016-12-17T03:00:00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s v="theater"/>
    <s v="plays"/>
    <d v="2015-11-04T15:59:25"/>
    <d v="2015-12-02T15:59:25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s v="theater"/>
    <s v="plays"/>
    <d v="2014-08-04T08:09:16"/>
    <d v="2014-08-24T23:59:00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s v="theater"/>
    <s v="plays"/>
    <d v="2015-06-24T15:30:40"/>
    <d v="2015-07-18T11:00:00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s v="theater"/>
    <s v="plays"/>
    <d v="2015-09-28T12:33:36"/>
    <d v="2015-10-28T12:33:3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s v="theater"/>
    <s v="plays"/>
    <d v="2014-05-06T09:39:33"/>
    <d v="2014-05-18T09:39:33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s v="theater"/>
    <s v="plays"/>
    <d v="2015-02-24T11:49:54"/>
    <d v="2015-04-25T10:49:54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s v="theater"/>
    <s v="plays"/>
    <d v="2015-02-18T12:34:59"/>
    <d v="2015-03-20T11:56:00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s v="theater"/>
    <s v="plays"/>
    <d v="2014-08-07T03:31:46"/>
    <d v="2014-08-31T08:08:00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s v="theater"/>
    <s v="plays"/>
    <d v="2015-08-09T07:20:00"/>
    <d v="2015-08-26T18:00:00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s v="theater"/>
    <s v="plays"/>
    <d v="2014-10-25T17:52:58"/>
    <d v="2014-11-29T18:52:58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s v="theater"/>
    <s v="plays"/>
    <d v="2015-02-08T23:26:23"/>
    <d v="2015-03-10T22:26:23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s v="theater"/>
    <s v="plays"/>
    <d v="2016-07-08T05:20:56"/>
    <d v="2016-08-01T17:59:00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s v="theater"/>
    <s v="plays"/>
    <d v="2016-06-03T13:47:00"/>
    <d v="2016-06-23T13:47:00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s v="theater"/>
    <s v="plays"/>
    <d v="2015-10-14T21:06:08"/>
    <d v="2015-11-20T22:00:00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s v="theater"/>
    <s v="plays"/>
    <d v="2014-11-10T15:49:12"/>
    <d v="2014-12-10T15:49:12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s v="theater"/>
    <s v="plays"/>
    <d v="2014-11-03T10:28:26"/>
    <d v="2014-12-03T10:28:2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s v="theater"/>
    <s v="plays"/>
    <d v="2014-11-04T13:18:08"/>
    <d v="2014-12-14T13:18:08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s v="theater"/>
    <s v="plays"/>
    <d v="2015-05-19T06:04:01"/>
    <d v="2015-06-18T06:04:01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s v="theater"/>
    <s v="plays"/>
    <d v="2016-05-04T08:31:22"/>
    <d v="2016-06-03T08:31:22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s v="theater"/>
    <s v="plays"/>
    <d v="2014-06-25T13:35:45"/>
    <d v="2014-07-10T13:35:45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s v="theater"/>
    <s v="plays"/>
    <d v="2014-07-10T08:05:48"/>
    <d v="2014-08-08T17:28:00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s v="theater"/>
    <s v="plays"/>
    <d v="2016-03-17T15:17:35"/>
    <d v="2016-05-06T15:17:35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s v="theater"/>
    <s v="plays"/>
    <d v="2014-10-11T17:07:10"/>
    <d v="2014-11-05T19:46:00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s v="plays"/>
    <d v="2014-06-27T09:17:25"/>
    <d v="2014-07-27T09:17:25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s v="theater"/>
    <s v="plays"/>
    <d v="2015-05-16T12:05:44"/>
    <d v="2015-05-30T13:10:00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s v="theater"/>
    <s v="plays"/>
    <d v="2014-05-05T05:43:09"/>
    <d v="2014-05-31T22:59:00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s v="theater"/>
    <s v="plays"/>
    <d v="2016-01-09T06:28:49"/>
    <d v="2016-02-18T17:00:00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s v="theater"/>
    <s v="plays"/>
    <d v="2014-10-29T13:02:56"/>
    <d v="2014-11-21T12:00:00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s v="theater"/>
    <s v="plays"/>
    <d v="2015-01-22T17:05:25"/>
    <d v="2015-02-21T17:05:25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s v="theater"/>
    <s v="plays"/>
    <d v="2014-07-14T17:53:34"/>
    <d v="2014-08-28T17:53:34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s v="theater"/>
    <s v="plays"/>
    <d v="2015-07-08T12:22:26"/>
    <d v="2015-08-07T12:22:2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s v="theater"/>
    <s v="plays"/>
    <d v="2015-10-13T09:50:43"/>
    <d v="2015-11-11T21:31:00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s v="theater"/>
    <s v="plays"/>
    <d v="2015-05-26T06:05:24"/>
    <d v="2015-06-25T06:05:24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s v="theater"/>
    <s v="plays"/>
    <d v="2015-05-28T07:05:02"/>
    <d v="2015-06-17T07:05:02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s v="theater"/>
    <s v="plays"/>
    <d v="2016-02-09T19:24:46"/>
    <d v="2016-03-01T18:59:00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s v="theater"/>
    <s v="plays"/>
    <d v="2014-06-01T06:49:36"/>
    <d v="2014-07-16T06:49:3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s v="theater"/>
    <s v="plays"/>
    <d v="2014-06-06T05:08:09"/>
    <d v="2014-07-06T05:08:09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s v="theater"/>
    <s v="plays"/>
    <d v="2014-06-18T18:48:24"/>
    <d v="2014-07-18T18:48:24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s v="theater"/>
    <s v="plays"/>
    <d v="2016-06-23T14:32:38"/>
    <d v="2016-07-31T15:58:00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s v="theater"/>
    <s v="plays"/>
    <d v="2016-05-09T19:59:50"/>
    <d v="2016-06-06T02:00:00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s v="theater"/>
    <s v="plays"/>
    <d v="2015-09-17T19:32:52"/>
    <d v="2015-10-07T19:32:52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s v="theater"/>
    <s v="plays"/>
    <d v="2014-08-28T18:01:02"/>
    <d v="2014-09-27T18:01:02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s v="theater"/>
    <s v="plays"/>
    <d v="2015-02-18T12:35:38"/>
    <d v="2015-02-27T23:59:00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s v="theater"/>
    <s v="plays"/>
    <d v="2016-11-01T14:58:45"/>
    <d v="2016-12-01T02:59:00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s v="theater"/>
    <s v="plays"/>
    <d v="2016-04-06T22:27:36"/>
    <d v="2016-04-17T18:30:00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s v="theater"/>
    <s v="plays"/>
    <d v="2015-03-26T04:54:05"/>
    <d v="2015-04-23T13:30:00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s v="theater"/>
    <s v="plays"/>
    <d v="2014-09-12T16:55:48"/>
    <d v="2014-10-25T19:43:00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s v="theater"/>
    <s v="plays"/>
    <d v="2014-04-23T15:01:47"/>
    <d v="2014-05-23T15:01:47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s v="theater"/>
    <s v="plays"/>
    <d v="2016-03-19T14:43:05"/>
    <d v="2016-04-06T16:30:00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s v="theater"/>
    <s v="plays"/>
    <d v="2016-02-04T21:10:02"/>
    <d v="2016-02-13T19:00:00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s v="theater"/>
    <s v="plays"/>
    <d v="2015-02-02T13:59:23"/>
    <d v="2015-03-04T13:59:23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s v="theater"/>
    <s v="plays"/>
    <d v="2015-11-15T08:29:36"/>
    <d v="2015-12-13T19:00:00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d v="2015-03-25T16:52:21"/>
    <d v="2015-04-24T16:52:21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s v="theater"/>
    <s v="plays"/>
    <d v="2015-01-14T11:14:44"/>
    <d v="2015-02-05T01:59:00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s v="theater"/>
    <s v="plays"/>
    <d v="2014-09-02T09:48:56"/>
    <d v="2014-10-04T09:48:5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s v="theater"/>
    <s v="plays"/>
    <d v="2014-09-01T20:21:43"/>
    <d v="2014-09-20T21:00:00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s v="theater"/>
    <s v="plays"/>
    <d v="2014-06-02T10:29:12"/>
    <d v="2014-07-02T10:29:12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s v="theater"/>
    <s v="plays"/>
    <d v="2015-02-03T12:17:27"/>
    <d v="2015-02-28T12:00:00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s v="theater"/>
    <s v="plays"/>
    <d v="2016-10-18T19:31:01"/>
    <d v="2016-11-01T19:31:01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s v="theater"/>
    <s v="plays"/>
    <d v="2014-06-30T17:41:41"/>
    <d v="2014-07-30T17:41:41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s v="theater"/>
    <s v="plays"/>
    <d v="2014-07-19T12:32:33"/>
    <d v="2014-08-18T12:32:33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s v="theater"/>
    <s v="plays"/>
    <d v="2016-01-11T08:56:54"/>
    <d v="2016-02-05T17:00:00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s v="theater"/>
    <s v="plays"/>
    <d v="2014-05-16T20:30:55"/>
    <d v="2014-06-16T22:00:00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s v="theater"/>
    <s v="plays"/>
    <d v="2014-06-10T04:07:49"/>
    <d v="2014-07-10T04:07:49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s v="theater"/>
    <s v="plays"/>
    <d v="2016-07-21T09:48:13"/>
    <d v="2016-08-06T22:00:00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s v="theater"/>
    <s v="plays"/>
    <d v="2014-07-31T07:59:53"/>
    <d v="2014-08-21T11:28:00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s v="theater"/>
    <s v="plays"/>
    <d v="2015-07-20T12:03:40"/>
    <d v="2015-08-19T12:03:40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s v="theater"/>
    <s v="plays"/>
    <d v="2015-04-06T17:16:07"/>
    <d v="2015-05-02T16:00:00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s v="theater"/>
    <s v="plays"/>
    <d v="2016-01-05T16:52:10"/>
    <d v="2016-01-18T23:59:00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s v="theater"/>
    <s v="plays"/>
    <d v="2014-06-18T21:57:08"/>
    <d v="2014-07-11T11:15:00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s v="theater"/>
    <s v="plays"/>
    <d v="2015-10-17T05:18:41"/>
    <d v="2015-11-13T15:17:00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s v="theater"/>
    <s v="plays"/>
    <d v="2015-04-30T15:11:12"/>
    <d v="2015-05-30T15:11:12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s v="theater"/>
    <s v="plays"/>
    <d v="2014-08-10T07:35:46"/>
    <d v="2014-09-09T07:35:4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s v="theater"/>
    <s v="plays"/>
    <d v="2016-05-31T01:59:46"/>
    <d v="2016-06-08T08:59:00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s v="theater"/>
    <s v="plays"/>
    <d v="2015-09-25T07:43:56"/>
    <d v="2015-10-23T07:43:5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s v="theater"/>
    <s v="plays"/>
    <d v="2015-01-12T14:58:45"/>
    <d v="2015-02-05T07:20:00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s v="plays"/>
    <d v="2016-02-02T16:20:12"/>
    <d v="2016-03-18T15:20:12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s v="theater"/>
    <s v="plays"/>
    <d v="2014-11-16T21:51:29"/>
    <d v="2014-12-16T21:51:29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s v="theater"/>
    <s v="plays"/>
    <d v="2016-06-10T20:15:38"/>
    <d v="2016-07-08T23:00:00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s v="theater"/>
    <s v="plays"/>
    <d v="2015-02-01T11:54:31"/>
    <d v="2015-04-02T10:54:31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s v="theater"/>
    <s v="plays"/>
    <d v="2015-03-25T12:22:07"/>
    <d v="2015-04-21T12:22:07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s v="theater"/>
    <s v="plays"/>
    <d v="2014-06-30T10:20:26"/>
    <d v="2014-07-22T22:59:00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s v="theater"/>
    <s v="plays"/>
    <d v="2016-06-14T18:29:16"/>
    <d v="2016-08-13T18:29:1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s v="theater"/>
    <s v="plays"/>
    <d v="2014-07-01T11:45:59"/>
    <d v="2014-07-31T11:45:59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s v="theater"/>
    <s v="plays"/>
    <d v="2016-09-13T13:00:27"/>
    <d v="2016-10-13T13:00:27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s v="theater"/>
    <s v="plays"/>
    <d v="2014-06-30T23:56:07"/>
    <d v="2014-08-01T01:59:00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s v="theater"/>
    <s v="plays"/>
    <d v="2015-01-12T11:57:37"/>
    <d v="2015-02-12T00:59:00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s v="theater"/>
    <s v="plays"/>
    <d v="2015-01-06T23:51:43"/>
    <d v="2015-02-02T23:27:00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s v="theater"/>
    <s v="plays"/>
    <d v="2016-04-20T06:31:00"/>
    <d v="2016-05-20T06:31:00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d v="2014-08-01T07:39:12"/>
    <d v="2014-08-15T07:39:12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s v="theater"/>
    <s v="plays"/>
    <d v="2016-09-30T10:11:19"/>
    <d v="2016-10-28T22:00:00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s v="theater"/>
    <s v="plays"/>
    <d v="2015-06-24T16:33:48"/>
    <d v="2015-07-10T13:00:00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s v="theater"/>
    <s v="plays"/>
    <d v="2016-08-30T17:03:05"/>
    <d v="2016-10-10T22:59:00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s v="theater"/>
    <s v="plays"/>
    <d v="2016-07-23T22:07:17"/>
    <d v="2016-08-22T22:07:17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s v="theater"/>
    <s v="plays"/>
    <d v="2015-07-15T10:01:12"/>
    <d v="2015-08-09T11:00:00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s v="theater"/>
    <s v="plays"/>
    <d v="2016-02-19T19:27:30"/>
    <d v="2016-04-19T18:27:30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s v="theater"/>
    <s v="plays"/>
    <d v="2015-02-18T11:07:12"/>
    <d v="2015-03-20T10:07:12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s v="theater"/>
    <s v="plays"/>
    <d v="2016-08-23T13:22:09"/>
    <d v="2016-09-20T22:00:00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s v="theater"/>
    <s v="plays"/>
    <d v="2016-03-29T10:24:05"/>
    <d v="2016-04-28T10:24:05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s v="theater"/>
    <s v="plays"/>
    <d v="2016-06-07T19:31:42"/>
    <d v="2016-07-15T16:38:00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s v="theater"/>
    <s v="plays"/>
    <d v="2014-07-21T14:41:30"/>
    <d v="2014-08-31T15:00:00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s v="theater"/>
    <s v="plays"/>
    <d v="2014-10-15T23:05:31"/>
    <d v="2014-11-06T00:59:00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s v="theater"/>
    <s v="plays"/>
    <d v="2015-02-27T15:01:36"/>
    <d v="2015-03-20T15:27:00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s v="theater"/>
    <s v="plays"/>
    <d v="2016-06-20T07:02:11"/>
    <d v="2016-07-20T07:02:11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s v="plays"/>
    <d v="2014-10-06T16:08:24"/>
    <d v="2014-11-02T19:00:00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d v="2014-10-09T01:43:10"/>
    <d v="2014-10-26T22:00:00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s v="theater"/>
    <s v="plays"/>
    <d v="2015-05-04T12:40:43"/>
    <d v="2015-05-16T22:00:00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s v="theater"/>
    <s v="plays"/>
    <d v="2015-02-18T17:00:22"/>
    <d v="2015-03-16T16:00:00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s v="theater"/>
    <s v="plays"/>
    <d v="2014-05-22T15:31:20"/>
    <d v="2014-06-21T15:31:20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s v="theater"/>
    <s v="plays"/>
    <d v="2015-06-16T02:37:07"/>
    <d v="2015-07-10T16:00:00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s v="theater"/>
    <s v="plays"/>
    <d v="2014-12-16T00:56:28"/>
    <d v="2015-01-02T00:56:28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s v="theater"/>
    <s v="plays"/>
    <d v="2014-06-06T13:31:06"/>
    <d v="2014-07-06T13:31:0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s v="theater"/>
    <s v="plays"/>
    <d v="2014-06-03T11:03:01"/>
    <d v="2014-07-03T11:03:01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s v="theater"/>
    <s v="plays"/>
    <d v="2016-05-16T13:14:59"/>
    <d v="2016-06-15T13:14:59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s v="theater"/>
    <s v="plays"/>
    <d v="2016-01-03T11:38:00"/>
    <d v="2016-02-02T11:38:00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s v="theater"/>
    <s v="plays"/>
    <d v="2015-05-02T16:00:01"/>
    <d v="2015-06-03T01:59:00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s v="theater"/>
    <s v="plays"/>
    <d v="2015-05-25T17:34:12"/>
    <d v="2015-06-24T17:34:12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s v="theater"/>
    <s v="plays"/>
    <d v="2015-03-24T13:26:00"/>
    <d v="2015-04-17T11:00:00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s v="theater"/>
    <s v="plays"/>
    <d v="2014-04-24T10:15:31"/>
    <d v="2014-05-24T16:00:00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s v="theater"/>
    <s v="plays"/>
    <d v="2016-03-14T14:15:24"/>
    <d v="2016-04-13T14:15:24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s v="theater"/>
    <s v="plays"/>
    <d v="2015-04-27T00:59:44"/>
    <d v="2015-05-18T00:59:44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s v="theater"/>
    <s v="plays"/>
    <d v="2015-09-20T19:13:17"/>
    <d v="2015-10-25T19:13:17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s v="theater"/>
    <s v="plays"/>
    <d v="2014-07-28T15:47:16"/>
    <d v="2014-08-17T00:11:00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s v="theater"/>
    <s v="plays"/>
    <d v="2016-11-15T00:09:35"/>
    <d v="2016-11-26T01:00:00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s v="theater"/>
    <s v="plays"/>
    <d v="2014-10-03T13:18:29"/>
    <d v="2014-11-01T12:18:00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s v="theater"/>
    <s v="plays"/>
    <d v="2016-08-02T15:19:26"/>
    <d v="2016-09-11T15:19:2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s v="theater"/>
    <s v="plays"/>
    <d v="2016-05-21T12:48:24"/>
    <d v="2016-06-02T17:00:00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s v="theater"/>
    <s v="plays"/>
    <d v="2016-03-29T22:48:24"/>
    <d v="2016-05-28T16:44:00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s v="theater"/>
    <s v="plays"/>
    <d v="2015-05-07T19:52:05"/>
    <d v="2015-07-01T01:59:00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s v="theater"/>
    <s v="plays"/>
    <d v="2016-02-19T17:03:58"/>
    <d v="2016-03-06T23:59:00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s v="theater"/>
    <s v="plays"/>
    <d v="2015-08-17T13:19:55"/>
    <d v="2015-09-11T13:19:55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s v="plays"/>
    <d v="2016-03-01T15:08:44"/>
    <d v="2016-03-15T22:59:00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s v="theater"/>
    <s v="plays"/>
    <d v="2016-06-24T06:28:48"/>
    <d v="2016-07-24T06:28:48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d v="2015-10-20T12:58:11"/>
    <d v="2015-11-19T13:58:11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s v="theater"/>
    <s v="plays"/>
    <d v="2014-05-01T17:27:25"/>
    <d v="2014-05-12T23:00:00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s v="plays"/>
    <d v="2014-07-09T12:37:20"/>
    <d v="2014-08-23T12:37:20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s v="plays"/>
    <d v="2016-05-01T17:08:57"/>
    <d v="2016-05-31T17:08:57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d v="2016-04-17T12:30:53"/>
    <d v="2016-05-10T16:00:00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s v="theater"/>
    <s v="plays"/>
    <d v="2014-11-07T15:37:46"/>
    <d v="2014-11-20T23:55:00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s v="theater"/>
    <s v="plays"/>
    <d v="2014-06-12T09:54:06"/>
    <d v="2014-07-02T09:54:0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s v="theater"/>
    <s v="plays"/>
    <d v="2014-10-15T15:58:15"/>
    <d v="2014-11-07T13:30:00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s v="theater"/>
    <s v="plays"/>
    <d v="2015-02-22T07:53:12"/>
    <d v="2015-04-23T06:53:12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s v="theater"/>
    <s v="plays"/>
    <d v="2014-05-21T21:18:32"/>
    <d v="2014-06-03T23:59:00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d v="2015-01-16T15:19:12"/>
    <d v="2015-02-01T23:59:00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s v="theater"/>
    <s v="plays"/>
    <d v="2015-05-01T13:32:51"/>
    <d v="2015-05-31T13:32:51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s v="theater"/>
    <s v="plays"/>
    <d v="2014-08-04T19:14:30"/>
    <d v="2014-09-07T22:00:00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s v="theater"/>
    <s v="plays"/>
    <d v="2014-06-04T14:37:14"/>
    <d v="2014-07-04T06:00:00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s v="theater"/>
    <s v="plays"/>
    <d v="2014-09-11T13:48:19"/>
    <d v="2014-10-02T09:21:00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s v="theater"/>
    <s v="plays"/>
    <d v="2015-02-02T09:22:30"/>
    <d v="2015-03-04T09:22:30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s v="theater"/>
    <s v="plays"/>
    <d v="2015-08-11T14:46:52"/>
    <d v="2015-09-06T08:47:00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s v="theater"/>
    <s v="plays"/>
    <d v="2014-08-30T03:40:20"/>
    <d v="2014-09-29T03:40:20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s v="theater"/>
    <s v="plays"/>
    <d v="2015-08-18T13:57:26"/>
    <d v="2015-09-15T05:06:00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s v="theater"/>
    <s v="plays"/>
    <d v="2016-07-30T04:32:28"/>
    <d v="2016-09-25T18:00:00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s v="theater"/>
    <s v="plays"/>
    <d v="2014-08-29T13:19:33"/>
    <d v="2014-09-12T23:00:00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s v="theater"/>
    <s v="plays"/>
    <d v="2015-07-29T11:41:46"/>
    <d v="2015-08-09T11:00:00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d v="2016-03-31T03:02:51"/>
    <d v="2016-04-28T00:59:00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s v="theater"/>
    <s v="plays"/>
    <d v="2015-06-11T19:33:25"/>
    <d v="2015-07-10T22:59:00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s v="theater"/>
    <s v="plays"/>
    <d v="2016-12-29T07:01:58"/>
    <d v="2017-01-18T07:01:58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s v="theater"/>
    <s v="plays"/>
    <d v="2015-06-22T13:16:58"/>
    <d v="2015-07-12T20:00:00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d v="2016-03-13T09:57:37"/>
    <d v="2016-04-10T15:00:00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s v="theater"/>
    <s v="plays"/>
    <d v="2016-05-31T10:42:14"/>
    <d v="2016-06-30T10:42:14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s v="theater"/>
    <s v="plays"/>
    <d v="2014-09-02T09:23:47"/>
    <d v="2014-09-17T22:59:00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s v="theater"/>
    <s v="plays"/>
    <d v="2015-10-12T13:16:07"/>
    <d v="2015-11-11T14:16:07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s v="theater"/>
    <s v="plays"/>
    <d v="2015-08-27T10:00:23"/>
    <d v="2015-10-01T10:00:23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s v="theater"/>
    <s v="plays"/>
    <d v="2015-09-01T10:21:50"/>
    <d v="2015-10-02T13:00:00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s v="theater"/>
    <s v="plays"/>
    <d v="2015-11-20T12:27:05"/>
    <d v="2015-12-20T06:59:00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s v="theater"/>
    <s v="plays"/>
    <d v="2014-10-11T03:30:16"/>
    <d v="2014-11-17T02:59:00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s v="theater"/>
    <s v="plays"/>
    <d v="2016-07-20T05:05:40"/>
    <d v="2016-08-17T05:05:40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s v="theater"/>
    <s v="plays"/>
    <d v="2016-08-18T13:08:42"/>
    <d v="2016-09-08T13:08:42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s v="theater"/>
    <s v="plays"/>
    <d v="2016-05-26T19:04:51"/>
    <d v="2016-06-25T19:04:51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s v="theater"/>
    <s v="plays"/>
    <d v="2015-08-06T12:31:15"/>
    <d v="2015-08-31T12:31:15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s v="theater"/>
    <s v="plays"/>
    <d v="2014-07-09T09:23:42"/>
    <d v="2014-09-07T09:23:42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s v="theater"/>
    <s v="plays"/>
    <d v="2015-05-26T13:07:39"/>
    <d v="2015-06-25T13:07:39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s v="theater"/>
    <s v="plays"/>
    <d v="2015-02-05T14:57:37"/>
    <d v="2015-03-07T14:57:37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s v="theater"/>
    <s v="plays"/>
    <d v="2015-03-12T14:22:39"/>
    <d v="2015-04-11T14:22:39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s v="theater"/>
    <s v="plays"/>
    <d v="2015-03-10T10:51:24"/>
    <d v="2015-03-31T22:59:00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s v="theater"/>
    <s v="plays"/>
    <d v="2016-04-19T20:53:21"/>
    <d v="2016-05-13T22:59:00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s v="theater"/>
    <s v="plays"/>
    <d v="2016-02-11T17:36:54"/>
    <d v="2016-03-04T20:00:00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s v="theater"/>
    <s v="plays"/>
    <d v="2015-08-07T04:27:53"/>
    <d v="2015-09-04T04:27:53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s v="theater"/>
    <s v="plays"/>
    <d v="2016-04-02T16:26:38"/>
    <d v="2016-05-02T16:26:38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s v="theater"/>
    <s v="plays"/>
    <d v="2014-04-24T07:22:50"/>
    <d v="2014-05-22T17:07:00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s v="theater"/>
    <s v="plays"/>
    <d v="2014-05-29T09:05:24"/>
    <d v="2014-06-28T09:05:24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s v="theater"/>
    <s v="plays"/>
    <d v="2015-07-10T19:41:20"/>
    <d v="2015-08-11T19:00:00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s v="plays"/>
    <d v="2015-01-11T20:12:39"/>
    <d v="2015-02-11T12:00:00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s v="theater"/>
    <s v="plays"/>
    <d v="2016-10-18T05:36:34"/>
    <d v="2016-11-17T06:36:34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s v="theater"/>
    <s v="plays"/>
    <d v="2014-06-18T10:35:24"/>
    <d v="2014-08-17T10:35:24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s v="theater"/>
    <s v="plays"/>
    <d v="2014-04-01T01:38:31"/>
    <d v="2014-05-05T01:38:31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s v="theater"/>
    <s v="plays"/>
    <d v="2015-05-15T14:36:15"/>
    <d v="2015-06-26T16:00:00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s v="theater"/>
    <s v="plays"/>
    <d v="2015-07-08T21:18:28"/>
    <d v="2015-07-31T03:58:00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s v="theater"/>
    <s v="plays"/>
    <d v="2015-04-21T16:21:06"/>
    <d v="2015-05-26T21:45:00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s v="theater"/>
    <s v="plays"/>
    <d v="2015-07-18T11:19:38"/>
    <d v="2015-08-05T13:36:00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s v="theater"/>
    <s v="plays"/>
    <d v="2016-03-04T13:17:07"/>
    <d v="2016-03-13T17:00:00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s v="theater"/>
    <s v="plays"/>
    <d v="2016-07-04T11:07:36"/>
    <d v="2016-08-01T14:00:00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s v="theater"/>
    <s v="plays"/>
    <d v="2015-08-20T09:57:29"/>
    <d v="2015-10-05T11:00:00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s v="theater"/>
    <s v="plays"/>
    <d v="2014-12-01T12:50:08"/>
    <d v="2014-12-31T12:50:08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s v="theater"/>
    <s v="plays"/>
    <d v="2014-12-24T07:11:23"/>
    <d v="2015-01-23T07:11:23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s v="theater"/>
    <s v="plays"/>
    <d v="2015-05-11T14:27:24"/>
    <d v="2015-06-10T14:27:24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s v="theater"/>
    <s v="plays"/>
    <d v="2014-08-18T12:46:34"/>
    <d v="2014-09-17T12:46:34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s v="theater"/>
    <s v="plays"/>
    <d v="2014-12-09T11:31:36"/>
    <d v="2015-01-08T11:31:3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s v="theater"/>
    <s v="plays"/>
    <d v="2014-12-03T02:58:03"/>
    <d v="2014-12-31T02:00:00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s v="theater"/>
    <s v="plays"/>
    <d v="2014-09-30T15:36:53"/>
    <d v="2014-10-30T15:36:53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s v="theater"/>
    <s v="plays"/>
    <d v="2015-05-22T08:41:22"/>
    <d v="2015-06-21T08:41:22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s v="theater"/>
    <s v="plays"/>
    <d v="2014-10-09T04:00:46"/>
    <d v="2014-11-08T05:00:4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s v="theater"/>
    <s v="plays"/>
    <d v="2014-10-14T17:37:28"/>
    <d v="2014-11-13T18:37:28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s v="theater"/>
    <s v="plays"/>
    <d v="2016-07-10T13:48:47"/>
    <d v="2016-08-10T22:59:00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d v="2016-10-06T08:10:54"/>
    <d v="2016-12-05T09:10:54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s v="theater"/>
    <s v="plays"/>
    <d v="2015-03-30T13:53:03"/>
    <d v="2015-04-26T01:28:00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s v="theater"/>
    <s v="plays"/>
    <d v="2016-03-31T12:36:17"/>
    <d v="2016-04-30T12:36:17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s v="theater"/>
    <s v="plays"/>
    <d v="2016-03-01T13:17:36"/>
    <d v="2016-03-31T12:17:3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s v="theater"/>
    <s v="plays"/>
    <d v="2015-01-21T23:13:42"/>
    <d v="2015-02-28T23:59:00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s v="theater"/>
    <s v="plays"/>
    <d v="2014-07-16T06:18:30"/>
    <d v="2014-07-30T06:18:30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s v="theater"/>
    <s v="plays"/>
    <d v="2016-03-21T21:18:02"/>
    <d v="2016-04-04T21:18:02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s v="theater"/>
    <s v="plays"/>
    <d v="2016-02-18T05:13:25"/>
    <d v="2016-04-18T04:13:25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s v="theater"/>
    <s v="plays"/>
    <d v="2015-06-13T02:35:44"/>
    <d v="2015-07-13T02:35:44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s v="theater"/>
    <s v="plays"/>
    <d v="2014-11-21T12:11:30"/>
    <d v="2014-12-21T12:11:30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s v="theater"/>
    <s v="plays"/>
    <d v="2016-07-25T11:44:30"/>
    <d v="2016-09-23T11:44:30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s v="theater"/>
    <s v="plays"/>
    <d v="2016-05-13T07:57:34"/>
    <d v="2016-06-27T14:00:00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s v="theater"/>
    <s v="plays"/>
    <d v="2015-04-07T14:53:30"/>
    <d v="2015-04-29T18:00:00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s v="theater"/>
    <s v="plays"/>
    <d v="2015-05-01T10:32:27"/>
    <d v="2015-05-26T10:32:27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s v="theater"/>
    <s v="plays"/>
    <d v="2014-09-20T03:00:34"/>
    <d v="2014-10-20T03:00:34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s v="theater"/>
    <s v="plays"/>
    <d v="2014-12-30T17:45:44"/>
    <d v="2015-01-23T23:59:00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s v="theater"/>
    <s v="plays"/>
    <d v="2014-12-15T14:55:07"/>
    <d v="2015-02-10T23:59:00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s v="theater"/>
    <s v="plays"/>
    <d v="2014-12-01T16:33:59"/>
    <d v="2015-01-05T15:26:00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s v="theater"/>
    <s v="plays"/>
    <d v="2016-08-09T20:36:22"/>
    <d v="2016-09-03T20:36:22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s v="theater"/>
    <s v="plays"/>
    <d v="2015-02-14T19:12:03"/>
    <d v="2015-03-13T01:59:00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s v="plays"/>
    <d v="2014-08-05T12:09:42"/>
    <d v="2014-08-26T12:09:42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s v="theater"/>
    <s v="plays"/>
    <d v="2016-02-17T09:03:10"/>
    <d v="2016-03-03T00:59:00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s v="theater"/>
    <s v="plays"/>
    <d v="2014-08-15T14:10:22"/>
    <d v="2014-09-02T23:59:00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s v="theater"/>
    <s v="plays"/>
    <d v="2015-08-04T14:04:37"/>
    <d v="2015-08-29T19:00:00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s v="theater"/>
    <s v="plays"/>
    <d v="2016-09-15T15:22:44"/>
    <d v="2016-10-13T15:22:44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s v="theater"/>
    <s v="plays"/>
    <d v="2014-12-17T18:58:02"/>
    <d v="2015-01-16T18:58:02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s v="theater"/>
    <s v="plays"/>
    <d v="2016-03-18T16:27:59"/>
    <d v="2016-05-17T16:27:59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s v="theater"/>
    <s v="plays"/>
    <d v="2015-10-06T15:44:40"/>
    <d v="2015-11-05T16:44:40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s v="theater"/>
    <s v="plays"/>
    <d v="2016-04-22T19:22:36"/>
    <d v="2016-04-29T01:59:00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s v="theater"/>
    <s v="plays"/>
    <d v="2016-01-14T14:02:06"/>
    <d v="2016-02-13T14:02:0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s v="theater"/>
    <s v="plays"/>
    <d v="2016-07-15T09:30:57"/>
    <d v="2016-08-14T09:30:57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s v="plays"/>
    <d v="2015-11-30T18:08:02"/>
    <d v="2015-12-14T19:00:00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s v="theater"/>
    <s v="plays"/>
    <d v="2016-05-16T12:01:30"/>
    <d v="2016-06-17T09:00:00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s v="theater"/>
    <s v="plays"/>
    <d v="2016-02-29T18:48:05"/>
    <d v="2016-03-30T17:48:05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s v="theater"/>
    <s v="plays"/>
    <d v="2015-07-18T05:22:16"/>
    <d v="2015-08-17T05:22:1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s v="theater"/>
    <s v="plays"/>
    <d v="2015-03-09T03:53:21"/>
    <d v="2015-04-08T03:53:21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s v="theater"/>
    <s v="plays"/>
    <d v="2014-05-30T12:26:51"/>
    <d v="2014-06-09T12:26:51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s v="theater"/>
    <s v="plays"/>
    <d v="2014-05-29T09:09:34"/>
    <d v="2014-06-28T09:09:34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s v="theater"/>
    <s v="plays"/>
    <d v="2015-05-19T20:00:16"/>
    <d v="2015-06-18T20:00:1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s v="theater"/>
    <s v="plays"/>
    <d v="2015-11-10T09:14:56"/>
    <d v="2015-12-10T09:14:5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s v="theater"/>
    <s v="plays"/>
    <d v="2015-02-17T17:47:44"/>
    <d v="2015-03-19T16:47:44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s v="theater"/>
    <s v="plays"/>
    <d v="2017-02-13T09:38:49"/>
    <d v="2017-02-27T19:00:00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s v="theater"/>
    <s v="plays"/>
    <d v="2015-05-04T10:04:10"/>
    <d v="2015-06-03T10:04:10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s v="theater"/>
    <s v="plays"/>
    <d v="2016-10-17T22:10:26"/>
    <d v="2016-11-19T17:00:00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s v="theater"/>
    <s v="plays"/>
    <d v="2015-02-02T17:31:01"/>
    <d v="2015-03-04T23:00:00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s v="theater"/>
    <s v="plays"/>
    <d v="2016-09-06T17:27:24"/>
    <d v="2016-09-30T16:00:00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s v="theater"/>
    <s v="plays"/>
    <d v="2014-08-26T00:19:31"/>
    <d v="2014-09-27T22:23:00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s v="theater"/>
    <s v="plays"/>
    <d v="2014-07-08T12:41:10"/>
    <d v="2014-07-26T02:00:00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s v="theater"/>
    <s v="plays"/>
    <d v="2016-06-24T13:34:50"/>
    <d v="2016-08-23T13:34:50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s v="theater"/>
    <s v="plays"/>
    <d v="2015-06-02T10:39:37"/>
    <d v="2015-07-02T10:39:37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s v="theater"/>
    <s v="plays"/>
    <d v="2014-07-26T11:00:57"/>
    <d v="2014-08-16T11:00:57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s v="theater"/>
    <s v="plays"/>
    <d v="2016-03-31T12:48:07"/>
    <d v="2016-05-20T22:59:00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d v="2015-10-14T14:59:56"/>
    <d v="2015-12-13T15:59:56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d v="2016-03-07T21:16:04"/>
    <d v="2016-05-05T12:00:0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s v="musical"/>
    <d v="2014-10-30T15:19:50"/>
    <d v="2014-11-29T16:19:5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s v="theater"/>
    <s v="musical"/>
    <d v="2014-08-29T13:04:57"/>
    <d v="2014-09-22T22:59:0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d v="2014-11-03T17:29:09"/>
    <d v="2014-11-23T17:29:09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s v="theater"/>
    <s v="musical"/>
    <d v="2016-10-06T09:57:47"/>
    <d v="2016-11-18T20:00:0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s v="theater"/>
    <s v="musical"/>
    <d v="2016-11-26T22:59:34"/>
    <d v="2017-01-13T22:59:0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s v="theater"/>
    <s v="musical"/>
    <d v="2016-03-21T16:11:16"/>
    <d v="2016-04-20T16:11:16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d v="2015-08-10T11:40:29"/>
    <d v="2015-09-14T11:40:29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s v="theater"/>
    <s v="musical"/>
    <d v="2014-12-02T11:48:55"/>
    <d v="2015-01-01T11:48:55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s v="musical"/>
    <d v="2015-02-18T11:08:52"/>
    <d v="2015-04-19T10:08:52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d v="2016-08-08T11:15:06"/>
    <d v="2016-10-07T10:11:0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s v="theater"/>
    <s v="musical"/>
    <d v="2015-04-10T13:45:30"/>
    <d v="2015-05-10T13:45:3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d v="2014-09-17T10:02:59"/>
    <d v="2014-10-05T00:00:0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s v="theater"/>
    <s v="musical"/>
    <d v="2015-10-20T14:35:27"/>
    <d v="2015-11-30T12:00:0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d v="2015-10-07T22:27:19"/>
    <d v="2015-11-16T23:27:19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s v="theater"/>
    <s v="musical"/>
    <d v="2016-02-09T00:48:07"/>
    <d v="2016-03-07T23:59:0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s v="musical"/>
    <d v="2016-10-22T18:17:18"/>
    <d v="2016-11-21T19:17:18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s v="theater"/>
    <s v="musical"/>
    <d v="2015-05-16T05:06:42"/>
    <d v="2015-06-16T18:30:0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d v="2016-08-16T12:58:47"/>
    <d v="2016-09-30T12:58:47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s v="theater"/>
    <s v="plays"/>
    <d v="2014-09-05T02:00:45"/>
    <d v="2014-10-05T02:00:45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s v="theater"/>
    <s v="plays"/>
    <d v="2014-05-21T12:06:34"/>
    <d v="2014-06-16T12:06:34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s v="theater"/>
    <s v="plays"/>
    <d v="2016-01-12T06:29:44"/>
    <d v="2016-02-02T06:29:44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s v="theater"/>
    <s v="plays"/>
    <d v="2014-07-08T10:30:42"/>
    <d v="2014-08-10T10:59:00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s v="theater"/>
    <s v="plays"/>
    <d v="2016-08-14T10:28:22"/>
    <d v="2016-08-24T22:59:00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s v="theater"/>
    <s v="plays"/>
    <d v="2015-07-06T03:43:27"/>
    <d v="2015-08-05T03:43:27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s v="theater"/>
    <s v="plays"/>
    <d v="2016-03-11T04:59:46"/>
    <d v="2016-04-03T12:00:00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s v="theater"/>
    <s v="plays"/>
    <d v="2015-06-18T14:16:38"/>
    <d v="2015-07-18T01:59:00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s v="theater"/>
    <s v="plays"/>
    <d v="2017-01-02T16:50:36"/>
    <d v="2017-02-01T17:59:00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s v="theater"/>
    <s v="plays"/>
    <d v="2016-05-09T10:06:59"/>
    <d v="2016-06-01T16:42:00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s v="theater"/>
    <s v="plays"/>
    <d v="2014-05-16T15:36:20"/>
    <d v="2014-07-01T22:59:00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s v="theater"/>
    <s v="plays"/>
    <d v="2015-02-20T01:39:10"/>
    <d v="2015-03-19T09:39:00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s v="theater"/>
    <s v="plays"/>
    <d v="2014-11-28T16:08:45"/>
    <d v="2014-12-23T16:08:45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s v="theater"/>
    <s v="plays"/>
    <d v="2016-03-18T16:31:12"/>
    <d v="2016-04-09T23:00:00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s v="theater"/>
    <s v="plays"/>
    <d v="2015-03-01T00:16:54"/>
    <d v="2015-03-30T23:16:54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d v="2016-10-22T05:50:30"/>
    <d v="2016-12-21T06:50:30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s v="theater"/>
    <s v="plays"/>
    <d v="2016-06-02T00:58:09"/>
    <d v="2016-06-16T00:58:09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s v="plays"/>
    <d v="2015-10-17T14:23:42"/>
    <d v="2015-10-28T14:54:00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s v="theater"/>
    <s v="plays"/>
    <d v="2014-07-02T16:43:02"/>
    <d v="2014-07-24T02:00:00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s v="theater"/>
    <s v="plays"/>
    <d v="2015-06-18T18:16:59"/>
    <d v="2015-07-18T18:16:59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s v="theater"/>
    <s v="plays"/>
    <d v="2015-06-30T08:20:52"/>
    <d v="2015-07-23T13:33:00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s v="theater"/>
    <s v="plays"/>
    <d v="2015-05-12T11:12:17"/>
    <d v="2015-06-11T11:12:17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s v="theater"/>
    <s v="plays"/>
    <d v="2015-05-18T07:20:11"/>
    <d v="2015-05-31T18:00:00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s v="theater"/>
    <s v="plays"/>
    <d v="2014-06-30T10:04:27"/>
    <d v="2014-07-20T22:59:00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s v="theater"/>
    <s v="plays"/>
    <d v="2014-08-27T17:43:04"/>
    <d v="2014-09-26T17:43:04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s v="theater"/>
    <s v="plays"/>
    <d v="2014-10-02T02:04:57"/>
    <d v="2014-11-05T07:52:00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s v="theater"/>
    <s v="plays"/>
    <d v="2016-07-05T15:57:09"/>
    <d v="2016-09-03T15:57:09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s v="theater"/>
    <s v="plays"/>
    <d v="2016-05-03T09:19:42"/>
    <d v="2016-05-15T18:00:00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s v="theater"/>
    <s v="plays"/>
    <d v="2014-08-25T14:34:44"/>
    <d v="2014-09-12T14:34:44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s v="theater"/>
    <s v="plays"/>
    <d v="2014-06-12T08:46:58"/>
    <d v="2014-07-02T22:59:00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s v="theater"/>
    <s v="plays"/>
    <d v="2015-04-26T07:44:58"/>
    <d v="2015-05-31T07:44:58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s v="theater"/>
    <s v="plays"/>
    <d v="2014-05-27T13:16:21"/>
    <d v="2014-06-30T23:59:00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s v="theater"/>
    <s v="plays"/>
    <d v="2016-09-14T05:53:54"/>
    <d v="2016-10-05T05:53:54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s v="theater"/>
    <s v="plays"/>
    <d v="2016-01-05T10:38:10"/>
    <d v="2016-01-15T10:38:10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s v="theater"/>
    <s v="plays"/>
    <d v="2014-05-13T11:26:58"/>
    <d v="2014-06-16T01:59:00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s v="theater"/>
    <s v="plays"/>
    <d v="2016-09-19T21:48:16"/>
    <d v="2016-10-19T21:48:1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s v="theater"/>
    <s v="plays"/>
    <d v="2015-08-02T23:19:46"/>
    <d v="2015-09-01T23:19:4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s v="theater"/>
    <s v="plays"/>
    <d v="2014-04-24T09:14:19"/>
    <d v="2014-05-19T16:00:00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s v="theater"/>
    <s v="plays"/>
    <d v="2015-08-14T10:54:20"/>
    <d v="2015-08-28T22:59:00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s v="theater"/>
    <s v="plays"/>
    <d v="2014-05-28T00:14:15"/>
    <d v="2014-06-27T00:14:15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s v="theater"/>
    <s v="plays"/>
    <d v="2014-07-09T13:53:24"/>
    <d v="2014-08-08T13:53:24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s v="theater"/>
    <s v="plays"/>
    <d v="2015-05-23T14:50:39"/>
    <d v="2015-06-21T17:25:00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s v="theater"/>
    <s v="plays"/>
    <d v="2014-10-28T09:21:23"/>
    <d v="2014-11-27T10:21:23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s v="theater"/>
    <s v="plays"/>
    <d v="2015-01-16T11:48:49"/>
    <d v="2015-03-01T23:59:00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s v="theater"/>
    <s v="plays"/>
    <d v="2014-09-09T18:09:39"/>
    <d v="2014-09-18T19:00:00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s v="theater"/>
    <s v="plays"/>
    <d v="2015-10-31T23:35:29"/>
    <d v="2015-11-30T17:30:00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s v="theater"/>
    <s v="plays"/>
    <d v="2016-04-29T22:12:47"/>
    <d v="2016-06-05T21:00:00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s v="theater"/>
    <s v="plays"/>
    <d v="2014-12-22T15:53:30"/>
    <d v="2015-01-11T15:53:30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s v="theater"/>
    <s v="plays"/>
    <d v="2014-12-15T09:48:36"/>
    <d v="2015-02-13T09:48:3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d v="2016-04-19T06:10:48"/>
    <d v="2016-05-10T06:10:48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s v="theater"/>
    <s v="plays"/>
    <d v="2016-02-01T14:21:27"/>
    <d v="2016-03-02T14:21:27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s v="plays"/>
    <d v="2014-09-15T09:26:56"/>
    <d v="2014-10-15T09:26:5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s v="theater"/>
    <s v="plays"/>
    <d v="2014-08-31T09:03:20"/>
    <d v="2014-09-30T11:00:00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s v="theater"/>
    <s v="plays"/>
    <d v="2015-05-05T07:59:53"/>
    <d v="2015-06-04T07:59:53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s v="theater"/>
    <s v="plays"/>
    <d v="2016-06-03T07:54:44"/>
    <d v="2016-07-10T17:59:00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s v="theater"/>
    <s v="plays"/>
    <d v="2016-07-05T07:06:28"/>
    <d v="2016-08-13T01:59:00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s v="theater"/>
    <s v="plays"/>
    <d v="2016-04-01T11:33:14"/>
    <d v="2016-05-31T11:33:14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s v="theater"/>
    <s v="plays"/>
    <d v="2014-06-02T08:01:54"/>
    <d v="2014-06-23T13:00:00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s v="plays"/>
    <d v="2014-08-28T16:55:49"/>
    <d v="2014-09-12T16:55:49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s v="theater"/>
    <s v="plays"/>
    <d v="2016-06-30T20:09:38"/>
    <d v="2016-07-22T00:26:00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s v="theater"/>
    <s v="plays"/>
    <d v="2014-06-19T22:24:46"/>
    <d v="2014-07-03T22:24:4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s v="theater"/>
    <s v="plays"/>
    <d v="2014-05-26T11:59:06"/>
    <d v="2014-06-25T11:59:0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s v="theater"/>
    <s v="plays"/>
    <d v="2015-03-09T08:49:48"/>
    <d v="2015-04-03T08:49:48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s v="theater"/>
    <s v="plays"/>
    <d v="2014-05-20T12:22:53"/>
    <d v="2014-06-15T11:00:00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s v="theater"/>
    <s v="plays"/>
    <d v="2015-05-09T23:07:47"/>
    <d v="2015-05-31T01:59:00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s v="theater"/>
    <s v="plays"/>
    <d v="2016-05-15T12:42:46"/>
    <d v="2016-06-04T12:42:4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s v="theater"/>
    <s v="plays"/>
    <d v="2015-04-24T08:21:07"/>
    <d v="2015-05-25T22:59:00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s v="theater"/>
    <s v="plays"/>
    <d v="2015-02-01T18:53:39"/>
    <d v="2015-03-31T07:52:00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s v="theater"/>
    <s v="plays"/>
    <d v="2015-12-22T16:18:29"/>
    <d v="2016-01-21T16:18:29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s v="plays"/>
    <d v="2015-04-08T15:47:29"/>
    <d v="2015-05-09T15:47:29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s v="theater"/>
    <s v="plays"/>
    <d v="2015-01-28T12:11:15"/>
    <d v="2015-02-27T12:11:15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d v="2015-05-23T12:31:06"/>
    <d v="2015-06-22T12:31:0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s v="theater"/>
    <s v="plays"/>
    <d v="2015-06-10T18:50:06"/>
    <d v="2015-07-02T18:50:0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s v="theater"/>
    <s v="plays"/>
    <d v="2014-10-15T17:28:04"/>
    <d v="2014-11-05T18:28:04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s v="theater"/>
    <s v="plays"/>
    <d v="2016-01-12T11:07:27"/>
    <d v="2016-02-11T17:59:00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s v="theater"/>
    <s v="plays"/>
    <d v="2014-10-31T13:04:22"/>
    <d v="2014-11-30T14:04:22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s v="theater"/>
    <s v="plays"/>
    <d v="2016-04-05T06:47:40"/>
    <d v="2016-05-04T18:00:00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s v="theater"/>
    <s v="plays"/>
    <d v="2016-02-01T17:41:07"/>
    <d v="2016-02-18T16:30:00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s v="theater"/>
    <s v="plays"/>
    <d v="2016-04-01T22:22:51"/>
    <d v="2016-04-29T16:00:00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s v="theater"/>
    <s v="plays"/>
    <d v="2016-09-19T03:21:34"/>
    <d v="2016-10-19T23:55:00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s v="theater"/>
    <s v="plays"/>
    <d v="2015-07-19T23:06:16"/>
    <d v="2015-08-18T23:06:1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s v="theater"/>
    <s v="plays"/>
    <d v="2015-02-05T23:55:12"/>
    <d v="2015-03-22T22:55:12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d v="2015-07-18T11:15:59"/>
    <d v="2015-08-17T11:15:59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s v="theater"/>
    <s v="plays"/>
    <d v="2014-12-10T13:04:06"/>
    <d v="2015-01-09T22:23:00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s v="theater"/>
    <s v="plays"/>
    <d v="2014-11-25T11:15:33"/>
    <d v="2015-01-24T07:00:00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d v="2015-04-08T19:35:08"/>
    <d v="2015-04-18T17:30:00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s v="plays"/>
    <d v="2015-03-26T16:38:16"/>
    <d v="2015-05-25T16:38:1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s v="plays"/>
    <d v="2015-04-28T11:38:09"/>
    <d v="2015-05-28T11:38:09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s v="plays"/>
    <d v="2015-02-13T12:04:53"/>
    <d v="2015-03-23T13:00:00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s v="theater"/>
    <s v="plays"/>
    <d v="2015-10-20T11:35:03"/>
    <d v="2015-11-12T01:59:00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d v="2014-06-23T17:31:45"/>
    <d v="2014-07-15T17:00:00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s v="theater"/>
    <s v="plays"/>
    <d v="2016-06-27T05:47:48"/>
    <d v="2016-07-17T05:47:48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s v="theater"/>
    <s v="plays"/>
    <d v="2014-07-12T21:09:15"/>
    <d v="2014-08-11T20:53:58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d v="2015-11-17T17:05:50"/>
    <d v="2015-12-17T17:05:50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d v="2014-08-07T00:09:04"/>
    <d v="2014-09-06T00:09:04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d v="2014-06-03T12:02:44"/>
    <d v="2014-07-03T12:02:44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d v="2014-06-03T14:32:32"/>
    <d v="2014-07-04T22:59:00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d v="2014-07-11T11:45:02"/>
    <d v="2014-08-10T11:45:02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s v="plays"/>
    <d v="2016-09-08T04:20:39"/>
    <d v="2016-10-08T04:20:39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d v="2015-06-09T02:11:36"/>
    <d v="2015-07-05T17:59:00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s v="theater"/>
    <s v="musical"/>
    <d v="2016-01-26T11:57:16"/>
    <d v="2016-02-16T00:59:0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d v="2016-03-28T22:03:08"/>
    <d v="2016-04-28T22:59:0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s v="theater"/>
    <s v="musical"/>
    <d v="2015-01-12T18:33:28"/>
    <d v="2015-02-10T02:59:0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s v="theater"/>
    <s v="musical"/>
    <d v="2016-02-02T19:51:13"/>
    <d v="2016-04-02T18:51:13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s v="theater"/>
    <s v="musical"/>
    <d v="2016-09-06T14:15:35"/>
    <d v="2016-10-16T16:00:0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s v="theater"/>
    <s v="musical"/>
    <d v="2015-05-04T14:46:40"/>
    <d v="2015-06-02T19:00:0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s v="theater"/>
    <s v="musical"/>
    <d v="2014-06-18T16:08:57"/>
    <d v="2014-07-25T23:59:0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s v="theater"/>
    <s v="musical"/>
    <d v="2016-03-16T15:48:27"/>
    <d v="2016-04-15T15:48:27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s v="theater"/>
    <s v="musical"/>
    <d v="2014-05-12T14:33:18"/>
    <d v="2014-06-11T14:33:18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s v="theater"/>
    <s v="musical"/>
    <d v="2014-11-11T15:25:15"/>
    <d v="2014-12-01T15:25:15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s v="theater"/>
    <s v="musical"/>
    <d v="2014-04-18T06:18:58"/>
    <d v="2014-05-19T00:00:0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s v="theater"/>
    <s v="musical"/>
    <d v="2015-06-26T21:35:53"/>
    <d v="2015-08-25T21:35:53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s v="theater"/>
    <s v="musical"/>
    <d v="2014-04-10T07:36:26"/>
    <d v="2014-05-05T07:36:26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s v="theater"/>
    <s v="musical"/>
    <d v="2015-06-18T06:12:17"/>
    <d v="2015-08-10T18:00:0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s v="theater"/>
    <s v="musical"/>
    <d v="2015-07-08T14:31:29"/>
    <d v="2015-08-02T14:31:29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s v="theater"/>
    <s v="musical"/>
    <d v="2015-03-02T13:00:26"/>
    <d v="2015-04-01T12:00:26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s v="theater"/>
    <s v="musical"/>
    <d v="2016-05-09T15:13:52"/>
    <d v="2016-05-28T19:36:0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s v="theater"/>
    <s v="musical"/>
    <d v="2014-06-30T13:38:02"/>
    <d v="2014-07-30T13:38:02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s v="theater"/>
    <s v="musical"/>
    <d v="2014-05-28T23:00:45"/>
    <d v="2014-07-02T23:00:45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s v="theater"/>
    <s v="musical"/>
    <d v="2015-02-14T19:28:17"/>
    <d v="2015-02-28T23:59:0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s v="theater"/>
    <s v="musical"/>
    <d v="2014-05-13T12:28:10"/>
    <d v="2014-06-12T12:28:1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s v="theater"/>
    <s v="musical"/>
    <d v="2016-03-16T09:21:19"/>
    <d v="2016-04-15T09:21:19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d v="2015-05-14T17:20:10"/>
    <d v="2015-06-13T17:20:1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s v="theater"/>
    <s v="musical"/>
    <d v="2016-05-03T15:34:12"/>
    <d v="2016-05-17T19:00:0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s v="theater"/>
    <s v="musical"/>
    <d v="2016-11-08T09:48:26"/>
    <d v="2016-11-29T01:00:0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s v="theater"/>
    <s v="musical"/>
    <d v="2016-10-12T19:07:27"/>
    <d v="2016-11-14T21:08:0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d v="2015-03-24T14:00:55"/>
    <d v="2015-04-09T14:00:55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s v="theater"/>
    <s v="musical"/>
    <d v="2015-03-12T17:37:23"/>
    <d v="2015-04-08T23:00:0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s v="theater"/>
    <s v="musical"/>
    <d v="2014-06-24T03:49:38"/>
    <d v="2014-07-31T20:00:0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s v="theater"/>
    <s v="musical"/>
    <d v="2014-09-04T21:40:21"/>
    <d v="2014-09-26T23:00:0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s v="theater"/>
    <s v="musical"/>
    <d v="2014-12-16T14:39:40"/>
    <d v="2015-02-14T14:39: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s v="theater"/>
    <s v="musical"/>
    <d v="2016-02-25T12:39:00"/>
    <d v="2016-03-26T11:39:0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d v="2015-06-11T00:16:25"/>
    <d v="2015-07-13T15:06:0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s v="theater"/>
    <s v="musical"/>
    <d v="2014-08-14T16:11:25"/>
    <d v="2014-09-08T16:11:25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s v="theater"/>
    <s v="musical"/>
    <d v="2016-06-25T15:41:37"/>
    <d v="2016-07-24T18:00:0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s v="theater"/>
    <s v="musical"/>
    <d v="2016-02-19T22:22:00"/>
    <d v="2016-03-15T11:00:0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d v="2016-06-10T18:32:12"/>
    <d v="2016-07-10T18:32:12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s v="theater"/>
    <s v="musical"/>
    <d v="2016-06-27T10:19:29"/>
    <d v="2016-08-02T05:03:0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s v="theater"/>
    <s v="musical"/>
    <d v="2016-04-26T19:54:35"/>
    <d v="2016-05-26T19:54:35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s v="theater"/>
    <s v="musical"/>
    <d v="2015-06-12T07:50:06"/>
    <d v="2015-07-10T22:59:0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s v="musical"/>
    <d v="2015-11-25T11:41:59"/>
    <d v="2015-12-23T11:18:0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s v="musical"/>
    <d v="2015-05-14T14:10:18"/>
    <d v="2015-06-15T14:10:18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d v="2016-10-23T11:00:23"/>
    <d v="2016-11-22T12:00:23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d v="2014-05-07T11:36:32"/>
    <d v="2014-07-06T11:36:32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s v="theater"/>
    <s v="musical"/>
    <d v="2015-06-15T05:43:42"/>
    <d v="2015-07-15T05:43:42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s v="musical"/>
    <d v="2014-11-25T17:32:09"/>
    <d v="2014-12-16T17:32:09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d v="2015-05-08T08:55:54"/>
    <d v="2015-06-07T08:55:54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s v="musical"/>
    <d v="2015-07-16T05:28:10"/>
    <d v="2015-08-28T17:30:0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d v="2016-11-14T19:42:36"/>
    <d v="2017-01-13T19:42:36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s v="theater"/>
    <s v="musical"/>
    <d v="2015-03-21T16:09:25"/>
    <d v="2015-04-20T16:09:25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s v="musical"/>
    <d v="2014-07-11T12:20:48"/>
    <d v="2014-08-10T12:20:48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s v="theater"/>
    <s v="musical"/>
    <d v="2016-02-10T17:20:43"/>
    <d v="2016-03-11T17:20:43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s v="theater"/>
    <s v="musical"/>
    <d v="2014-12-09T12:41:23"/>
    <d v="2015-01-10T23:59:0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s v="theater"/>
    <s v="musical"/>
    <d v="2014-12-02T11:13:36"/>
    <d v="2015-01-02T11:13:36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d v="2015-09-21T22:01:46"/>
    <d v="2015-10-21T22:01:46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s v="theater"/>
    <s v="musical"/>
    <d v="2016-02-03T18:19:28"/>
    <d v="2016-03-04T18:19:28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d v="2016-06-05T19:13:44"/>
    <d v="2016-07-31T02:00:0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s v="theater"/>
    <s v="musical"/>
    <d v="2014-07-29T16:17:20"/>
    <d v="2014-09-27T16:17:2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s v="musical"/>
    <d v="2014-06-09T01:13:01"/>
    <d v="2014-06-29T01:13:01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s v="theater"/>
    <s v="musical"/>
    <d v="2015-03-27T16:48:59"/>
    <d v="2015-04-03T16:48:59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s v="theater"/>
    <s v="plays"/>
    <d v="2015-02-24T05:53:39"/>
    <d v="2015-04-25T04:53:39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s v="theater"/>
    <s v="plays"/>
    <d v="2014-06-10T07:38:27"/>
    <d v="2014-07-30T18:00:00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s v="theater"/>
    <s v="plays"/>
    <d v="2015-02-19T15:22:38"/>
    <d v="2015-03-21T14:22:38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s v="theater"/>
    <s v="plays"/>
    <d v="2016-04-27T10:02:53"/>
    <d v="2016-05-31T06:00:00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s v="theater"/>
    <s v="plays"/>
    <d v="2015-04-15T13:01:48"/>
    <d v="2015-05-31T22:59:00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s v="theater"/>
    <s v="plays"/>
    <d v="2016-05-07T01:37:01"/>
    <d v="2016-06-14T16:43:00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s v="theater"/>
    <s v="plays"/>
    <d v="2015-02-23T16:41:52"/>
    <d v="2015-03-31T22:59:00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d v="2015-07-22T01:14:17"/>
    <d v="2015-08-20T18:00:00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s v="theater"/>
    <s v="plays"/>
    <d v="2014-06-17T11:33:43"/>
    <d v="2014-07-17T11:33:43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s v="theater"/>
    <s v="plays"/>
    <d v="2015-10-07T11:43:36"/>
    <d v="2015-10-23T22:59:00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d v="2015-02-10T15:13:02"/>
    <d v="2015-03-12T14:13:02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s v="theater"/>
    <s v="plays"/>
    <d v="2015-06-29T00:01:44"/>
    <d v="2015-07-17T16:02:00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s v="theater"/>
    <s v="plays"/>
    <d v="2015-06-05T10:38:37"/>
    <d v="2015-07-05T10:38:37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s v="theater"/>
    <s v="plays"/>
    <d v="2015-12-02T23:20:07"/>
    <d v="2016-01-03T23:20:07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s v="theater"/>
    <s v="plays"/>
    <d v="2015-11-21T15:06:57"/>
    <d v="2016-01-19T17:59:00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s v="theater"/>
    <s v="plays"/>
    <d v="2015-06-15T16:50:44"/>
    <d v="2015-07-19T22:59:00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s v="theater"/>
    <s v="plays"/>
    <d v="2016-07-20T10:01:43"/>
    <d v="2016-08-01T08:41:00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s v="theater"/>
    <s v="plays"/>
    <d v="2015-05-26T20:40:14"/>
    <d v="2015-06-16T20:40:14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s v="theater"/>
    <s v="plays"/>
    <d v="2015-04-07T05:09:54"/>
    <d v="2015-05-07T05:09:54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s v="theater"/>
    <s v="plays"/>
    <d v="2015-01-30T17:16:41"/>
    <d v="2015-03-26T19:00:00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s v="theater"/>
    <s v="plays"/>
    <d v="2014-11-01T07:39:47"/>
    <d v="2014-12-31T08:39:47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s v="theater"/>
    <s v="plays"/>
    <d v="2016-08-11T15:46:11"/>
    <d v="2016-08-31T15:46:11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d v="2016-05-13T12:46:51"/>
    <d v="2016-05-27T12:46:51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s v="theater"/>
    <s v="plays"/>
    <d v="2014-10-15T15:22:25"/>
    <d v="2014-11-05T16:22:25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s v="theater"/>
    <s v="plays"/>
    <d v="2016-01-05T21:45:35"/>
    <d v="2016-02-19T21:45:35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s v="plays"/>
    <d v="2014-11-20T15:56:12"/>
    <d v="2014-12-01T14:09:00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s v="theater"/>
    <s v="plays"/>
    <d v="2015-05-19T05:41:07"/>
    <d v="2015-06-18T05:41:07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d v="2016-03-31T17:36:48"/>
    <d v="2016-04-21T17:36:48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s v="theater"/>
    <s v="plays"/>
    <d v="2016-07-02T17:14:12"/>
    <d v="2016-08-02T23:09:00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s v="theater"/>
    <s v="plays"/>
    <d v="2015-05-28T13:22:38"/>
    <d v="2015-07-03T13:22:38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s v="theater"/>
    <s v="plays"/>
    <d v="2015-04-22T12:03:29"/>
    <d v="2015-05-22T12:03:29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s v="theater"/>
    <s v="plays"/>
    <d v="2015-05-30T22:25:24"/>
    <d v="2015-07-29T22:25:24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s v="theater"/>
    <s v="plays"/>
    <d v="2016-03-03T11:50:29"/>
    <d v="2016-03-28T10:50:29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s v="theater"/>
    <s v="plays"/>
    <d v="2014-05-21T13:51:27"/>
    <d v="2014-07-20T13:51:27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s v="theater"/>
    <s v="plays"/>
    <d v="2014-04-11T06:50:52"/>
    <d v="2014-05-11T06:50:52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s v="theater"/>
    <s v="plays"/>
    <d v="2014-05-06T20:44:24"/>
    <d v="2014-05-31T20:44:24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s v="theater"/>
    <s v="plays"/>
    <d v="2014-05-07T09:48:54"/>
    <d v="2014-06-03T01:59:00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s v="theater"/>
    <s v="plays"/>
    <d v="2015-09-01T10:02:54"/>
    <d v="2015-10-01T10:02:54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s v="theater"/>
    <s v="plays"/>
    <d v="2014-09-03T00:19:02"/>
    <d v="2014-10-04T01:59:00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s v="theater"/>
    <s v="plays"/>
    <d v="2015-06-04T00:23:11"/>
    <d v="2015-07-19T00:23:11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s v="theater"/>
    <s v="plays"/>
    <d v="2015-09-18T14:36:29"/>
    <d v="2015-10-18T14:36:29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s v="theater"/>
    <s v="plays"/>
    <d v="2015-05-12T13:24:44"/>
    <d v="2015-06-11T13:24:44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s v="theater"/>
    <s v="plays"/>
    <d v="2014-12-01T21:59:03"/>
    <d v="2014-12-31T21:59:03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s v="theater"/>
    <s v="plays"/>
    <d v="2015-06-17T05:32:59"/>
    <d v="2015-07-17T05:32:59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s v="plays"/>
    <d v="2015-03-01T23:34:36"/>
    <d v="2015-03-26T22:34:3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s v="plays"/>
    <d v="2014-07-28T15:09:38"/>
    <d v="2014-09-01T15:09:38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s v="theater"/>
    <s v="plays"/>
    <d v="2015-04-09T16:14:18"/>
    <d v="2015-05-09T16:14:18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s v="plays"/>
    <d v="2015-02-24T18:17:51"/>
    <d v="2015-03-26T17:17:51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s v="plays"/>
    <d v="2015-02-06T12:50:03"/>
    <d v="2015-03-08T11:50:03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s v="plays"/>
    <d v="2014-07-09T12:41:30"/>
    <d v="2014-08-01T12:12:00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d v="2015-05-04T05:20:44"/>
    <d v="2015-05-22T16:00:00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s v="plays"/>
    <d v="2014-05-30T16:26:47"/>
    <d v="2014-06-25T16:00:00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s v="theater"/>
    <s v="plays"/>
    <d v="2014-07-13T10:51:50"/>
    <d v="2014-08-12T10:51:50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d v="2014-10-02T09:09:37"/>
    <d v="2014-11-12T16:47:00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s v="plays"/>
    <d v="2016-08-29T01:15:56"/>
    <d v="2016-09-12T11:59:00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d v="2015-09-06T10:11:45"/>
    <d v="2015-11-05T11:11:45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s v="plays"/>
    <d v="2015-10-18T16:24:14"/>
    <d v="2015-11-17T17:24:14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s v="theater"/>
    <s v="plays"/>
    <d v="2014-07-21T10:38:18"/>
    <d v="2014-08-30T00:30:00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s v="theater"/>
    <s v="plays"/>
    <d v="2016-02-02T17:43:41"/>
    <d v="2016-03-22T22:29:00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s v="theater"/>
    <s v="plays"/>
    <d v="2016-05-19T14:32:19"/>
    <d v="2016-06-18T14:32:19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s v="musical"/>
    <d v="2014-08-14T10:50:05"/>
    <d v="2014-09-08T10:50:05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s v="theater"/>
    <s v="musical"/>
    <d v="2015-02-12T12:23:12"/>
    <d v="2015-03-13T22:11:0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d v="2014-06-02T23:07:58"/>
    <d v="2014-07-02T23:07:58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s v="theater"/>
    <s v="musical"/>
    <d v="2017-01-28T13:44:10"/>
    <d v="2017-03-29T12:44:1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d v="2015-06-24T22:29:56"/>
    <d v="2015-08-13T22:29:56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d v="2015-09-08T11:42:15"/>
    <d v="2015-10-08T11:42:15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d v="2015-01-02T19:23:42"/>
    <d v="2015-01-23T20:00:0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d v="2016-09-02T03:19:25"/>
    <d v="2016-09-03T05:00:0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s v="theater"/>
    <s v="musical"/>
    <d v="2016-01-03T09:58:48"/>
    <d v="2016-02-02T09:58:48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s v="theater"/>
    <s v="musical"/>
    <d v="2016-11-08T11:15:52"/>
    <d v="2016-12-08T11:15:52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s v="musical"/>
    <d v="2015-05-30T14:39:06"/>
    <d v="2015-06-29T22:59:0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d v="2014-12-26T15:39:56"/>
    <d v="2015-01-25T15:39:56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s v="theater"/>
    <s v="musical"/>
    <d v="2014-06-25T14:33:40"/>
    <d v="2014-07-30T18:00:0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d v="2017-01-20T19:26:39"/>
    <d v="2017-02-19T19:26:39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d v="2016-01-04T18:36:10"/>
    <d v="2016-01-31T18:03:0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d v="2014-08-03T09:27:49"/>
    <d v="2014-09-02T09:27:49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d v="2015-03-02T13:59:52"/>
    <d v="2015-03-27T12:59:52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d v="2016-04-09T17:49:51"/>
    <d v="2016-05-09T17:49:51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d v="2014-11-11T00:28:22"/>
    <d v="2014-12-11T00:28:22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s v="theater"/>
    <s v="musical"/>
    <d v="2015-03-16T15:35:29"/>
    <d v="2015-05-01T17:00:0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s v="theater"/>
    <s v="plays"/>
    <d v="2017-01-27T08:05:58"/>
    <d v="2017-02-26T08:05:58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s v="theater"/>
    <s v="plays"/>
    <d v="2014-12-03T19:07:10"/>
    <d v="2015-01-04T18:26:00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s v="theater"/>
    <s v="plays"/>
    <d v="2015-06-16T13:12:24"/>
    <d v="2015-08-15T13:12:24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s v="theater"/>
    <s v="plays"/>
    <d v="2015-02-20T22:10:44"/>
    <d v="2015-03-22T23:59:00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d v="2014-08-16T10:39:17"/>
    <d v="2014-08-24T02:00:00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s v="theater"/>
    <s v="plays"/>
    <d v="2014-05-20T10:47:20"/>
    <d v="2014-07-01T01:00:00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s v="theater"/>
    <s v="plays"/>
    <d v="2016-11-05T18:00:12"/>
    <d v="2016-12-05T23:59:00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d v="2015-01-28T01:00:18"/>
    <d v="2015-02-28T01:00:18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s v="theater"/>
    <s v="plays"/>
    <d v="2014-06-02T23:36:18"/>
    <d v="2014-06-16T23:36:18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s v="plays"/>
    <d v="2014-12-09T15:58:03"/>
    <d v="2015-01-08T15:58:03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s v="theater"/>
    <s v="plays"/>
    <d v="2015-07-08T06:34:30"/>
    <d v="2015-08-17T11:00:00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s v="theater"/>
    <s v="plays"/>
    <d v="2014-07-23T13:36:01"/>
    <d v="2014-08-12T13:36:01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s v="plays"/>
    <d v="2015-05-11T21:13:11"/>
    <d v="2015-06-10T21:13:11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s v="plays"/>
    <d v="2015-11-09T14:49:59"/>
    <d v="2015-12-19T14:49:59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s v="theater"/>
    <s v="plays"/>
    <d v="2016-10-20T06:14:02"/>
    <d v="2016-11-14T07:14:02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d v="2015-06-30T19:16:05"/>
    <d v="2015-08-14T14:38:00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s v="theater"/>
    <s v="plays"/>
    <d v="2015-04-01T00:30:00"/>
    <d v="2015-04-15T00:04:00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s v="theater"/>
    <s v="plays"/>
    <d v="2015-04-30T09:58:23"/>
    <d v="2015-06-11T18:00:00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s v="theater"/>
    <s v="plays"/>
    <d v="2015-05-19T17:01:33"/>
    <d v="2015-06-26T08:25:00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s v="theater"/>
    <s v="plays"/>
    <d v="2014-09-24T14:40:06"/>
    <d v="2014-10-26T15:08:00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s v="theater"/>
    <s v="plays"/>
    <d v="2014-07-13T22:14:56"/>
    <d v="2014-07-28T22:14:5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s v="theater"/>
    <s v="plays"/>
    <d v="2014-08-12T03:37:22"/>
    <d v="2014-09-11T03:37:22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s v="theater"/>
    <s v="plays"/>
    <d v="2015-08-08T13:09:57"/>
    <d v="2015-09-07T13:09:57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s v="theater"/>
    <s v="plays"/>
    <d v="2014-10-27T14:29:37"/>
    <d v="2014-11-26T15:29:37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s v="plays"/>
    <d v="2015-02-24T01:28:50"/>
    <d v="2015-04-24T23:35:00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s v="theater"/>
    <s v="plays"/>
    <d v="2015-10-31T00:04:09"/>
    <d v="2015-11-30T01:04:09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s v="theater"/>
    <s v="plays"/>
    <d v="2015-04-20T14:39:16"/>
    <d v="2015-05-10T17:59:00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s v="plays"/>
    <d v="2016-05-02T18:38:29"/>
    <d v="2016-06-01T18:38:29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d v="2016-05-04T06:19:12"/>
    <d v="2016-06-03T06:19:12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s v="plays"/>
    <d v="2014-08-12T07:39:21"/>
    <d v="2014-09-11T07:39:21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s v="plays"/>
    <d v="2014-07-23T10:57:03"/>
    <d v="2014-08-04T11:00:00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s v="plays"/>
    <d v="2015-12-20T11:26:13"/>
    <d v="2016-01-17T19:00:00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s v="plays"/>
    <d v="2016-10-14T04:17:40"/>
    <d v="2016-11-13T05:17:40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d v="2014-10-14T08:00:55"/>
    <d v="2014-10-26T13:00:00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s v="theater"/>
    <s v="plays"/>
    <d v="2015-01-16T13:26:50"/>
    <d v="2015-03-02T18:00:00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s v="theater"/>
    <s v="plays"/>
    <d v="2015-03-12T18:31:11"/>
    <d v="2015-04-09T18:31:11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s v="theater"/>
    <s v="plays"/>
    <d v="2014-05-27T18:02:02"/>
    <d v="2014-06-26T18:02:02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d v="2014-06-30T15:53:59"/>
    <d v="2014-07-30T15:53:59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s v="plays"/>
    <d v="2014-11-26T21:02:28"/>
    <d v="2014-12-26T21:02:28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s v="theater"/>
    <s v="plays"/>
    <d v="2014-07-10T01:25:04"/>
    <d v="2014-08-09T01:25:04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s v="plays"/>
    <d v="2015-09-18T11:23:47"/>
    <d v="2015-10-15T23:59:00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s v="theater"/>
    <s v="plays"/>
    <d v="2016-08-19T14:51:05"/>
    <d v="2016-09-18T14:51:05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d v="2016-03-04T03:07:48"/>
    <d v="2016-04-01T01:00:00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d v="2015-08-11T22:38:27"/>
    <d v="2015-09-05T22:38:27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s v="plays"/>
    <d v="2016-02-14T23:02:44"/>
    <d v="2016-03-15T22:02:44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s v="theater"/>
    <s v="plays"/>
    <d v="2016-06-17T18:14:22"/>
    <d v="2016-07-16T19:43:00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s v="theater"/>
    <s v="plays"/>
    <d v="2015-08-17T11:07:19"/>
    <d v="2015-10-01T08:00:00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s v="theater"/>
    <s v="plays"/>
    <d v="2015-08-05T10:45:46"/>
    <d v="2015-10-04T10:45:4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d v="2016-11-01T01:18:40"/>
    <d v="2016-12-01T02:18:40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s v="theater"/>
    <s v="plays"/>
    <d v="2016-06-13T10:09:20"/>
    <d v="2016-07-11T10:09:20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s v="theater"/>
    <s v="plays"/>
    <d v="2015-05-27T16:44:14"/>
    <d v="2015-06-27T16:44:14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s v="plays"/>
    <d v="2014-10-03T04:36:19"/>
    <d v="2014-10-06T23:30:00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s v="theater"/>
    <s v="plays"/>
    <d v="2014-11-18T06:49:11"/>
    <d v="2015-01-02T06:49:11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s v="plays"/>
    <d v="2014-10-28T09:05:37"/>
    <d v="2014-11-24T20:00:00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d v="2015-04-17T16:41:54"/>
    <d v="2015-06-16T16:41:54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s v="theater"/>
    <s v="plays"/>
    <d v="2015-10-02T13:41:08"/>
    <d v="2015-11-02T11:50:00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d v="2015-07-28T10:54:35"/>
    <d v="2015-08-27T10:54:35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s v="plays"/>
    <d v="2015-04-15T14:14:28"/>
    <d v="2015-05-15T14:14:28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s v="plays"/>
    <d v="2015-01-27T15:00:22"/>
    <d v="2015-02-28T03:00:00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s v="theater"/>
    <s v="plays"/>
    <d v="2016-09-01T22:25:44"/>
    <d v="2016-10-01T22:25:44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d v="2014-07-09T02:48:43"/>
    <d v="2014-09-07T02:48:43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s v="theater"/>
    <s v="plays"/>
    <d v="2015-01-11T21:53:41"/>
    <d v="2015-02-10T21:53:41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s v="plays"/>
    <d v="2016-03-10T11:51:20"/>
    <d v="2016-04-08T13:35:00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d v="2016-03-04T14:49:02"/>
    <d v="2016-05-03T13:49:02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s v="plays"/>
    <d v="2015-08-27T13:58:10"/>
    <d v="2015-10-26T13:58:10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d v="2016-06-28T20:09:46"/>
    <d v="2016-07-29T18:29:00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d v="2014-05-15T10:37:44"/>
    <d v="2014-07-14T10:37:44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s v="theater"/>
    <s v="plays"/>
    <d v="2015-10-29T15:22:21"/>
    <d v="2015-11-28T16:22:21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d v="2016-03-28T17:22:07"/>
    <d v="2016-04-24T19:20:00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s v="plays"/>
    <d v="2016-05-23T18:25:54"/>
    <d v="2016-07-08T18:25:54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s v="theater"/>
    <s v="plays"/>
    <d v="2014-06-26T17:48:32"/>
    <d v="2014-08-02T09:00:00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s v="theater"/>
    <s v="plays"/>
    <d v="2014-08-29T13:55:56"/>
    <d v="2014-09-28T13:55:5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s v="theater"/>
    <s v="plays"/>
    <d v="2015-12-04T15:17:36"/>
    <d v="2016-01-03T15:17:3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s v="theater"/>
    <s v="plays"/>
    <d v="2014-04-16T16:23:30"/>
    <d v="2014-05-08T16:23:30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s v="plays"/>
    <d v="2015-11-03T09:54:54"/>
    <d v="2015-11-28T09:54:54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d v="2015-10-18T22:41:57"/>
    <d v="2015-11-17T23:41:57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s v="plays"/>
    <d v="2015-02-18T12:19:46"/>
    <d v="2015-04-19T11:19:4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s v="theater"/>
    <s v="plays"/>
    <d v="2016-02-14T00:39:40"/>
    <d v="2016-04-13T23:39:40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s v="theater"/>
    <s v="plays"/>
    <d v="2014-06-11T12:04:38"/>
    <d v="2014-07-23T21:59:00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s v="plays"/>
    <d v="2017-02-04T01:58:27"/>
    <d v="2017-03-06T01:58:27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s v="theater"/>
    <s v="plays"/>
    <d v="2016-03-23T14:34:33"/>
    <d v="2016-05-22T14:34:33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s v="theater"/>
    <s v="plays"/>
    <d v="2016-08-19T15:30:46"/>
    <d v="2016-08-28T22:55:00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s v="theater"/>
    <s v="plays"/>
    <d v="2016-03-18T15:43:31"/>
    <d v="2016-04-17T15:43:31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s v="theater"/>
    <s v="plays"/>
    <d v="2014-06-21T07:52:06"/>
    <d v="2014-07-21T07:52:0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s v="theater"/>
    <s v="plays"/>
    <d v="2014-12-07T20:37:14"/>
    <d v="2015-02-05T20:37:14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s v="theater"/>
    <s v="plays"/>
    <d v="2016-04-09T11:25:10"/>
    <d v="2016-05-08T23:00:00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s v="theater"/>
    <s v="plays"/>
    <d v="2016-05-03T08:07:28"/>
    <d v="2016-06-02T08:07:28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d v="2016-06-13T15:48:18"/>
    <d v="2016-07-13T15:48:18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s v="plays"/>
    <d v="2014-07-10T15:36:01"/>
    <d v="2014-08-01T02:00:00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s v="theater"/>
    <s v="plays"/>
    <d v="2016-06-22T13:55:32"/>
    <d v="2016-07-22T13:55:32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s v="theater"/>
    <s v="plays"/>
    <d v="2014-12-02T10:25:53"/>
    <d v="2015-01-31T10:25:53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s v="theater"/>
    <s v="plays"/>
    <d v="2015-03-06T16:40:57"/>
    <d v="2015-03-29T15:00:00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s v="theater"/>
    <s v="plays"/>
    <d v="2014-06-05T09:22:27"/>
    <d v="2014-07-05T09:22:27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s v="plays"/>
    <d v="2016-05-17T23:19:09"/>
    <d v="2016-07-16T23:19:09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d v="2015-05-08T14:26:20"/>
    <d v="2015-07-07T14:26:20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s v="theater"/>
    <s v="plays"/>
    <d v="2014-04-18T15:52:36"/>
    <d v="2014-05-20T01:59:00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s v="theater"/>
    <s v="plays"/>
    <d v="2014-10-08T18:07:24"/>
    <d v="2014-11-07T19:00:00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s v="theater"/>
    <s v="plays"/>
    <d v="2016-01-30T11:58:40"/>
    <d v="2016-02-20T16:05:00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s v="theater"/>
    <s v="plays"/>
    <d v="2016-04-07T08:09:54"/>
    <d v="2016-05-06T08:04:00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s v="theater"/>
    <s v="plays"/>
    <d v="2014-05-06T17:11:30"/>
    <d v="2014-05-16T17:11:30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s v="plays"/>
    <d v="2015-08-13T20:56:53"/>
    <d v="2015-08-28T20:56:53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d v="2015-10-09T12:59:41"/>
    <d v="2015-11-08T13:59:41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s v="plays"/>
    <d v="2016-02-01T11:08:13"/>
    <d v="2016-03-02T11:08:13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d v="2015-05-01T10:28:02"/>
    <d v="2015-05-31T10:28:02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s v="theater"/>
    <s v="plays"/>
    <d v="2015-10-12T17:34:19"/>
    <d v="2015-12-11T18:34:19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s v="plays"/>
    <d v="2015-04-13T15:45:12"/>
    <d v="2015-05-13T15:45:12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s v="plays"/>
    <d v="2014-06-19T04:21:30"/>
    <d v="2014-07-19T04:21:30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s v="theater"/>
    <s v="plays"/>
    <d v="2015-01-15T11:24:37"/>
    <d v="2015-02-14T06:27:00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s v="theater"/>
    <s v="plays"/>
    <d v="2014-11-07T01:24:24"/>
    <d v="2014-11-20T11:04:00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d v="2015-03-06T04:23:41"/>
    <d v="2015-04-05T03:23:41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s v="theater"/>
    <s v="plays"/>
    <d v="2015-02-26T18:07:06"/>
    <d v="2015-03-28T17:07:0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s v="theater"/>
    <s v="plays"/>
    <d v="2014-07-22T14:53:18"/>
    <d v="2014-08-31T14:51:49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s v="plays"/>
    <d v="2016-03-08T10:29:18"/>
    <d v="2016-05-07T09:29:18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s v="theater"/>
    <s v="plays"/>
    <d v="2017-02-09T18:08:28"/>
    <d v="2017-03-01T14:00:00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s v="theater"/>
    <s v="plays"/>
    <d v="2014-08-27T20:02:41"/>
    <d v="2014-09-26T20:02:41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s v="theater"/>
    <s v="plays"/>
    <d v="2015-01-16T09:05:47"/>
    <d v="2015-02-15T09:05:47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s v="plays"/>
    <d v="2014-09-07T22:54:17"/>
    <d v="2014-10-07T22:54:17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s v="plays"/>
    <d v="2014-08-21T14:23:05"/>
    <d v="2014-10-20T14:23:05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s v="plays"/>
    <d v="2016-01-22T13:33:07"/>
    <d v="2016-02-16T13:33:07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s v="plays"/>
    <d v="2014-07-28T13:33:01"/>
    <d v="2014-08-26T11:28:00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d v="2015-06-22T18:08:27"/>
    <d v="2015-07-22T18:08:27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s v="plays"/>
    <d v="2014-07-31T11:49:20"/>
    <d v="2014-09-09T11:49:20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s v="theater"/>
    <s v="plays"/>
    <d v="2014-10-09T13:29:26"/>
    <d v="2014-10-26T13:29:2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s v="theater"/>
    <s v="plays"/>
    <d v="2014-12-29T08:04:38"/>
    <d v="2015-01-28T08:04:38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d v="2015-04-02T08:04:09"/>
    <d v="2015-05-02T08:04:09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s v="plays"/>
    <d v="2015-01-17T02:13:43"/>
    <d v="2015-02-16T02:13:43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d v="2016-02-19T00:54:29"/>
    <d v="2016-03-05T00:54:29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s v="plays"/>
    <d v="2015-06-19T13:44:23"/>
    <d v="2015-07-19T13:44:23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  <d v="2014-08-18T15:56:40"/>
    <d v="2014-09-17T15:56:40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s v="theater"/>
    <s v="plays"/>
    <d v="2014-08-05T11:07:54"/>
    <d v="2014-09-04T11:07:54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s v="theater"/>
    <s v="plays"/>
    <d v="2016-09-07T16:51:48"/>
    <d v="2016-10-07T16:51:48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s v="theater"/>
    <s v="plays"/>
    <d v="2016-02-17T11:13:16"/>
    <d v="2016-04-15T11:28:00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s v="theater"/>
    <s v="plays"/>
    <d v="2015-02-21T23:34:59"/>
    <d v="2015-03-23T22:34:59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s v="theater"/>
    <s v="plays"/>
    <d v="2014-08-27T16:52:38"/>
    <d v="2014-10-26T16:52:38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s v="theater"/>
    <s v="plays"/>
    <d v="2014-12-17T09:01:07"/>
    <d v="2015-01-31T21:54:00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d v="2016-02-08T18:59:23"/>
    <d v="2016-03-24T17:59:23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s v="plays"/>
    <d v="2015-08-01T11:04:57"/>
    <d v="2015-08-31T11:04:57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s v="theater"/>
    <s v="plays"/>
    <d v="2015-05-27T00:42:16"/>
    <d v="2015-07-26T00:42:1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d v="2015-10-05T10:43:59"/>
    <d v="2015-12-04T11:43:59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s v="theater"/>
    <s v="plays"/>
    <d v="2017-02-02T18:18:01"/>
    <d v="2017-02-22T20:00:00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s v="plays"/>
    <d v="2014-05-06T17:31:40"/>
    <d v="2014-06-05T17:31:40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d v="2015-11-13T19:36:10"/>
    <d v="2015-12-13T19:36:10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s v="theater"/>
    <s v="plays"/>
    <d v="2016-01-05T10:43:19"/>
    <d v="2016-02-03T13:49:00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d v="2014-10-29T09:02:44"/>
    <d v="2014-12-18T10:02:44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s v="plays"/>
    <d v="2015-10-16T14:25:16"/>
    <d v="2015-12-15T15:25:1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s v="theater"/>
    <s v="plays"/>
    <d v="2016-09-01T01:27:04"/>
    <d v="2016-10-02T04:00:00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s v="plays"/>
    <d v="2015-03-04T17:44:10"/>
    <d v="2015-04-03T16:44:10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s v="theater"/>
    <s v="plays"/>
    <d v="2014-09-21T16:11:27"/>
    <d v="2014-10-21T16:11:27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s v="theater"/>
    <s v="plays"/>
    <d v="2014-06-14T17:29:24"/>
    <d v="2014-07-01T17:30:00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s v="plays"/>
    <d v="2016-05-06T20:41:55"/>
    <d v="2016-05-24T09:25:00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s v="theater"/>
    <s v="plays"/>
    <d v="2014-08-18T14:10:10"/>
    <d v="2014-10-17T14:10:10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d v="2015-10-28T11:06:07"/>
    <d v="2015-12-01T00:59:00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s v="plays"/>
    <d v="2015-05-20T00:33:24"/>
    <d v="2015-07-17T22:00:00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s v="theater"/>
    <s v="plays"/>
    <d v="2016-07-08T06:22:34"/>
    <d v="2016-09-06T06:22:34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s v="plays"/>
    <d v="2014-12-21T21:01:04"/>
    <d v="2015-01-20T14:16:00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d v="2014-11-05T17:58:45"/>
    <d v="2014-11-20T17:58:45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s v="theater"/>
    <s v="plays"/>
    <d v="2015-03-11T00:16:22"/>
    <d v="2015-04-10T00:00:00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s v="plays"/>
    <d v="2014-07-21T23:49:49"/>
    <d v="2014-08-20T23:49:49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s v="theater"/>
    <s v="plays"/>
    <d v="2014-09-22T10:36:50"/>
    <d v="2014-10-22T10:36:50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s v="theater"/>
    <s v="plays"/>
    <d v="2014-12-17T19:32:23"/>
    <d v="2015-01-10T20:00:00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s v="theater"/>
    <s v="plays"/>
    <d v="2016-03-07T07:13:07"/>
    <d v="2016-04-11T06:13:07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s v="plays"/>
    <d v="2015-06-14T18:00:15"/>
    <d v="2015-07-14T18:00:15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s v="plays"/>
    <d v="2014-09-23T10:16:31"/>
    <d v="2014-10-23T10:16:31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d v="2014-05-02T14:26:37"/>
    <d v="2014-05-09T01:53:00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s v="theater"/>
    <s v="plays"/>
    <d v="2014-08-14T16:05:16"/>
    <d v="2014-10-13T16:05:1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d v="2014-10-16T11:33:48"/>
    <d v="2014-11-15T15:00:00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d v="2016-08-31T15:11:25"/>
    <d v="2016-09-30T23:00:00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s v="theater"/>
    <s v="plays"/>
    <d v="2014-05-20T10:33:51"/>
    <d v="2014-06-19T10:33:51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s v="theater"/>
    <s v="plays"/>
    <d v="2016-06-13T17:23:59"/>
    <d v="2016-07-03T14:59:00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s v="theater"/>
    <s v="plays"/>
    <d v="2015-11-02T18:14:40"/>
    <d v="2015-11-25T18:00:00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s v="theater"/>
    <s v="plays"/>
    <d v="2016-03-16T20:27:24"/>
    <d v="2016-03-31T22:59:00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s v="theater"/>
    <s v="plays"/>
    <d v="2014-08-15T10:22:32"/>
    <d v="2014-09-15T22:00:00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s v="plays"/>
    <d v="2014-05-20T11:40:56"/>
    <d v="2014-06-23T11:00:00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d v="2016-02-20T22:23:43"/>
    <d v="2016-04-20T21:23:43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s v="theater"/>
    <s v="plays"/>
    <d v="2016-06-02T12:44:28"/>
    <d v="2016-07-02T12:44:28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s v="plays"/>
    <d v="2014-05-28T11:21:24"/>
    <d v="2014-06-27T11:21:24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s v="theater"/>
    <s v="plays"/>
    <d v="2015-03-30T09:07:06"/>
    <d v="2015-04-29T09:07:0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s v="theater"/>
    <s v="plays"/>
    <d v="2014-07-13T17:50:11"/>
    <d v="2014-08-12T17:50:11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s v="plays"/>
    <d v="2016-04-18T19:56:28"/>
    <d v="2016-05-18T19:56:28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s v="theater"/>
    <s v="plays"/>
    <d v="2015-08-18T21:49:10"/>
    <d v="2015-09-27T21:49:10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s v="theater"/>
    <s v="plays"/>
    <d v="2016-12-14T18:07:35"/>
    <d v="2017-01-13T18:05:00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s v="theater"/>
    <s v="plays"/>
    <d v="2015-01-18T10:52:36"/>
    <d v="2015-02-28T07:00:00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s v="theater"/>
    <s v="plays"/>
    <d v="2015-01-27T11:00:20"/>
    <d v="2015-02-28T22:00:00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s v="plays"/>
    <d v="2016-11-26T14:18:51"/>
    <d v="2016-12-26T14:18:51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s v="plays"/>
    <d v="2014-06-22T13:35:11"/>
    <d v="2014-08-21T13:35:11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s v="theater"/>
    <s v="plays"/>
    <d v="2015-03-15T03:17:06"/>
    <d v="2015-05-08T23:00:00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s v="plays"/>
    <d v="2015-10-06T08:16:15"/>
    <d v="2015-11-05T09:16:15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s v="theater"/>
    <s v="plays"/>
    <d v="2014-05-19T20:06:09"/>
    <d v="2014-06-30T12:28:00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d v="2014-09-23T14:05:49"/>
    <d v="2014-10-21T14:51:00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s v="theater"/>
    <s v="plays"/>
    <d v="2016-11-21T12:03:14"/>
    <d v="2016-12-21T12:03:14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d v="2016-12-28T13:54:02"/>
    <d v="2017-01-27T13:54:02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s v="plays"/>
    <d v="2016-05-20T17:32:01"/>
    <d v="2016-06-19T17:32:01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d v="2016-05-21T11:45:16"/>
    <d v="2016-06-14T13:54:00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s v="theater"/>
    <s v="plays"/>
    <d v="2015-02-06T08:57:05"/>
    <d v="2015-03-08T07:57:05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s v="theater"/>
    <s v="plays"/>
    <d v="2015-10-29T23:32:33"/>
    <d v="2015-11-14T18:00:00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s v="theater"/>
    <s v="plays"/>
    <d v="2015-12-15T13:16:56"/>
    <d v="2016-01-14T13:16:5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s v="plays"/>
    <d v="2016-09-09T05:28:26"/>
    <d v="2016-10-09T05:28:2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s v="plays"/>
    <d v="2015-02-23T09:29:35"/>
    <d v="2015-03-23T22:59:00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s v="theater"/>
    <s v="plays"/>
    <d v="2015-10-27T17:34:59"/>
    <d v="2015-11-20T23:00:00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d v="2016-06-17T12:49:46"/>
    <d v="2016-07-17T12:49:4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s v="plays"/>
    <d v="2014-12-17T09:42:04"/>
    <d v="2015-01-16T05:26:00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s v="plays"/>
    <d v="2015-04-28T12:34:48"/>
    <d v="2015-05-31T12:35:00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s v="theater"/>
    <s v="plays"/>
    <d v="2015-07-24T11:08:57"/>
    <d v="2015-08-07T10:00:00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s v="theater"/>
    <s v="plays"/>
    <d v="2014-12-17T07:09:11"/>
    <d v="2015-01-16T07:09:11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s v="plays"/>
    <d v="2015-02-03T23:40:47"/>
    <d v="2015-04-04T22:40:47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s v="plays"/>
    <d v="2015-06-23T14:34:53"/>
    <d v="2015-08-22T14:34:53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s v="theater"/>
    <s v="plays"/>
    <d v="2014-09-07T21:05:00"/>
    <d v="2014-10-21T23:59:00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s v="plays"/>
    <d v="2016-11-18T19:45:50"/>
    <d v="2016-12-18T19:45:50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s v="plays"/>
    <d v="2017-01-15T07:43:39"/>
    <d v="2017-02-28T03:51:00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d v="2015-12-06T14:47:17"/>
    <d v="2016-01-31T18:55:00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d v="2016-05-05T12:19:57"/>
    <d v="2016-06-04T12:19:57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s v="plays"/>
    <d v="2016-07-19T15:24:33"/>
    <d v="2016-09-02T15:24:33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d v="2014-10-14T21:59:50"/>
    <d v="2014-10-24T21:59:50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d v="2016-12-26T16:41:22"/>
    <d v="2017-01-25T16:41:22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s v="theater"/>
    <s v="plays"/>
    <d v="2016-04-15T15:21:13"/>
    <d v="2016-05-15T15:21:13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s v="theater"/>
    <s v="plays"/>
    <d v="2015-07-03T14:59:26"/>
    <d v="2015-08-26T13:32:00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s v="theater"/>
    <s v="plays"/>
    <d v="2016-09-27T01:40:34"/>
    <d v="2016-10-27T01:40:34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s v="theater"/>
    <s v="plays"/>
    <d v="2016-11-22T19:15:09"/>
    <d v="2016-12-25T19:15:09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s v="theater"/>
    <s v="plays"/>
    <d v="2015-02-17T20:11:06"/>
    <d v="2015-04-01T20:00:00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s v="theater"/>
    <s v="plays"/>
    <d v="2014-09-01T17:00:01"/>
    <d v="2014-09-24T17:00:01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s v="plays"/>
    <d v="2017-01-31T19:45:37"/>
    <d v="2017-03-03T00:00:00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d v="2015-10-30T07:56:44"/>
    <d v="2015-11-29T08:56:44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s v="theater"/>
    <s v="plays"/>
    <d v="2016-05-22T10:02:31"/>
    <d v="2016-07-21T10:02:31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s v="theater"/>
    <s v="plays"/>
    <d v="2015-01-24T22:15:40"/>
    <d v="2015-02-23T22:15:40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s v="plays"/>
    <d v="2016-01-31T17:43:06"/>
    <d v="2016-02-27T19:00:00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s v="plays"/>
    <d v="2015-12-20T08:45:23"/>
    <d v="2016-01-08T01:34:00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7FED4-D2D7-4834-80AD-6E5A7EB57B48}" name="State by 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6A044C-5F17-407E-B26C-3359D6B9987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-category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A5A5B-634F-4697-B26B-D297DAD88DB2}" name="PivotTable1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O21:S32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3"/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tate" fld="5" subtotal="count" showDataAs="percentOfRow" baseField="0" baseItem="0" numFmtId="1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34130-6984-4CF8-B907-1393B39F29B9}" name="PivotTable1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O4:S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showDataAs="percentOfRow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6ADA7-FCEA-4610-87D8-709070033795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21:E32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3"/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EF6D40-6AA5-40C2-9F34-B559C965C631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69BC3-7517-481F-ABF9-7528077D3382}" name="PivotTable9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18:M41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showDataAs="percentOfRow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0983C-C293-4618-9F96-C5BE5C6D4899}" name="PivotTable7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8:F41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numFmtId="14" showAll="0"/>
    <pivotField numFmtId="14"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DC773-C609-4890-8E1F-AC8D52F0D1E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0" baseItem="0" numFmtId="1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71" zoomScaleNormal="71" workbookViewId="0">
      <selection sqref="A1:V4115"/>
    </sheetView>
  </sheetViews>
  <sheetFormatPr defaultRowHeight="14.75" x14ac:dyDescent="0.75"/>
  <cols>
    <col min="2" max="2" width="38.40625" style="3" customWidth="1"/>
    <col min="3" max="3" width="40.26953125" style="3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24.54296875" customWidth="1"/>
    <col min="13" max="13" width="36.40625" customWidth="1"/>
    <col min="14" max="14" width="41.1328125" customWidth="1"/>
    <col min="15" max="15" width="13.6796875" bestFit="1" customWidth="1"/>
    <col min="16" max="16" width="15.453125" bestFit="1" customWidth="1"/>
    <col min="17" max="17" width="14.453125" bestFit="1" customWidth="1"/>
    <col min="18" max="18" width="11.5" bestFit="1" customWidth="1"/>
    <col min="19" max="19" width="14.7265625" style="9" customWidth="1"/>
    <col min="20" max="20" width="13" style="9" customWidth="1"/>
    <col min="21" max="22" width="10.40625" style="9" bestFit="1" customWidth="1"/>
  </cols>
  <sheetData>
    <row r="1" spans="1:22" x14ac:dyDescent="0.7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8" t="s">
        <v>8365</v>
      </c>
      <c r="T1" s="8" t="s">
        <v>8366</v>
      </c>
      <c r="U1" s="9" t="s">
        <v>8403</v>
      </c>
      <c r="V1" s="9" t="s">
        <v>8404</v>
      </c>
    </row>
    <row r="2" spans="1:22" ht="44.25" x14ac:dyDescent="0.7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ROUND(E2/L2,0)</f>
        <v>64</v>
      </c>
      <c r="Q2" t="str">
        <f>LEFT(N2, SEARCH("/",N2,1)-1)</f>
        <v>film &amp; video</v>
      </c>
      <c r="R2" t="str">
        <f>RIGHT(N2, LEN(N2)-SEARCH("/",N2,1))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  <c r="U2" s="9">
        <v>42176.798738425925</v>
      </c>
      <c r="V2" s="9">
        <v>42207.916666666664</v>
      </c>
    </row>
    <row r="3" spans="1:22" ht="29.5" x14ac:dyDescent="0.7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ROUND(E3/L3,0)</f>
        <v>185</v>
      </c>
      <c r="Q3" t="str">
        <f t="shared" ref="Q3:Q66" si="2">LEFT(N3, SEARCH("/",N3,1)-1)</f>
        <v>film &amp; video</v>
      </c>
      <c r="R3" t="str">
        <f t="shared" ref="R3:R66" si="3">RIGHT(N3, LEN(N3)-SEARCH("/",N3,1))</f>
        <v>television</v>
      </c>
      <c r="S3" s="9">
        <f t="shared" ref="S3:S66" si="4">(((J3/60)/60)/24)+DATE(1970,1,1)+(-5/24)</f>
        <v>42766.392164351848</v>
      </c>
      <c r="T3" s="9">
        <f t="shared" ref="T3:T66" si="5">(((I3/60)/60)/24)+DATE(1970,1,1)+(-5/24)</f>
        <v>42796.392164351848</v>
      </c>
      <c r="U3" s="9">
        <v>42766.392164351848</v>
      </c>
      <c r="V3" s="9">
        <v>42796.392164351848</v>
      </c>
    </row>
    <row r="4" spans="1:22" ht="44.25" x14ac:dyDescent="0.7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  <c r="U4" s="9">
        <v>42405.494016203702</v>
      </c>
      <c r="V4" s="9">
        <v>42415.494016203702</v>
      </c>
    </row>
    <row r="5" spans="1:22" ht="29.5" x14ac:dyDescent="0.7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  <c r="U5" s="9">
        <v>41828.306793981479</v>
      </c>
      <c r="V5" s="9">
        <v>41858.306793981479</v>
      </c>
    </row>
    <row r="6" spans="1:22" ht="59" x14ac:dyDescent="0.7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  <c r="U6" s="9">
        <v>42327.625914351847</v>
      </c>
      <c r="V6" s="9">
        <v>42357.625914351847</v>
      </c>
    </row>
    <row r="7" spans="1:22" ht="44.25" x14ac:dyDescent="0.7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  <c r="U7" s="9">
        <v>42563.724618055552</v>
      </c>
      <c r="V7" s="9">
        <v>42580.024305555555</v>
      </c>
    </row>
    <row r="8" spans="1:22" ht="44.25" x14ac:dyDescent="0.7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  <c r="U8" s="9">
        <v>41793.864004629628</v>
      </c>
      <c r="V8" s="9">
        <v>41803.864004629628</v>
      </c>
    </row>
    <row r="9" spans="1:22" ht="59" x14ac:dyDescent="0.7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42515.838738425926</v>
      </c>
      <c r="T9" s="9">
        <f t="shared" si="5"/>
        <v>42555.838738425926</v>
      </c>
      <c r="U9" s="9">
        <v>42515.838738425926</v>
      </c>
      <c r="V9" s="9">
        <v>42555.838738425926</v>
      </c>
    </row>
    <row r="10" spans="1:22" ht="29.5" x14ac:dyDescent="0.7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  <c r="U10" s="9">
        <v>42468.736249999994</v>
      </c>
      <c r="V10" s="9">
        <v>42475.666666666664</v>
      </c>
    </row>
    <row r="11" spans="1:22" ht="44.25" x14ac:dyDescent="0.7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  <c r="U11" s="9">
        <v>42446.895185185182</v>
      </c>
      <c r="V11" s="9">
        <v>42476.895185185182</v>
      </c>
    </row>
    <row r="12" spans="1:22" ht="44.25" x14ac:dyDescent="0.7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  <c r="U12" s="9">
        <v>41779.859710648147</v>
      </c>
      <c r="V12" s="9">
        <v>41814.859710648147</v>
      </c>
    </row>
    <row r="13" spans="1:22" ht="59" x14ac:dyDescent="0.7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  <c r="U13" s="9">
        <v>42572.570162037031</v>
      </c>
      <c r="V13" s="9">
        <v>42603.916666666664</v>
      </c>
    </row>
    <row r="14" spans="1:22" ht="59" x14ac:dyDescent="0.7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  <c r="U14" s="9">
        <v>41791.504918981482</v>
      </c>
      <c r="V14" s="9">
        <v>41835.916666666664</v>
      </c>
    </row>
    <row r="15" spans="1:22" ht="44.25" x14ac:dyDescent="0.7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  <c r="U15" s="9">
        <v>42508.468854166662</v>
      </c>
      <c r="V15" s="9">
        <v>42544.643749999996</v>
      </c>
    </row>
    <row r="16" spans="1:22" ht="29.5" x14ac:dyDescent="0.7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  <c r="U16" s="9">
        <v>41807.818148148144</v>
      </c>
      <c r="V16" s="9">
        <v>41833.374305555553</v>
      </c>
    </row>
    <row r="17" spans="1:22" ht="44.25" x14ac:dyDescent="0.7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  <c r="U17" s="9">
        <v>42256.183541666665</v>
      </c>
      <c r="V17" s="9">
        <v>42274.634722222218</v>
      </c>
    </row>
    <row r="18" spans="1:22" ht="59" x14ac:dyDescent="0.7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  <c r="U18" s="9">
        <v>41760.588090277779</v>
      </c>
      <c r="V18" s="9">
        <v>41806.020833333328</v>
      </c>
    </row>
    <row r="19" spans="1:22" ht="44.25" x14ac:dyDescent="0.7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  <c r="U19" s="9">
        <v>41917.523402777777</v>
      </c>
      <c r="V19" s="9">
        <v>41947.565069444441</v>
      </c>
    </row>
    <row r="20" spans="1:22" ht="44.25" x14ac:dyDescent="0.7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41869.333981481483</v>
      </c>
      <c r="T20" s="9">
        <f t="shared" si="5"/>
        <v>41899.333981481483</v>
      </c>
      <c r="U20" s="9">
        <v>41869.333981481483</v>
      </c>
      <c r="V20" s="9">
        <v>41899.333981481483</v>
      </c>
    </row>
    <row r="21" spans="1:22" ht="44.25" x14ac:dyDescent="0.7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  <c r="U21" s="9">
        <v>42175.608032407406</v>
      </c>
      <c r="V21" s="9">
        <v>42205.608032407406</v>
      </c>
    </row>
    <row r="22" spans="1:22" ht="44.25" x14ac:dyDescent="0.7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42200.549907407411</v>
      </c>
      <c r="T22" s="9">
        <f t="shared" si="5"/>
        <v>42260.549907407411</v>
      </c>
      <c r="U22" s="9">
        <v>42200.549907407411</v>
      </c>
      <c r="V22" s="9">
        <v>42260.549907407411</v>
      </c>
    </row>
    <row r="23" spans="1:22" ht="44.25" x14ac:dyDescent="0.7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  <c r="U23" s="9">
        <v>41878.418854166666</v>
      </c>
      <c r="V23" s="9">
        <v>41908.418854166666</v>
      </c>
    </row>
    <row r="24" spans="1:22" ht="29.5" x14ac:dyDescent="0.7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  <c r="U24" s="9">
        <v>41989.703009259254</v>
      </c>
      <c r="V24" s="9">
        <v>42005.124305555553</v>
      </c>
    </row>
    <row r="25" spans="1:22" ht="44.25" x14ac:dyDescent="0.7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  <c r="U25" s="9">
        <v>42097.570613425924</v>
      </c>
      <c r="V25" s="9">
        <v>42124.430555555555</v>
      </c>
    </row>
    <row r="26" spans="1:22" ht="29.5" x14ac:dyDescent="0.7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42262.61041666667</v>
      </c>
      <c r="U26" s="9">
        <v>42229.611840277772</v>
      </c>
      <c r="V26" s="9">
        <v>42262.61041666667</v>
      </c>
    </row>
    <row r="27" spans="1:22" ht="44.25" x14ac:dyDescent="0.7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  <c r="U27" s="9">
        <v>42317.816678240742</v>
      </c>
      <c r="V27" s="9">
        <v>42377.816678240742</v>
      </c>
    </row>
    <row r="28" spans="1:22" ht="44.25" x14ac:dyDescent="0.7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  <c r="U28" s="9">
        <v>41828.307222222218</v>
      </c>
      <c r="V28" s="9">
        <v>41868.307222222218</v>
      </c>
    </row>
    <row r="29" spans="1:22" ht="44.25" x14ac:dyDescent="0.7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  <c r="U29" s="9">
        <v>41928.956400462957</v>
      </c>
      <c r="V29" s="9">
        <v>41958.998067129629</v>
      </c>
    </row>
    <row r="30" spans="1:22" ht="29.5" x14ac:dyDescent="0.7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  <c r="U30" s="9">
        <v>42324.755601851844</v>
      </c>
      <c r="V30" s="9">
        <v>42354.755601851844</v>
      </c>
    </row>
    <row r="31" spans="1:22" ht="44.25" x14ac:dyDescent="0.7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  <c r="U31" s="9">
        <v>41812.464907407404</v>
      </c>
      <c r="V31" s="9">
        <v>41842.464907407404</v>
      </c>
    </row>
    <row r="32" spans="1:22" ht="44.25" x14ac:dyDescent="0.7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  <c r="U32" s="9">
        <v>41842.084664351853</v>
      </c>
      <c r="V32" s="9">
        <v>41872.084664351853</v>
      </c>
    </row>
    <row r="33" spans="1:22" ht="44.25" x14ac:dyDescent="0.7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  <c r="U33" s="9">
        <v>42376.583726851844</v>
      </c>
      <c r="V33" s="9">
        <v>42394.583726851844</v>
      </c>
    </row>
    <row r="34" spans="1:22" ht="59" x14ac:dyDescent="0.7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  <c r="U34" s="9">
        <v>42461.419178240736</v>
      </c>
      <c r="V34" s="9">
        <v>42502.957638888889</v>
      </c>
    </row>
    <row r="35" spans="1:22" ht="44.25" x14ac:dyDescent="0.7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42316.49422453704</v>
      </c>
      <c r="U35" s="9">
        <v>42286.452557870369</v>
      </c>
      <c r="V35" s="9">
        <v>42316.49422453704</v>
      </c>
    </row>
    <row r="36" spans="1:22" ht="44.25" x14ac:dyDescent="0.7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  <c r="U36" s="9">
        <v>41841.113437499997</v>
      </c>
      <c r="V36" s="9">
        <v>41856.113437499997</v>
      </c>
    </row>
    <row r="37" spans="1:22" ht="44.25" x14ac:dyDescent="0.7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  <c r="U37" s="9">
        <v>42098.083495370367</v>
      </c>
      <c r="V37" s="9">
        <v>42121.791666666664</v>
      </c>
    </row>
    <row r="38" spans="1:22" ht="29.5" x14ac:dyDescent="0.7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  <c r="U38" s="9">
        <v>42068.098668981482</v>
      </c>
      <c r="V38" s="9">
        <v>42098.05700231481</v>
      </c>
    </row>
    <row r="39" spans="1:22" ht="44.25" x14ac:dyDescent="0.7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  <c r="U39" s="9">
        <v>42032.484710648147</v>
      </c>
      <c r="V39" s="9">
        <v>42062.484710648147</v>
      </c>
    </row>
    <row r="40" spans="1:22" ht="44.25" x14ac:dyDescent="0.7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41374.848888888882</v>
      </c>
      <c r="T40" s="9">
        <f t="shared" si="5"/>
        <v>41404.848888888882</v>
      </c>
      <c r="U40" s="9">
        <v>41374.848888888882</v>
      </c>
      <c r="V40" s="9">
        <v>41404.848888888882</v>
      </c>
    </row>
    <row r="41" spans="1:22" ht="59" x14ac:dyDescent="0.7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  <c r="U41" s="9">
        <v>41753.838749999995</v>
      </c>
      <c r="V41" s="9">
        <v>41784.749305555553</v>
      </c>
    </row>
    <row r="42" spans="1:22" ht="59" x14ac:dyDescent="0.7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  <c r="U42" s="9">
        <v>41789.005648148144</v>
      </c>
      <c r="V42" s="9">
        <v>41808.958333333328</v>
      </c>
    </row>
    <row r="43" spans="1:22" ht="44.25" x14ac:dyDescent="0.7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  <c r="U43" s="9">
        <v>41887.360578703701</v>
      </c>
      <c r="V43" s="9">
        <v>41917.360578703701</v>
      </c>
    </row>
    <row r="44" spans="1:22" ht="44.25" x14ac:dyDescent="0.7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  <c r="U44" s="9">
        <v>41971.430856481478</v>
      </c>
      <c r="V44" s="9">
        <v>42001.430856481478</v>
      </c>
    </row>
    <row r="45" spans="1:22" ht="44.25" x14ac:dyDescent="0.7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  <c r="U45" s="9">
        <v>41802.582013888888</v>
      </c>
      <c r="V45" s="9">
        <v>41832.791666666664</v>
      </c>
    </row>
    <row r="46" spans="1:22" ht="44.25" x14ac:dyDescent="0.7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41873.890474537038</v>
      </c>
      <c r="T46" s="9">
        <f t="shared" si="5"/>
        <v>41918.890474537038</v>
      </c>
      <c r="U46" s="9">
        <v>41873.890474537038</v>
      </c>
      <c r="V46" s="9">
        <v>41918.890474537038</v>
      </c>
    </row>
    <row r="47" spans="1:22" ht="44.25" x14ac:dyDescent="0.7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  <c r="U47" s="9">
        <v>42457.415590277778</v>
      </c>
      <c r="V47" s="9">
        <v>42487.415590277778</v>
      </c>
    </row>
    <row r="48" spans="1:22" ht="44.25" x14ac:dyDescent="0.7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42323.756643518522</v>
      </c>
      <c r="T48" s="9">
        <f t="shared" si="5"/>
        <v>42353.756643518522</v>
      </c>
      <c r="U48" s="9">
        <v>42323.756643518522</v>
      </c>
      <c r="V48" s="9">
        <v>42353.756643518522</v>
      </c>
    </row>
    <row r="49" spans="1:22" ht="59" x14ac:dyDescent="0.7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  <c r="U49" s="9">
        <v>41932.611192129625</v>
      </c>
      <c r="V49" s="9">
        <v>41992.652858796289</v>
      </c>
    </row>
    <row r="50" spans="1:22" ht="44.25" x14ac:dyDescent="0.7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  <c r="U50" s="9">
        <v>42033.308564814812</v>
      </c>
      <c r="V50" s="9">
        <v>42064.291666666664</v>
      </c>
    </row>
    <row r="51" spans="1:22" x14ac:dyDescent="0.7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  <c r="U51" s="9">
        <v>42270.968113425923</v>
      </c>
      <c r="V51" s="9">
        <v>42300.968113425923</v>
      </c>
    </row>
    <row r="52" spans="1:22" ht="44.25" x14ac:dyDescent="0.7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  <c r="U52" s="9">
        <v>41995.544652777775</v>
      </c>
      <c r="V52" s="9">
        <v>42034.499999999993</v>
      </c>
    </row>
    <row r="53" spans="1:22" ht="44.25" x14ac:dyDescent="0.7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42196.720335648148</v>
      </c>
      <c r="T53" s="9">
        <f t="shared" si="5"/>
        <v>42226.720335648148</v>
      </c>
      <c r="U53" s="9">
        <v>42196.720335648148</v>
      </c>
      <c r="V53" s="9">
        <v>42226.720335648148</v>
      </c>
    </row>
    <row r="54" spans="1:22" ht="44.25" x14ac:dyDescent="0.7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  <c r="U54" s="9">
        <v>41807.493587962963</v>
      </c>
      <c r="V54" s="9">
        <v>41837.493587962963</v>
      </c>
    </row>
    <row r="55" spans="1:22" ht="29.5" x14ac:dyDescent="0.7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  <c r="U55" s="9">
        <v>41719.340798611105</v>
      </c>
      <c r="V55" s="9">
        <v>41733.708333333328</v>
      </c>
    </row>
    <row r="56" spans="1:22" ht="59" x14ac:dyDescent="0.7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  <c r="U56" s="9">
        <v>42333.504872685182</v>
      </c>
      <c r="V56" s="9">
        <v>42363.504872685182</v>
      </c>
    </row>
    <row r="57" spans="1:22" ht="44.25" x14ac:dyDescent="0.7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  <c r="U57" s="9">
        <v>42496.760601851849</v>
      </c>
      <c r="V57" s="9">
        <v>42517.760601851849</v>
      </c>
    </row>
    <row r="58" spans="1:22" ht="29.5" x14ac:dyDescent="0.7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42149.340555555551</v>
      </c>
      <c r="T58" s="9">
        <f t="shared" si="5"/>
        <v>42163.458333333336</v>
      </c>
      <c r="U58" s="9">
        <v>42149.340555555551</v>
      </c>
      <c r="V58" s="9">
        <v>42163.458333333336</v>
      </c>
    </row>
    <row r="59" spans="1:22" ht="44.25" x14ac:dyDescent="0.7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  <c r="U59" s="9">
        <v>42089.624560185184</v>
      </c>
      <c r="V59" s="9">
        <v>42119.624560185184</v>
      </c>
    </row>
    <row r="60" spans="1:22" ht="44.25" x14ac:dyDescent="0.7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  <c r="U60" s="9">
        <v>41932.536712962959</v>
      </c>
      <c r="V60" s="9">
        <v>41962.578379629624</v>
      </c>
    </row>
    <row r="61" spans="1:22" ht="44.25" x14ac:dyDescent="0.7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42230.027500000004</v>
      </c>
      <c r="T61" s="9">
        <f t="shared" si="5"/>
        <v>42261.666666666664</v>
      </c>
      <c r="U61" s="9">
        <v>42230.027500000004</v>
      </c>
      <c r="V61" s="9">
        <v>42261.666666666664</v>
      </c>
    </row>
    <row r="62" spans="1:22" ht="44.25" x14ac:dyDescent="0.7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41701.693483796291</v>
      </c>
      <c r="T62" s="9">
        <f t="shared" si="5"/>
        <v>41720.791666666664</v>
      </c>
      <c r="U62" s="9">
        <v>41701.693483796291</v>
      </c>
      <c r="V62" s="9">
        <v>41720.791666666664</v>
      </c>
    </row>
    <row r="63" spans="1:22" ht="44.25" x14ac:dyDescent="0.7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41409.605983796297</v>
      </c>
      <c r="T63" s="9">
        <f t="shared" si="5"/>
        <v>41431.605983796297</v>
      </c>
      <c r="U63" s="9">
        <v>41409.605983796297</v>
      </c>
      <c r="V63" s="9">
        <v>41431.605983796297</v>
      </c>
    </row>
    <row r="64" spans="1:22" ht="44.25" x14ac:dyDescent="0.7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  <c r="U64" s="9">
        <v>41311.591180555552</v>
      </c>
      <c r="V64" s="9">
        <v>41336.591180555552</v>
      </c>
    </row>
    <row r="65" spans="1:22" ht="44.25" x14ac:dyDescent="0.7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  <c r="U65" s="9">
        <v>41612.703854166662</v>
      </c>
      <c r="V65" s="9">
        <v>41635.999305555553</v>
      </c>
    </row>
    <row r="66" spans="1:22" ht="44.25" x14ac:dyDescent="0.7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  <c r="U66" s="9">
        <v>41432.809965277775</v>
      </c>
      <c r="V66" s="9">
        <v>41462.809965277775</v>
      </c>
    </row>
    <row r="67" spans="1:22" ht="44.25" x14ac:dyDescent="0.7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>
        <f t="shared" ref="P67:P130" si="7">ROUND(E67/L67,0)</f>
        <v>132</v>
      </c>
      <c r="Q67" t="str">
        <f t="shared" ref="Q67:Q130" si="8">LEFT(N67, SEARCH("/",N67,1)-1)</f>
        <v>film &amp; video</v>
      </c>
      <c r="R67" t="str">
        <f t="shared" ref="R67:R130" si="9">RIGHT(N67, LEN(N67)-SEARCH("/",N67,1))</f>
        <v>shorts</v>
      </c>
      <c r="S67" s="9">
        <f t="shared" ref="S67:S130" si="10">(((J67/60)/60)/24)+DATE(1970,1,1)+(-5/24)</f>
        <v>41835.612893518519</v>
      </c>
      <c r="T67" s="9">
        <f t="shared" ref="T67:T130" si="11">(((I67/60)/60)/24)+DATE(1970,1,1)+(-5/24)</f>
        <v>41862.040972222218</v>
      </c>
      <c r="U67" s="9">
        <v>41835.612893518519</v>
      </c>
      <c r="V67" s="9">
        <v>41862.040972222218</v>
      </c>
    </row>
    <row r="68" spans="1:22" ht="29.5" x14ac:dyDescent="0.7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  <c r="U68" s="9">
        <v>42539.641435185178</v>
      </c>
      <c r="V68" s="9">
        <v>42569.641435185178</v>
      </c>
    </row>
    <row r="69" spans="1:22" ht="44.25" x14ac:dyDescent="0.7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  <c r="U69" s="9">
        <v>41075.375046296293</v>
      </c>
      <c r="V69" s="9">
        <v>41105.375046296293</v>
      </c>
    </row>
    <row r="70" spans="1:22" ht="59" x14ac:dyDescent="0.7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9">
        <f t="shared" si="10"/>
        <v>41663.36100694444</v>
      </c>
      <c r="T70" s="9">
        <f t="shared" si="11"/>
        <v>41693.36100694444</v>
      </c>
      <c r="U70" s="9">
        <v>41663.36100694444</v>
      </c>
      <c r="V70" s="9">
        <v>41693.36100694444</v>
      </c>
    </row>
    <row r="71" spans="1:22" ht="44.25" x14ac:dyDescent="0.7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  <c r="U71" s="9">
        <v>40785.979456018518</v>
      </c>
      <c r="V71" s="9">
        <v>40818.082638888889</v>
      </c>
    </row>
    <row r="72" spans="1:22" ht="44.25" x14ac:dyDescent="0.7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  <c r="U72" s="9">
        <v>40730.688020833331</v>
      </c>
      <c r="V72" s="9">
        <v>40790.688020833331</v>
      </c>
    </row>
    <row r="73" spans="1:22" ht="44.25" x14ac:dyDescent="0.7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  <c r="U73" s="9">
        <v>40997.063159722216</v>
      </c>
      <c r="V73" s="9">
        <v>41057.063159722216</v>
      </c>
    </row>
    <row r="74" spans="1:22" ht="44.25" x14ac:dyDescent="0.7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9">
        <f t="shared" si="10"/>
        <v>41207.801863425921</v>
      </c>
      <c r="T74" s="9">
        <f t="shared" si="11"/>
        <v>41227.791666666664</v>
      </c>
      <c r="U74" s="9">
        <v>41207.801863425921</v>
      </c>
      <c r="V74" s="9">
        <v>41227.791666666664</v>
      </c>
    </row>
    <row r="75" spans="1:22" ht="44.25" x14ac:dyDescent="0.7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  <c r="U75" s="9">
        <v>40587.548425925925</v>
      </c>
      <c r="V75" s="9">
        <v>40665.957638888889</v>
      </c>
    </row>
    <row r="76" spans="1:22" ht="44.25" x14ac:dyDescent="0.7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  <c r="U76" s="9">
        <v>42360.278877314813</v>
      </c>
      <c r="V76" s="9">
        <v>42390.278877314813</v>
      </c>
    </row>
    <row r="77" spans="1:22" ht="44.25" x14ac:dyDescent="0.7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  <c r="U77" s="9">
        <v>41357.000833333332</v>
      </c>
      <c r="V77" s="9">
        <v>41387.000833333332</v>
      </c>
    </row>
    <row r="78" spans="1:22" ht="44.25" x14ac:dyDescent="0.7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  <c r="U78" s="9">
        <v>40844.483310185184</v>
      </c>
      <c r="V78" s="9">
        <v>40904.524976851848</v>
      </c>
    </row>
    <row r="79" spans="1:22" ht="44.25" x14ac:dyDescent="0.7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9">
        <f t="shared" si="10"/>
        <v>40996.936539351853</v>
      </c>
      <c r="T79" s="9">
        <f t="shared" si="11"/>
        <v>41049.915972222218</v>
      </c>
      <c r="U79" s="9">
        <v>40996.936539351853</v>
      </c>
      <c r="V79" s="9">
        <v>41049.915972222218</v>
      </c>
    </row>
    <row r="80" spans="1:22" ht="88.5" x14ac:dyDescent="0.7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  <c r="U80" s="9">
        <v>42604.522233796299</v>
      </c>
      <c r="V80" s="9">
        <v>42614.522233796299</v>
      </c>
    </row>
    <row r="81" spans="1:22" ht="44.25" x14ac:dyDescent="0.7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  <c r="U81" s="9">
        <v>41724.568206018514</v>
      </c>
      <c r="V81" s="9">
        <v>41754.568206018514</v>
      </c>
    </row>
    <row r="82" spans="1:22" ht="44.25" x14ac:dyDescent="0.7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  <c r="U82" s="9">
        <v>41582.875648148147</v>
      </c>
      <c r="V82" s="9">
        <v>41617.875648148147</v>
      </c>
    </row>
    <row r="83" spans="1:22" ht="44.25" x14ac:dyDescent="0.7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9">
        <f t="shared" si="10"/>
        <v>41099.950543981482</v>
      </c>
      <c r="T83" s="9">
        <f t="shared" si="11"/>
        <v>41103.91805555555</v>
      </c>
      <c r="U83" s="9">
        <v>41099.950543981482</v>
      </c>
      <c r="V83" s="9">
        <v>41103.91805555555</v>
      </c>
    </row>
    <row r="84" spans="1:22" ht="44.25" x14ac:dyDescent="0.7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  <c r="U84" s="9">
        <v>40795.611817129626</v>
      </c>
      <c r="V84" s="9">
        <v>40825.611817129626</v>
      </c>
    </row>
    <row r="85" spans="1:22" ht="44.25" x14ac:dyDescent="0.7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  <c r="U85" s="9">
        <v>42042.407280092586</v>
      </c>
      <c r="V85" s="9">
        <v>42057.270833333336</v>
      </c>
    </row>
    <row r="86" spans="1:22" ht="44.25" x14ac:dyDescent="0.7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40648.54960648148</v>
      </c>
      <c r="T86" s="9">
        <f t="shared" si="11"/>
        <v>40678.54960648148</v>
      </c>
      <c r="U86" s="9">
        <v>40648.54960648148</v>
      </c>
      <c r="V86" s="9">
        <v>40678.54960648148</v>
      </c>
    </row>
    <row r="87" spans="1:22" ht="44.25" x14ac:dyDescent="0.7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  <c r="U87" s="9">
        <v>40778.917094907403</v>
      </c>
      <c r="V87" s="9">
        <v>40808.917094907403</v>
      </c>
    </row>
    <row r="88" spans="1:22" ht="59" x14ac:dyDescent="0.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  <c r="U88" s="9">
        <v>42291.347743055558</v>
      </c>
      <c r="V88" s="9">
        <v>42365.389409722215</v>
      </c>
    </row>
    <row r="89" spans="1:22" ht="44.25" x14ac:dyDescent="0.7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9">
        <f t="shared" si="10"/>
        <v>40322.331053240734</v>
      </c>
      <c r="T89" s="9">
        <f t="shared" si="11"/>
        <v>40331.861805555556</v>
      </c>
      <c r="U89" s="9">
        <v>40322.331053240734</v>
      </c>
      <c r="V89" s="9">
        <v>40331.861805555556</v>
      </c>
    </row>
    <row r="90" spans="1:22" ht="59" x14ac:dyDescent="0.7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  <c r="U90" s="9">
        <v>41786.450590277775</v>
      </c>
      <c r="V90" s="9">
        <v>41812.450590277775</v>
      </c>
    </row>
    <row r="91" spans="1:22" ht="44.25" x14ac:dyDescent="0.7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9">
        <f t="shared" si="10"/>
        <v>41402.543888888889</v>
      </c>
      <c r="T91" s="9">
        <f t="shared" si="11"/>
        <v>41427.543888888889</v>
      </c>
      <c r="U91" s="9">
        <v>41402.543888888889</v>
      </c>
      <c r="V91" s="9">
        <v>41427.543888888889</v>
      </c>
    </row>
    <row r="92" spans="1:22" ht="29.5" x14ac:dyDescent="0.7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  <c r="U92" s="9">
        <v>40706.089108796295</v>
      </c>
      <c r="V92" s="9">
        <v>40736.089108796295</v>
      </c>
    </row>
    <row r="93" spans="1:22" ht="44.25" x14ac:dyDescent="0.7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  <c r="U93" s="9">
        <v>40619.194027777776</v>
      </c>
      <c r="V93" s="9">
        <v>40680.194027777776</v>
      </c>
    </row>
    <row r="94" spans="1:22" ht="44.25" x14ac:dyDescent="0.7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  <c r="U94" s="9">
        <v>42720.990543981483</v>
      </c>
      <c r="V94" s="9">
        <v>42767.124999999993</v>
      </c>
    </row>
    <row r="95" spans="1:22" ht="59" x14ac:dyDescent="0.7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  <c r="U95" s="9">
        <v>41065.649733796294</v>
      </c>
      <c r="V95" s="9">
        <v>41093.666666666664</v>
      </c>
    </row>
    <row r="96" spans="1:22" ht="44.25" x14ac:dyDescent="0.7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  <c r="U96" s="9">
        <v>41716.509513888886</v>
      </c>
      <c r="V96" s="9">
        <v>41736.509513888886</v>
      </c>
    </row>
    <row r="97" spans="1:22" ht="44.25" x14ac:dyDescent="0.7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  <c r="U97" s="9">
        <v>40934.796770833331</v>
      </c>
      <c r="V97" s="9">
        <v>40964.796770833331</v>
      </c>
    </row>
    <row r="98" spans="1:22" ht="59" x14ac:dyDescent="0.7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  <c r="U98" s="9">
        <v>40324.45417824074</v>
      </c>
      <c r="V98" s="9">
        <v>40390.916666666664</v>
      </c>
    </row>
    <row r="99" spans="1:22" ht="44.25" x14ac:dyDescent="0.7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  <c r="U99" s="9">
        <v>40705.926874999997</v>
      </c>
      <c r="V99" s="9">
        <v>40735.926874999997</v>
      </c>
    </row>
    <row r="100" spans="1:22" ht="44.25" x14ac:dyDescent="0.7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41214.586504629624</v>
      </c>
      <c r="T100" s="9">
        <f t="shared" si="11"/>
        <v>41250.770833333328</v>
      </c>
      <c r="U100" s="9">
        <v>41214.586504629624</v>
      </c>
      <c r="V100" s="9">
        <v>41250.770833333328</v>
      </c>
    </row>
    <row r="101" spans="1:22" ht="29.5" x14ac:dyDescent="0.7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  <c r="U101" s="9">
        <v>41631.694432870368</v>
      </c>
      <c r="V101" s="9">
        <v>41661.694432870368</v>
      </c>
    </row>
    <row r="102" spans="1:22" ht="44.25" x14ac:dyDescent="0.7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  <c r="U102" s="9">
        <v>41197.544976851852</v>
      </c>
      <c r="V102" s="9">
        <v>41217.586643518516</v>
      </c>
    </row>
    <row r="103" spans="1:22" ht="44.25" x14ac:dyDescent="0.7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  <c r="U103" s="9">
        <v>41274.568402777775</v>
      </c>
      <c r="V103" s="9">
        <v>41298.568402777775</v>
      </c>
    </row>
    <row r="104" spans="1:22" ht="44.25" x14ac:dyDescent="0.7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  <c r="U104" s="9">
        <v>40504.922835648147</v>
      </c>
      <c r="V104" s="9">
        <v>40534.922835648147</v>
      </c>
    </row>
    <row r="105" spans="1:22" ht="44.25" x14ac:dyDescent="0.7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  <c r="U105" s="9">
        <v>41682.597569444442</v>
      </c>
      <c r="V105" s="9">
        <v>41705.597569444442</v>
      </c>
    </row>
    <row r="106" spans="1:22" ht="29.5" x14ac:dyDescent="0.7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  <c r="U106" s="9">
        <v>40612.486874999995</v>
      </c>
      <c r="V106" s="9">
        <v>40635.833333333328</v>
      </c>
    </row>
    <row r="107" spans="1:22" ht="44.25" x14ac:dyDescent="0.7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  <c r="U107" s="9">
        <v>42485.516435185178</v>
      </c>
      <c r="V107" s="9">
        <v>42503.791666666664</v>
      </c>
    </row>
    <row r="108" spans="1:22" x14ac:dyDescent="0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40987.568298611113</v>
      </c>
      <c r="T108" s="9">
        <f t="shared" si="11"/>
        <v>41001.568298611113</v>
      </c>
      <c r="U108" s="9">
        <v>40987.568298611113</v>
      </c>
      <c r="V108" s="9">
        <v>41001.568298611113</v>
      </c>
    </row>
    <row r="109" spans="1:22" ht="44.25" x14ac:dyDescent="0.7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  <c r="U109" s="9">
        <v>40635.774155092593</v>
      </c>
      <c r="V109" s="9">
        <v>40657.774155092593</v>
      </c>
    </row>
    <row r="110" spans="1:22" ht="44.25" x14ac:dyDescent="0.7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  <c r="U110" s="9">
        <v>41365.404745370368</v>
      </c>
      <c r="V110" s="9">
        <v>41425.404745370368</v>
      </c>
    </row>
    <row r="111" spans="1:22" ht="44.25" x14ac:dyDescent="0.7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  <c r="U111" s="9">
        <v>40569.817476851851</v>
      </c>
      <c r="V111" s="9">
        <v>40599.817476851851</v>
      </c>
    </row>
    <row r="112" spans="1:22" ht="44.25" x14ac:dyDescent="0.7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  <c r="U112" s="9">
        <v>41557.741354166668</v>
      </c>
      <c r="V112" s="9">
        <v>41592.040972222218</v>
      </c>
    </row>
    <row r="113" spans="1:22" ht="44.25" x14ac:dyDescent="0.7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  <c r="U113" s="9">
        <v>42125.124849537031</v>
      </c>
      <c r="V113" s="9">
        <v>42155.124849537031</v>
      </c>
    </row>
    <row r="114" spans="1:22" ht="44.25" x14ac:dyDescent="0.7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41717.834699074068</v>
      </c>
      <c r="T114" s="9">
        <f t="shared" si="11"/>
        <v>41741.875</v>
      </c>
      <c r="U114" s="9">
        <v>41717.834699074068</v>
      </c>
      <c r="V114" s="9">
        <v>41741.875</v>
      </c>
    </row>
    <row r="115" spans="1:22" ht="29.5" x14ac:dyDescent="0.7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  <c r="U115" s="9">
        <v>40753.550092592588</v>
      </c>
      <c r="V115" s="9">
        <v>40761.416666666664</v>
      </c>
    </row>
    <row r="116" spans="1:22" ht="44.25" x14ac:dyDescent="0.7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  <c r="U116" s="9">
        <v>40861.065833333334</v>
      </c>
      <c r="V116" s="9">
        <v>40921.065833333334</v>
      </c>
    </row>
    <row r="117" spans="1:22" x14ac:dyDescent="0.7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40918.530601851846</v>
      </c>
      <c r="T117" s="9">
        <f t="shared" si="11"/>
        <v>40943.530601851846</v>
      </c>
      <c r="U117" s="9">
        <v>40918.530601851846</v>
      </c>
      <c r="V117" s="9">
        <v>40943.530601851846</v>
      </c>
    </row>
    <row r="118" spans="1:22" ht="44.25" x14ac:dyDescent="0.7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  <c r="U118" s="9">
        <v>40595.288831018515</v>
      </c>
      <c r="V118" s="9">
        <v>40641.247164351851</v>
      </c>
    </row>
    <row r="119" spans="1:22" ht="59" x14ac:dyDescent="0.7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  <c r="U119" s="9">
        <v>40248.626666666663</v>
      </c>
      <c r="V119" s="9">
        <v>40338.583333333328</v>
      </c>
    </row>
    <row r="120" spans="1:22" ht="29.5" x14ac:dyDescent="0.7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  <c r="U120" s="9">
        <v>40722.845324074071</v>
      </c>
      <c r="V120" s="9">
        <v>40752.845324074071</v>
      </c>
    </row>
    <row r="121" spans="1:22" ht="44.25" x14ac:dyDescent="0.7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40738.860949074071</v>
      </c>
      <c r="T121" s="9">
        <f t="shared" si="11"/>
        <v>40768.75</v>
      </c>
      <c r="U121" s="9">
        <v>40738.860949074071</v>
      </c>
      <c r="V121" s="9">
        <v>40768.75</v>
      </c>
    </row>
    <row r="122" spans="1:22" ht="59" x14ac:dyDescent="0.7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  <c r="U122" s="9">
        <v>42615.841516203705</v>
      </c>
      <c r="V122" s="9">
        <v>42645.841516203705</v>
      </c>
    </row>
    <row r="123" spans="1:22" ht="59" x14ac:dyDescent="0.7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  <c r="U123" s="9">
        <v>42096.496643518512</v>
      </c>
      <c r="V123" s="9">
        <v>42112.219444444439</v>
      </c>
    </row>
    <row r="124" spans="1:22" ht="29.5" x14ac:dyDescent="0.7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  <c r="U124" s="9">
        <v>42593.223460648143</v>
      </c>
      <c r="V124" s="9">
        <v>42653.223460648143</v>
      </c>
    </row>
    <row r="125" spans="1:22" ht="59" x14ac:dyDescent="0.7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  <c r="U125" s="9">
        <v>41904.573657407404</v>
      </c>
      <c r="V125" s="9">
        <v>41940.708333333328</v>
      </c>
    </row>
    <row r="126" spans="1:22" ht="44.25" x14ac:dyDescent="0.7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  <c r="U126" s="9">
        <v>42114.720393518517</v>
      </c>
      <c r="V126" s="9">
        <v>42139.720393518517</v>
      </c>
    </row>
    <row r="127" spans="1:22" ht="44.25" x14ac:dyDescent="0.7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  <c r="U127" s="9">
        <v>42709.78564814815</v>
      </c>
      <c r="V127" s="9">
        <v>42769.78564814815</v>
      </c>
    </row>
    <row r="128" spans="1:22" ht="44.25" x14ac:dyDescent="0.7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  <c r="U128" s="9">
        <v>42135.381215277775</v>
      </c>
      <c r="V128" s="9">
        <v>42165.874999999993</v>
      </c>
    </row>
    <row r="129" spans="1:22" ht="44.25" x14ac:dyDescent="0.7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  <c r="U129" s="9">
        <v>42067.415983796294</v>
      </c>
      <c r="V129" s="9">
        <v>42097.37431712963</v>
      </c>
    </row>
    <row r="130" spans="1:22" ht="29.5" x14ac:dyDescent="0.7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  <c r="U130" s="9">
        <v>42628.019594907404</v>
      </c>
      <c r="V130" s="9">
        <v>42663.019594907404</v>
      </c>
    </row>
    <row r="131" spans="1:22" ht="59" x14ac:dyDescent="0.7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t="e">
        <f t="shared" ref="P131:P194" si="13">ROUND(E131/L131,0)</f>
        <v>#DIV/0!</v>
      </c>
      <c r="Q131" t="str">
        <f t="shared" ref="Q131:Q194" si="14">LEFT(N131, SEARCH("/",N131,1)-1)</f>
        <v>film &amp; video</v>
      </c>
      <c r="R131" t="str">
        <f t="shared" ref="R131:R194" si="15">RIGHT(N131, LEN(N131)-SEARCH("/",N131,1))</f>
        <v>science fiction</v>
      </c>
      <c r="S131" s="9">
        <f t="shared" ref="S131:S194" si="16">(((J131/60)/60)/24)+DATE(1970,1,1)+(-5/24)</f>
        <v>41882.728969907403</v>
      </c>
      <c r="T131" s="9">
        <f t="shared" ref="T131:T194" si="17">(((I131/60)/60)/24)+DATE(1970,1,1)+(-5/24)</f>
        <v>41942.728969907403</v>
      </c>
      <c r="U131" s="9">
        <v>41882.728969907403</v>
      </c>
      <c r="V131" s="9">
        <v>41942.728969907403</v>
      </c>
    </row>
    <row r="132" spans="1:22" ht="44.25" x14ac:dyDescent="0.7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41778.707083333327</v>
      </c>
      <c r="T132" s="9">
        <f t="shared" si="17"/>
        <v>41806.636111111111</v>
      </c>
      <c r="U132" s="9">
        <v>41778.707083333327</v>
      </c>
      <c r="V132" s="9">
        <v>41806.636111111111</v>
      </c>
    </row>
    <row r="133" spans="1:22" x14ac:dyDescent="0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  <c r="U133" s="9">
        <v>42541.629178240742</v>
      </c>
      <c r="V133" s="9">
        <v>42556.791666666664</v>
      </c>
    </row>
    <row r="134" spans="1:22" ht="59" x14ac:dyDescent="0.7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  <c r="U134" s="9">
        <v>41905.60424768518</v>
      </c>
      <c r="V134" s="9">
        <v>41950.645914351851</v>
      </c>
    </row>
    <row r="135" spans="1:22" ht="29.5" x14ac:dyDescent="0.7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  <c r="U135" s="9">
        <v>42491.599351851844</v>
      </c>
      <c r="V135" s="9">
        <v>42521.521527777775</v>
      </c>
    </row>
    <row r="136" spans="1:22" ht="29.5" x14ac:dyDescent="0.7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  <c r="U136" s="9">
        <v>42221.701597222222</v>
      </c>
      <c r="V136" s="9">
        <v>42251.499999999993</v>
      </c>
    </row>
    <row r="137" spans="1:22" ht="44.25" x14ac:dyDescent="0.7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  <c r="U137" s="9">
        <v>41788.173576388886</v>
      </c>
      <c r="V137" s="9">
        <v>41821.583333333328</v>
      </c>
    </row>
    <row r="138" spans="1:22" ht="59" x14ac:dyDescent="0.7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  <c r="U138" s="9">
        <v>42096.201782407406</v>
      </c>
      <c r="V138" s="9">
        <v>42140.219444444439</v>
      </c>
    </row>
    <row r="139" spans="1:22" ht="44.25" x14ac:dyDescent="0.7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  <c r="U139" s="9">
        <v>42239.365659722222</v>
      </c>
      <c r="V139" s="9">
        <v>42289.365659722222</v>
      </c>
    </row>
    <row r="140" spans="1:22" ht="44.25" x14ac:dyDescent="0.7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  <c r="U140" s="9">
        <v>42186.049085648141</v>
      </c>
      <c r="V140" s="9">
        <v>42216.999305555553</v>
      </c>
    </row>
    <row r="141" spans="1:22" ht="44.25" x14ac:dyDescent="0.7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  <c r="U141" s="9">
        <v>42187.712638888886</v>
      </c>
      <c r="V141" s="9">
        <v>42197.712638888886</v>
      </c>
    </row>
    <row r="142" spans="1:22" ht="44.25" x14ac:dyDescent="0.7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  <c r="U142" s="9">
        <v>42052.989953703705</v>
      </c>
      <c r="V142" s="9">
        <v>42082.948287037034</v>
      </c>
    </row>
    <row r="143" spans="1:22" ht="44.25" x14ac:dyDescent="0.7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  <c r="U143" s="9">
        <v>42109.944710648146</v>
      </c>
      <c r="V143" s="9">
        <v>42154.944710648146</v>
      </c>
    </row>
    <row r="144" spans="1:22" ht="44.25" x14ac:dyDescent="0.7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  <c r="U144" s="9">
        <v>41938.684930555552</v>
      </c>
      <c r="V144" s="9">
        <v>41959.726597222216</v>
      </c>
    </row>
    <row r="145" spans="1:22" ht="44.25" x14ac:dyDescent="0.7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42558.855810185189</v>
      </c>
      <c r="T145" s="9">
        <f t="shared" si="17"/>
        <v>42616.038194444445</v>
      </c>
      <c r="U145" s="9">
        <v>42558.855810185189</v>
      </c>
      <c r="V145" s="9">
        <v>42616.038194444445</v>
      </c>
    </row>
    <row r="146" spans="1:22" ht="44.25" x14ac:dyDescent="0.7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  <c r="U146" s="9">
        <v>42047.554074074076</v>
      </c>
      <c r="V146" s="9">
        <v>42107.512407407405</v>
      </c>
    </row>
    <row r="147" spans="1:22" ht="44.25" x14ac:dyDescent="0.7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  <c r="U147" s="9">
        <v>42200.333935185183</v>
      </c>
      <c r="V147" s="9">
        <v>42227.333935185183</v>
      </c>
    </row>
    <row r="148" spans="1:22" ht="44.25" x14ac:dyDescent="0.7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  <c r="U148" s="9">
        <v>42692.807847222219</v>
      </c>
      <c r="V148" s="9">
        <v>42752.807847222219</v>
      </c>
    </row>
    <row r="149" spans="1:22" ht="29.5" x14ac:dyDescent="0.7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  <c r="U149" s="9">
        <v>41969.559490740743</v>
      </c>
      <c r="V149" s="9">
        <v>42012.554166666661</v>
      </c>
    </row>
    <row r="150" spans="1:22" ht="44.25" x14ac:dyDescent="0.7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  <c r="U150" s="9">
        <v>42397.073333333326</v>
      </c>
      <c r="V150" s="9">
        <v>42427.073333333326</v>
      </c>
    </row>
    <row r="151" spans="1:22" ht="44.25" x14ac:dyDescent="0.7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  <c r="U151" s="9">
        <v>41967.963773148142</v>
      </c>
      <c r="V151" s="9">
        <v>41998.124999999993</v>
      </c>
    </row>
    <row r="152" spans="1:22" ht="44.25" x14ac:dyDescent="0.7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  <c r="U152" s="9">
        <v>42089.95349537037</v>
      </c>
      <c r="V152" s="9">
        <v>42149.95349537037</v>
      </c>
    </row>
    <row r="153" spans="1:22" ht="44.25" x14ac:dyDescent="0.7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  <c r="U153" s="9">
        <v>42113.342488425922</v>
      </c>
      <c r="V153" s="9">
        <v>42173.342488425922</v>
      </c>
    </row>
    <row r="154" spans="1:22" ht="29.5" x14ac:dyDescent="0.7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41874.869212962964</v>
      </c>
      <c r="T154" s="9">
        <f t="shared" si="17"/>
        <v>41904.869212962964</v>
      </c>
      <c r="U154" s="9">
        <v>41874.869212962964</v>
      </c>
      <c r="V154" s="9">
        <v>41904.869212962964</v>
      </c>
    </row>
    <row r="155" spans="1:22" ht="44.25" x14ac:dyDescent="0.7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  <c r="U155" s="9">
        <v>41933.377824074072</v>
      </c>
      <c r="V155" s="9">
        <v>41975.419490740744</v>
      </c>
    </row>
    <row r="156" spans="1:22" ht="44.25" x14ac:dyDescent="0.7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  <c r="U156" s="9">
        <v>42115.339062499996</v>
      </c>
      <c r="V156" s="9">
        <v>42158.339062499996</v>
      </c>
    </row>
    <row r="157" spans="1:22" ht="59" x14ac:dyDescent="0.7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  <c r="U157" s="9">
        <v>42168.351099537038</v>
      </c>
      <c r="V157" s="9">
        <v>42208.351099537038</v>
      </c>
    </row>
    <row r="158" spans="1:22" ht="59" x14ac:dyDescent="0.7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  <c r="U158" s="9">
        <v>41793.916620370372</v>
      </c>
      <c r="V158" s="9">
        <v>41853.916620370372</v>
      </c>
    </row>
    <row r="159" spans="1:22" ht="44.25" x14ac:dyDescent="0.7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  <c r="U159" s="9">
        <v>42396.703379629624</v>
      </c>
      <c r="V159" s="9">
        <v>42426.703379629624</v>
      </c>
    </row>
    <row r="160" spans="1:22" ht="44.25" x14ac:dyDescent="0.7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  <c r="U160" s="9">
        <v>41903.868379629625</v>
      </c>
      <c r="V160" s="9">
        <v>41933.868379629625</v>
      </c>
    </row>
    <row r="161" spans="1:22" ht="44.25" x14ac:dyDescent="0.7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  <c r="U161" s="9">
        <v>42514.226215277777</v>
      </c>
      <c r="V161" s="9">
        <v>42554.226215277777</v>
      </c>
    </row>
    <row r="162" spans="1:22" ht="44.25" x14ac:dyDescent="0.7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42171.704756944448</v>
      </c>
      <c r="T162" s="9">
        <f t="shared" si="17"/>
        <v>42231.704756944448</v>
      </c>
      <c r="U162" s="9">
        <v>42171.704756944448</v>
      </c>
      <c r="V162" s="9">
        <v>42231.704756944448</v>
      </c>
    </row>
    <row r="163" spans="1:22" ht="44.25" x14ac:dyDescent="0.7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  <c r="U163" s="9">
        <v>41792.479108796295</v>
      </c>
      <c r="V163" s="9">
        <v>41822.479108796295</v>
      </c>
    </row>
    <row r="164" spans="1:22" ht="44.25" x14ac:dyDescent="0.7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  <c r="U164" s="9">
        <v>41834.91847222222</v>
      </c>
      <c r="V164" s="9">
        <v>41867.779166666667</v>
      </c>
    </row>
    <row r="165" spans="1:22" ht="59" x14ac:dyDescent="0.7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  <c r="U165" s="9">
        <v>42243.752939814811</v>
      </c>
      <c r="V165" s="9">
        <v>42277.791666666664</v>
      </c>
    </row>
    <row r="166" spans="1:22" ht="44.25" x14ac:dyDescent="0.7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  <c r="U166" s="9">
        <v>41841.554409722223</v>
      </c>
      <c r="V166" s="9">
        <v>41901.554409722223</v>
      </c>
    </row>
    <row r="167" spans="1:22" ht="29.5" x14ac:dyDescent="0.7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  <c r="U167" s="9">
        <v>42351.450509259252</v>
      </c>
      <c r="V167" s="9">
        <v>42381.450509259252</v>
      </c>
    </row>
    <row r="168" spans="1:22" ht="44.25" x14ac:dyDescent="0.7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  <c r="U168" s="9">
        <v>42720.867615740739</v>
      </c>
      <c r="V168" s="9">
        <v>42750.867615740739</v>
      </c>
    </row>
    <row r="169" spans="1:22" ht="44.25" x14ac:dyDescent="0.7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  <c r="U169" s="9">
        <v>42160.719155092585</v>
      </c>
      <c r="V169" s="9">
        <v>42220.719155092585</v>
      </c>
    </row>
    <row r="170" spans="1:22" ht="44.25" x14ac:dyDescent="0.7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  <c r="U170" s="9">
        <v>42052.626967592594</v>
      </c>
      <c r="V170" s="9">
        <v>42082.585300925923</v>
      </c>
    </row>
    <row r="171" spans="1:22" ht="44.25" x14ac:dyDescent="0.7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  <c r="U171" s="9">
        <v>41900.296979166662</v>
      </c>
      <c r="V171" s="9">
        <v>41930.296979166662</v>
      </c>
    </row>
    <row r="172" spans="1:22" ht="59" x14ac:dyDescent="0.7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  <c r="U172" s="9">
        <v>42216.769479166665</v>
      </c>
      <c r="V172" s="9">
        <v>42246.019444444442</v>
      </c>
    </row>
    <row r="173" spans="1:22" ht="44.25" x14ac:dyDescent="0.7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  <c r="U173" s="9">
        <v>42533.972384259258</v>
      </c>
      <c r="V173" s="9">
        <v>42593.972384259258</v>
      </c>
    </row>
    <row r="174" spans="1:22" ht="44.25" x14ac:dyDescent="0.7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42047.186608796292</v>
      </c>
      <c r="T174" s="9">
        <f t="shared" si="17"/>
        <v>42082.14494212962</v>
      </c>
      <c r="U174" s="9">
        <v>42047.186608796292</v>
      </c>
      <c r="V174" s="9">
        <v>42082.14494212962</v>
      </c>
    </row>
    <row r="175" spans="1:22" ht="44.25" x14ac:dyDescent="0.7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  <c r="U175" s="9">
        <v>42033.364675925921</v>
      </c>
      <c r="V175" s="9">
        <v>42063.364675925921</v>
      </c>
    </row>
    <row r="176" spans="1:22" ht="44.25" x14ac:dyDescent="0.7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  <c r="U176" s="9">
        <v>42072.55064814815</v>
      </c>
      <c r="V176" s="9">
        <v>42132.55064814815</v>
      </c>
    </row>
    <row r="177" spans="1:22" ht="44.25" x14ac:dyDescent="0.7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  <c r="U177" s="9">
        <v>41855.569571759253</v>
      </c>
      <c r="V177" s="9">
        <v>41880.569571759253</v>
      </c>
    </row>
    <row r="178" spans="1:22" ht="44.25" x14ac:dyDescent="0.7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  <c r="U178" s="9">
        <v>42191.615729166668</v>
      </c>
      <c r="V178" s="9">
        <v>42221.615729166668</v>
      </c>
    </row>
    <row r="179" spans="1:22" ht="29.5" x14ac:dyDescent="0.7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  <c r="U179" s="9">
        <v>42069.839421296296</v>
      </c>
      <c r="V179" s="9">
        <v>42086.797754629624</v>
      </c>
    </row>
    <row r="180" spans="1:22" ht="29.5" x14ac:dyDescent="0.7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  <c r="U180" s="9">
        <v>42304.747048611105</v>
      </c>
      <c r="V180" s="9">
        <v>42334.788715277777</v>
      </c>
    </row>
    <row r="181" spans="1:22" ht="29.5" x14ac:dyDescent="0.7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  <c r="U181" s="9">
        <v>42402.872164351851</v>
      </c>
      <c r="V181" s="9">
        <v>42432.872164351851</v>
      </c>
    </row>
    <row r="182" spans="1:22" ht="44.25" x14ac:dyDescent="0.7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  <c r="U182" s="9">
        <v>42067.782905092587</v>
      </c>
      <c r="V182" s="9">
        <v>42107.583333333336</v>
      </c>
    </row>
    <row r="183" spans="1:22" ht="44.25" x14ac:dyDescent="0.7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  <c r="U183" s="9">
        <v>42147.533506944441</v>
      </c>
      <c r="V183" s="9">
        <v>42177.533506944441</v>
      </c>
    </row>
    <row r="184" spans="1:22" ht="44.25" x14ac:dyDescent="0.7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  <c r="U184" s="9">
        <v>42711.803611111107</v>
      </c>
      <c r="V184" s="9">
        <v>42741.803611111107</v>
      </c>
    </row>
    <row r="185" spans="1:22" x14ac:dyDescent="0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  <c r="U185" s="9">
        <v>41939.601967592593</v>
      </c>
      <c r="V185" s="9">
        <v>41969.643634259257</v>
      </c>
    </row>
    <row r="186" spans="1:22" ht="44.25" x14ac:dyDescent="0.7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  <c r="U186" s="9">
        <v>41825.58289351852</v>
      </c>
      <c r="V186" s="9">
        <v>41882.957638888889</v>
      </c>
    </row>
    <row r="187" spans="1:22" x14ac:dyDescent="0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  <c r="U187" s="9">
        <v>42570.702997685185</v>
      </c>
      <c r="V187" s="9">
        <v>42600.702997685185</v>
      </c>
    </row>
    <row r="188" spans="1:22" ht="44.25" x14ac:dyDescent="0.7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  <c r="U188" s="9">
        <v>42767.604560185187</v>
      </c>
      <c r="V188" s="9">
        <v>42797.624999999993</v>
      </c>
    </row>
    <row r="189" spans="1:22" ht="44.25" x14ac:dyDescent="0.7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  <c r="U189" s="9">
        <v>42182.02612268518</v>
      </c>
      <c r="V189" s="9">
        <v>42206.082638888889</v>
      </c>
    </row>
    <row r="190" spans="1:22" ht="59" x14ac:dyDescent="0.7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  <c r="U190" s="9">
        <v>41856.974710648145</v>
      </c>
      <c r="V190" s="9">
        <v>41886.974710648145</v>
      </c>
    </row>
    <row r="191" spans="1:22" ht="44.25" x14ac:dyDescent="0.7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  <c r="U191" s="9">
        <v>42556.482372685183</v>
      </c>
      <c r="V191" s="9">
        <v>42616.482372685183</v>
      </c>
    </row>
    <row r="192" spans="1:22" x14ac:dyDescent="0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  <c r="U192" s="9">
        <v>42527.442662037036</v>
      </c>
      <c r="V192" s="9">
        <v>42537.442662037036</v>
      </c>
    </row>
    <row r="193" spans="1:22" ht="44.25" x14ac:dyDescent="0.7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  <c r="U193" s="9">
        <v>42239.233078703699</v>
      </c>
      <c r="V193" s="9">
        <v>42279.233078703699</v>
      </c>
    </row>
    <row r="194" spans="1:22" ht="59" x14ac:dyDescent="0.7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  <c r="U194" s="9">
        <v>41899.583703703705</v>
      </c>
      <c r="V194" s="9">
        <v>41929.583703703705</v>
      </c>
    </row>
    <row r="195" spans="1:22" ht="59" x14ac:dyDescent="0.7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 t="e">
        <f t="shared" ref="P195:P258" si="19">ROUND(E195/L195,0)</f>
        <v>#DIV/0!</v>
      </c>
      <c r="Q195" t="str">
        <f t="shared" ref="Q195:Q258" si="20">LEFT(N195, SEARCH("/",N195,1)-1)</f>
        <v>film &amp; video</v>
      </c>
      <c r="R195" t="str">
        <f t="shared" ref="R195:R258" si="21">RIGHT(N195, LEN(N195)-SEARCH("/",N195,1))</f>
        <v>drama</v>
      </c>
      <c r="S195" s="9">
        <f t="shared" ref="S195:S258" si="22">(((J195/60)/60)/24)+DATE(1970,1,1)+(-5/24)</f>
        <v>41911.726458333331</v>
      </c>
      <c r="T195" s="9">
        <f t="shared" ref="T195:T258" si="23">(((I195/60)/60)/24)+DATE(1970,1,1)+(-5/24)</f>
        <v>41971.768124999995</v>
      </c>
      <c r="U195" s="9">
        <v>41911.726458333331</v>
      </c>
      <c r="V195" s="9">
        <v>41971.768124999995</v>
      </c>
    </row>
    <row r="196" spans="1:22" ht="44.25" x14ac:dyDescent="0.7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  <c r="U196" s="9">
        <v>42375.788553240738</v>
      </c>
      <c r="V196" s="9">
        <v>42435.788553240738</v>
      </c>
    </row>
    <row r="197" spans="1:22" ht="44.25" x14ac:dyDescent="0.7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  <c r="U197" s="9">
        <v>42135.462175925924</v>
      </c>
      <c r="V197" s="9">
        <v>42195.462175925924</v>
      </c>
    </row>
    <row r="198" spans="1:22" ht="44.25" x14ac:dyDescent="0.7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  <c r="U198" s="9">
        <v>42259.334467592591</v>
      </c>
      <c r="V198" s="9">
        <v>42287.666666666664</v>
      </c>
    </row>
    <row r="199" spans="1:22" ht="44.25" x14ac:dyDescent="0.7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  <c r="U199" s="9">
        <v>42741.640046296299</v>
      </c>
      <c r="V199" s="9">
        <v>42783.666666666664</v>
      </c>
    </row>
    <row r="200" spans="1:22" ht="44.25" x14ac:dyDescent="0.7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  <c r="U200" s="9">
        <v>41887.175023148149</v>
      </c>
      <c r="V200" s="9">
        <v>41917.175023148149</v>
      </c>
    </row>
    <row r="201" spans="1:22" ht="44.25" x14ac:dyDescent="0.7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  <c r="U201" s="9">
        <v>42583.915532407402</v>
      </c>
      <c r="V201" s="9">
        <v>42613.915532407402</v>
      </c>
    </row>
    <row r="202" spans="1:22" ht="29.5" x14ac:dyDescent="0.7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41866.875034722223</v>
      </c>
      <c r="T202" s="9">
        <f t="shared" si="23"/>
        <v>41896.875034722223</v>
      </c>
      <c r="U202" s="9">
        <v>41866.875034722223</v>
      </c>
      <c r="V202" s="9">
        <v>41896.875034722223</v>
      </c>
    </row>
    <row r="203" spans="1:22" ht="44.25" x14ac:dyDescent="0.7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  <c r="U203" s="9">
        <v>42023.610289351847</v>
      </c>
      <c r="V203" s="9">
        <v>42043.610289351847</v>
      </c>
    </row>
    <row r="204" spans="1:22" x14ac:dyDescent="0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  <c r="U204" s="9">
        <v>42255.719490740739</v>
      </c>
      <c r="V204" s="9">
        <v>42285.665972222218</v>
      </c>
    </row>
    <row r="205" spans="1:22" ht="44.25" x14ac:dyDescent="0.7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  <c r="U205" s="9">
        <v>41973.639629629623</v>
      </c>
      <c r="V205" s="9">
        <v>42033.639629629623</v>
      </c>
    </row>
    <row r="206" spans="1:22" ht="44.25" x14ac:dyDescent="0.7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  <c r="U206" s="9">
        <v>42556.375034722216</v>
      </c>
      <c r="V206" s="9">
        <v>42586.375034722216</v>
      </c>
    </row>
    <row r="207" spans="1:22" ht="44.25" x14ac:dyDescent="0.7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  <c r="U207" s="9">
        <v>42248.423865740733</v>
      </c>
      <c r="V207" s="9">
        <v>42283.423865740733</v>
      </c>
    </row>
    <row r="208" spans="1:22" ht="44.25" x14ac:dyDescent="0.7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  <c r="U208" s="9">
        <v>42566.79609953703</v>
      </c>
      <c r="V208" s="9">
        <v>42587.79609953703</v>
      </c>
    </row>
    <row r="209" spans="1:22" ht="44.25" x14ac:dyDescent="0.7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  <c r="U209" s="9">
        <v>41977.988865740735</v>
      </c>
      <c r="V209" s="9">
        <v>42007.988865740735</v>
      </c>
    </row>
    <row r="210" spans="1:22" ht="59" x14ac:dyDescent="0.7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  <c r="U210" s="9">
        <v>41959.16165509259</v>
      </c>
      <c r="V210" s="9">
        <v>41989.16165509259</v>
      </c>
    </row>
    <row r="211" spans="1:22" ht="44.25" x14ac:dyDescent="0.7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  <c r="U211" s="9">
        <v>42165.714525462965</v>
      </c>
      <c r="V211" s="9">
        <v>42195.714525462965</v>
      </c>
    </row>
    <row r="212" spans="1:22" ht="44.25" x14ac:dyDescent="0.7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  <c r="U212" s="9">
        <v>42248.856388888882</v>
      </c>
      <c r="V212" s="9">
        <v>42277.999999999993</v>
      </c>
    </row>
    <row r="213" spans="1:22" ht="44.25" x14ac:dyDescent="0.7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42235.951585648152</v>
      </c>
      <c r="T213" s="9">
        <f t="shared" si="23"/>
        <v>42265.951585648152</v>
      </c>
      <c r="U213" s="9">
        <v>42235.951585648152</v>
      </c>
      <c r="V213" s="9">
        <v>42265.951585648152</v>
      </c>
    </row>
    <row r="214" spans="1:22" ht="29.5" x14ac:dyDescent="0.7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  <c r="U214" s="9">
        <v>42416.672685185178</v>
      </c>
      <c r="V214" s="9">
        <v>42476.631018518521</v>
      </c>
    </row>
    <row r="215" spans="1:22" ht="44.25" x14ac:dyDescent="0.7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  <c r="U215" s="9">
        <v>42202.385960648149</v>
      </c>
      <c r="V215" s="9">
        <v>42232.379641203697</v>
      </c>
    </row>
    <row r="216" spans="1:22" ht="59" x14ac:dyDescent="0.7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  <c r="U216" s="9">
        <v>42009.432280092595</v>
      </c>
      <c r="V216" s="9">
        <v>42069.432280092595</v>
      </c>
    </row>
    <row r="217" spans="1:22" ht="44.25" x14ac:dyDescent="0.7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  <c r="U217" s="9">
        <v>42375.021782407406</v>
      </c>
      <c r="V217" s="9">
        <v>42417.790972222218</v>
      </c>
    </row>
    <row r="218" spans="1:22" ht="44.25" x14ac:dyDescent="0.7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  <c r="U218" s="9">
        <v>42066.750428240739</v>
      </c>
      <c r="V218" s="9">
        <v>42116.708761574067</v>
      </c>
    </row>
    <row r="219" spans="1:22" x14ac:dyDescent="0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  <c r="U219" s="9">
        <v>41970.432280092595</v>
      </c>
      <c r="V219" s="9">
        <v>42001.432280092595</v>
      </c>
    </row>
    <row r="220" spans="1:22" ht="44.25" x14ac:dyDescent="0.7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  <c r="U220" s="9">
        <v>42079.420011574075</v>
      </c>
      <c r="V220" s="9">
        <v>42139.420011574075</v>
      </c>
    </row>
    <row r="221" spans="1:22" ht="29.5" x14ac:dyDescent="0.7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  <c r="U221" s="9">
        <v>42429.118344907409</v>
      </c>
      <c r="V221" s="9">
        <v>42461.082638888889</v>
      </c>
    </row>
    <row r="222" spans="1:22" ht="44.25" x14ac:dyDescent="0.7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42195.435532407406</v>
      </c>
      <c r="T222" s="9">
        <f t="shared" si="23"/>
        <v>42236.629166666658</v>
      </c>
      <c r="U222" s="9">
        <v>42195.435532407406</v>
      </c>
      <c r="V222" s="9">
        <v>42236.629166666658</v>
      </c>
    </row>
    <row r="223" spans="1:22" x14ac:dyDescent="0.7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  <c r="U223" s="9">
        <v>42031.629212962966</v>
      </c>
      <c r="V223" s="9">
        <v>42091.587546296294</v>
      </c>
    </row>
    <row r="224" spans="1:22" ht="44.25" x14ac:dyDescent="0.7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  <c r="U224" s="9">
        <v>42031.561550925922</v>
      </c>
      <c r="V224" s="9">
        <v>42089.902083333327</v>
      </c>
    </row>
    <row r="225" spans="1:22" ht="59" x14ac:dyDescent="0.7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  <c r="U225" s="9">
        <v>42481.839699074073</v>
      </c>
      <c r="V225" s="9">
        <v>42511.836805555555</v>
      </c>
    </row>
    <row r="226" spans="1:22" ht="59" x14ac:dyDescent="0.7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  <c r="U226" s="9">
        <v>42135.026921296296</v>
      </c>
      <c r="V226" s="9">
        <v>42195.026921296296</v>
      </c>
    </row>
    <row r="227" spans="1:22" ht="44.25" x14ac:dyDescent="0.7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  <c r="U227" s="9">
        <v>42438.752939814811</v>
      </c>
      <c r="V227" s="9">
        <v>42468.711273148147</v>
      </c>
    </row>
    <row r="228" spans="1:22" ht="44.25" x14ac:dyDescent="0.7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  <c r="U228" s="9">
        <v>42106.457685185182</v>
      </c>
      <c r="V228" s="9">
        <v>42155.186805555553</v>
      </c>
    </row>
    <row r="229" spans="1:22" ht="44.25" x14ac:dyDescent="0.7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  <c r="U229" s="9">
        <v>42164.685659722221</v>
      </c>
      <c r="V229" s="9">
        <v>42194.685659722221</v>
      </c>
    </row>
    <row r="230" spans="1:22" ht="29.5" x14ac:dyDescent="0.7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  <c r="U230" s="9">
        <v>42096.478067129625</v>
      </c>
      <c r="V230" s="9">
        <v>42156.478067129625</v>
      </c>
    </row>
    <row r="231" spans="1:22" ht="44.25" x14ac:dyDescent="0.7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  <c r="U231" s="9">
        <v>42383.725659722222</v>
      </c>
      <c r="V231" s="9">
        <v>42413.725659722222</v>
      </c>
    </row>
    <row r="232" spans="1:22" ht="44.25" x14ac:dyDescent="0.7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42129.568877314807</v>
      </c>
      <c r="T232" s="9">
        <f t="shared" si="23"/>
        <v>42159.568877314807</v>
      </c>
      <c r="U232" s="9">
        <v>42129.568877314807</v>
      </c>
      <c r="V232" s="9">
        <v>42159.568877314807</v>
      </c>
    </row>
    <row r="233" spans="1:22" ht="44.25" x14ac:dyDescent="0.7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42341.750590277778</v>
      </c>
      <c r="T233" s="9">
        <f t="shared" si="23"/>
        <v>42371.750590277778</v>
      </c>
      <c r="U233" s="9">
        <v>42341.750590277778</v>
      </c>
      <c r="V233" s="9">
        <v>42371.750590277778</v>
      </c>
    </row>
    <row r="234" spans="1:22" ht="44.25" x14ac:dyDescent="0.7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  <c r="U234" s="9">
        <v>42032.617430555554</v>
      </c>
      <c r="V234" s="9">
        <v>42062.617430555554</v>
      </c>
    </row>
    <row r="235" spans="1:22" ht="44.25" x14ac:dyDescent="0.7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  <c r="U235" s="9">
        <v>42612.703379629624</v>
      </c>
      <c r="V235" s="9">
        <v>42642.703379629624</v>
      </c>
    </row>
    <row r="236" spans="1:22" ht="59" x14ac:dyDescent="0.7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  <c r="U236" s="9">
        <v>42135.82707175926</v>
      </c>
      <c r="V236" s="9">
        <v>42175.82707175926</v>
      </c>
    </row>
    <row r="237" spans="1:22" ht="44.25" x14ac:dyDescent="0.7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  <c r="U237" s="9">
        <v>42164.700196759259</v>
      </c>
      <c r="V237" s="9">
        <v>42194.700196759259</v>
      </c>
    </row>
    <row r="238" spans="1:22" ht="44.25" x14ac:dyDescent="0.7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42320.876145833325</v>
      </c>
      <c r="T238" s="9">
        <f t="shared" si="23"/>
        <v>42373.791666666664</v>
      </c>
      <c r="U238" s="9">
        <v>42320.876145833325</v>
      </c>
      <c r="V238" s="9">
        <v>42373.791666666664</v>
      </c>
    </row>
    <row r="239" spans="1:22" ht="29.5" x14ac:dyDescent="0.7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  <c r="U239" s="9">
        <v>42377.368854166663</v>
      </c>
      <c r="V239" s="9">
        <v>42437.368854166663</v>
      </c>
    </row>
    <row r="240" spans="1:22" ht="44.25" x14ac:dyDescent="0.7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42713.754166666658</v>
      </c>
      <c r="T240" s="9">
        <f t="shared" si="23"/>
        <v>42734.166666666664</v>
      </c>
      <c r="U240" s="9">
        <v>42713.754166666658</v>
      </c>
      <c r="V240" s="9">
        <v>42734.166666666664</v>
      </c>
    </row>
    <row r="241" spans="1:22" ht="44.25" x14ac:dyDescent="0.7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  <c r="U241" s="9">
        <v>42296.901967592588</v>
      </c>
      <c r="V241" s="9">
        <v>42316.291666666664</v>
      </c>
    </row>
    <row r="242" spans="1:22" ht="59" x14ac:dyDescent="0.7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  <c r="U242" s="9">
        <v>41354.500127314815</v>
      </c>
      <c r="V242" s="9">
        <v>41399.500127314815</v>
      </c>
    </row>
    <row r="243" spans="1:22" ht="44.25" x14ac:dyDescent="0.7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  <c r="U243" s="9">
        <v>41949.489629629628</v>
      </c>
      <c r="V243" s="9">
        <v>41994.489629629628</v>
      </c>
    </row>
    <row r="244" spans="1:22" ht="44.25" x14ac:dyDescent="0.7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  <c r="U244" s="9">
        <v>40862.28460648148</v>
      </c>
      <c r="V244" s="9">
        <v>40897.28460648148</v>
      </c>
    </row>
    <row r="245" spans="1:22" ht="44.25" x14ac:dyDescent="0.7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  <c r="U245" s="9">
        <v>41661.839166666665</v>
      </c>
      <c r="V245" s="9">
        <v>41691.839166666665</v>
      </c>
    </row>
    <row r="246" spans="1:22" ht="59" x14ac:dyDescent="0.7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40213.115266203698</v>
      </c>
      <c r="T246" s="9">
        <f t="shared" si="23"/>
        <v>40253.087499999994</v>
      </c>
      <c r="U246" s="9">
        <v>40213.115266203698</v>
      </c>
      <c r="V246" s="9">
        <v>40253.087499999994</v>
      </c>
    </row>
    <row r="247" spans="1:22" ht="44.25" x14ac:dyDescent="0.7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  <c r="U247" s="9">
        <v>41106.844733796293</v>
      </c>
      <c r="V247" s="9">
        <v>41136.844733796293</v>
      </c>
    </row>
    <row r="248" spans="1:22" ht="44.25" x14ac:dyDescent="0.7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  <c r="U248" s="9">
        <v>40480.155150462961</v>
      </c>
      <c r="V248" s="9">
        <v>40530.196817129625</v>
      </c>
    </row>
    <row r="249" spans="1:22" ht="59" x14ac:dyDescent="0.7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  <c r="U249" s="9">
        <v>40430.395995370367</v>
      </c>
      <c r="V249" s="9">
        <v>40466.943749999999</v>
      </c>
    </row>
    <row r="250" spans="1:22" ht="44.25" x14ac:dyDescent="0.7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  <c r="U250" s="9">
        <v>40870.566076388888</v>
      </c>
      <c r="V250" s="9">
        <v>40915.566076388888</v>
      </c>
    </row>
    <row r="251" spans="1:22" ht="59" x14ac:dyDescent="0.7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  <c r="U251" s="9">
        <v>40332.715509259258</v>
      </c>
      <c r="V251" s="9">
        <v>40412.527777777774</v>
      </c>
    </row>
    <row r="252" spans="1:22" ht="44.25" x14ac:dyDescent="0.7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  <c r="U252" s="9">
        <v>41401.357534722221</v>
      </c>
      <c r="V252" s="9">
        <v>41431.357534722221</v>
      </c>
    </row>
    <row r="253" spans="1:22" ht="44.25" x14ac:dyDescent="0.7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  <c r="U253" s="9">
        <v>41013.579236111109</v>
      </c>
      <c r="V253" s="9">
        <v>41045.583333333328</v>
      </c>
    </row>
    <row r="254" spans="1:22" ht="44.25" x14ac:dyDescent="0.7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40266.454375000001</v>
      </c>
      <c r="T254" s="9">
        <f t="shared" si="23"/>
        <v>40329.957638888889</v>
      </c>
      <c r="U254" s="9">
        <v>40266.454375000001</v>
      </c>
      <c r="V254" s="9">
        <v>40329.957638888889</v>
      </c>
    </row>
    <row r="255" spans="1:22" ht="59" x14ac:dyDescent="0.7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  <c r="U255" s="9">
        <v>40924.44253472222</v>
      </c>
      <c r="V255" s="9">
        <v>40954.44253472222</v>
      </c>
    </row>
    <row r="256" spans="1:22" ht="44.25" x14ac:dyDescent="0.7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42263.744328703695</v>
      </c>
      <c r="T256" s="9">
        <f t="shared" si="23"/>
        <v>42293.874999999993</v>
      </c>
      <c r="U256" s="9">
        <v>42263.744328703695</v>
      </c>
      <c r="V256" s="9">
        <v>42293.874999999993</v>
      </c>
    </row>
    <row r="257" spans="1:22" ht="29.5" x14ac:dyDescent="0.7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  <c r="U257" s="9">
        <v>40588.318078703705</v>
      </c>
      <c r="V257" s="9">
        <v>40618.276412037034</v>
      </c>
    </row>
    <row r="258" spans="1:22" ht="59" x14ac:dyDescent="0.7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  <c r="U258" s="9">
        <v>41319.560960648145</v>
      </c>
      <c r="V258" s="9">
        <v>41349.560960648145</v>
      </c>
    </row>
    <row r="259" spans="1:22" ht="44.25" x14ac:dyDescent="0.7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>
        <f t="shared" ref="P259:P322" si="25">ROUND(E259/L259,0)</f>
        <v>67</v>
      </c>
      <c r="Q259" t="str">
        <f t="shared" ref="Q259:Q322" si="26">LEFT(N259, SEARCH("/",N259,1)-1)</f>
        <v>film &amp; video</v>
      </c>
      <c r="R259" t="str">
        <f t="shared" ref="R259:R322" si="27">RIGHT(N259, LEN(N259)-SEARCH("/",N259,1))</f>
        <v>documentary</v>
      </c>
      <c r="S259" s="9">
        <f t="shared" ref="S259:S322" si="28">(((J259/60)/60)/24)+DATE(1970,1,1)+(-5/24)</f>
        <v>42479.418541666666</v>
      </c>
      <c r="T259" s="9">
        <f t="shared" ref="T259:T322" si="29">(((I259/60)/60)/24)+DATE(1970,1,1)+(-5/24)</f>
        <v>42509.418541666666</v>
      </c>
      <c r="U259" s="9">
        <v>42479.418541666666</v>
      </c>
      <c r="V259" s="9">
        <v>42509.418541666666</v>
      </c>
    </row>
    <row r="260" spans="1:22" ht="59" x14ac:dyDescent="0.7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  <c r="U260" s="9">
        <v>40681.843356481477</v>
      </c>
      <c r="V260" s="9">
        <v>40711.843356481477</v>
      </c>
    </row>
    <row r="261" spans="1:22" ht="59" x14ac:dyDescent="0.7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  <c r="U261" s="9">
        <v>42072.529733796291</v>
      </c>
      <c r="V261" s="9">
        <v>42102.529733796291</v>
      </c>
    </row>
    <row r="262" spans="1:22" ht="44.25" x14ac:dyDescent="0.7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  <c r="U262" s="9">
        <v>40330.547210648147</v>
      </c>
      <c r="V262" s="9">
        <v>40376.207638888889</v>
      </c>
    </row>
    <row r="263" spans="1:22" ht="29.5" x14ac:dyDescent="0.7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  <c r="U263" s="9">
        <v>41017.677129629628</v>
      </c>
      <c r="V263" s="9">
        <v>41067.413194444445</v>
      </c>
    </row>
    <row r="264" spans="1:22" ht="29.5" x14ac:dyDescent="0.7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  <c r="U264" s="9">
        <v>40555.039675925924</v>
      </c>
      <c r="V264" s="9">
        <v>40600.039675925924</v>
      </c>
    </row>
    <row r="265" spans="1:22" ht="59" x14ac:dyDescent="0.7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  <c r="U265" s="9">
        <v>41149.746458333328</v>
      </c>
      <c r="V265" s="9">
        <v>41179.746458333328</v>
      </c>
    </row>
    <row r="266" spans="1:22" ht="59" x14ac:dyDescent="0.7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  <c r="U266" s="9">
        <v>41010.411979166667</v>
      </c>
      <c r="V266" s="9">
        <v>41040.411979166667</v>
      </c>
    </row>
    <row r="267" spans="1:22" ht="59" x14ac:dyDescent="0.7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40267.037384259253</v>
      </c>
      <c r="T267" s="9">
        <f t="shared" si="29"/>
        <v>40308.636111111111</v>
      </c>
      <c r="U267" s="9">
        <v>40267.037384259253</v>
      </c>
      <c r="V267" s="9">
        <v>40308.636111111111</v>
      </c>
    </row>
    <row r="268" spans="1:22" ht="59" x14ac:dyDescent="0.7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  <c r="U268" s="9">
        <v>40204.966516203705</v>
      </c>
      <c r="V268" s="9">
        <v>40290.95208333333</v>
      </c>
    </row>
    <row r="269" spans="1:22" ht="44.25" x14ac:dyDescent="0.7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  <c r="U269" s="9">
        <v>41785.244201388887</v>
      </c>
      <c r="V269" s="9">
        <v>41815.244201388887</v>
      </c>
    </row>
    <row r="270" spans="1:22" ht="44.25" x14ac:dyDescent="0.7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  <c r="U270" s="9">
        <v>40808.944189814814</v>
      </c>
      <c r="V270" s="9">
        <v>40853.985856481479</v>
      </c>
    </row>
    <row r="271" spans="1:22" ht="44.25" x14ac:dyDescent="0.7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  <c r="U271" s="9">
        <v>42757.988680555551</v>
      </c>
      <c r="V271" s="9">
        <v>42787.988680555551</v>
      </c>
    </row>
    <row r="272" spans="1:22" ht="44.25" x14ac:dyDescent="0.7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40637.658217592587</v>
      </c>
      <c r="T272" s="9">
        <f t="shared" si="29"/>
        <v>40687.958333333328</v>
      </c>
      <c r="U272" s="9">
        <v>40637.658217592587</v>
      </c>
      <c r="V272" s="9">
        <v>40687.958333333328</v>
      </c>
    </row>
    <row r="273" spans="1:22" ht="44.25" x14ac:dyDescent="0.7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41611.891909722224</v>
      </c>
      <c r="T273" s="9">
        <f t="shared" si="29"/>
        <v>41641.125</v>
      </c>
      <c r="U273" s="9">
        <v>41611.891909722224</v>
      </c>
      <c r="V273" s="9">
        <v>41641.125</v>
      </c>
    </row>
    <row r="274" spans="1:22" ht="44.25" x14ac:dyDescent="0.7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  <c r="U274" s="9">
        <v>40235.692025462959</v>
      </c>
      <c r="V274" s="9">
        <v>40296.575694444444</v>
      </c>
    </row>
    <row r="275" spans="1:22" ht="59" x14ac:dyDescent="0.7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  <c r="U275" s="9">
        <v>40697.29011574074</v>
      </c>
      <c r="V275" s="9">
        <v>40727.29011574074</v>
      </c>
    </row>
    <row r="276" spans="1:22" ht="44.25" x14ac:dyDescent="0.7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  <c r="U276" s="9">
        <v>40969.704039351847</v>
      </c>
      <c r="V276" s="9">
        <v>41004.082638888889</v>
      </c>
    </row>
    <row r="277" spans="1:22" ht="44.25" x14ac:dyDescent="0.7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  <c r="U277" s="9">
        <v>41192.823680555557</v>
      </c>
      <c r="V277" s="9">
        <v>41222.865347222221</v>
      </c>
    </row>
    <row r="278" spans="1:22" ht="44.25" x14ac:dyDescent="0.7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40966.87354166666</v>
      </c>
      <c r="T278" s="9">
        <f t="shared" si="29"/>
        <v>41026.831874999996</v>
      </c>
      <c r="U278" s="9">
        <v>40966.87354166666</v>
      </c>
      <c r="V278" s="9">
        <v>41026.831874999996</v>
      </c>
    </row>
    <row r="279" spans="1:22" ht="59" x14ac:dyDescent="0.7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  <c r="U279" s="9">
        <v>42117.68309027778</v>
      </c>
      <c r="V279" s="9">
        <v>42147.68309027778</v>
      </c>
    </row>
    <row r="280" spans="1:22" ht="29.5" x14ac:dyDescent="0.7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  <c r="U280" s="9">
        <v>41163.832627314812</v>
      </c>
      <c r="V280" s="9">
        <v>41193.832627314812</v>
      </c>
    </row>
    <row r="281" spans="1:22" ht="44.25" x14ac:dyDescent="0.7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  <c r="U281" s="9">
        <v>42759.035833333335</v>
      </c>
      <c r="V281" s="9">
        <v>42792.875694444439</v>
      </c>
    </row>
    <row r="282" spans="1:22" ht="44.25" x14ac:dyDescent="0.7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41744.382349537031</v>
      </c>
      <c r="T282" s="9">
        <f t="shared" si="29"/>
        <v>41789.382349537031</v>
      </c>
      <c r="U282" s="9">
        <v>41744.382349537031</v>
      </c>
      <c r="V282" s="9">
        <v>41789.382349537031</v>
      </c>
    </row>
    <row r="283" spans="1:22" ht="44.25" x14ac:dyDescent="0.7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  <c r="U283" s="9">
        <v>39949.955011574071</v>
      </c>
      <c r="V283" s="9">
        <v>40035.601388888885</v>
      </c>
    </row>
    <row r="284" spans="1:22" ht="44.25" x14ac:dyDescent="0.7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  <c r="U284" s="9">
        <v>40194.711712962962</v>
      </c>
      <c r="V284" s="9">
        <v>40231.708333333328</v>
      </c>
    </row>
    <row r="285" spans="1:22" ht="29.5" x14ac:dyDescent="0.7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  <c r="U285" s="9">
        <v>40675.501666666663</v>
      </c>
      <c r="V285" s="9">
        <v>40694.999305555553</v>
      </c>
    </row>
    <row r="286" spans="1:22" ht="44.25" x14ac:dyDescent="0.7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  <c r="U286" s="9">
        <v>40904.529861111107</v>
      </c>
      <c r="V286" s="9">
        <v>40929.529861111107</v>
      </c>
    </row>
    <row r="287" spans="1:22" ht="44.25" x14ac:dyDescent="0.7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  <c r="U287" s="9">
        <v>41506.547777777778</v>
      </c>
      <c r="V287" s="9">
        <v>41536.547777777778</v>
      </c>
    </row>
    <row r="288" spans="1:22" ht="44.25" x14ac:dyDescent="0.7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41313.60791666666</v>
      </c>
      <c r="T288" s="9">
        <f t="shared" si="29"/>
        <v>41358.566249999996</v>
      </c>
      <c r="U288" s="9">
        <v>41313.60791666666</v>
      </c>
      <c r="V288" s="9">
        <v>41358.566249999996</v>
      </c>
    </row>
    <row r="289" spans="1:22" ht="29.5" x14ac:dyDescent="0.7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  <c r="U289" s="9">
        <v>41184.069652777776</v>
      </c>
      <c r="V289" s="9">
        <v>41214.958333333328</v>
      </c>
    </row>
    <row r="290" spans="1:22" ht="59" x14ac:dyDescent="0.7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  <c r="U290" s="9">
        <v>41050.960567129623</v>
      </c>
      <c r="V290" s="9">
        <v>41085.960567129623</v>
      </c>
    </row>
    <row r="291" spans="1:22" ht="44.25" x14ac:dyDescent="0.7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  <c r="U291" s="9">
        <v>41550.248078703698</v>
      </c>
      <c r="V291" s="9">
        <v>41580.248078703698</v>
      </c>
    </row>
    <row r="292" spans="1:22" ht="29.5" x14ac:dyDescent="0.7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  <c r="U292" s="9">
        <v>40526.160844907405</v>
      </c>
      <c r="V292" s="9">
        <v>40576.124305555553</v>
      </c>
    </row>
    <row r="293" spans="1:22" ht="44.25" x14ac:dyDescent="0.7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  <c r="U293" s="9">
        <v>41376.560717592591</v>
      </c>
      <c r="V293" s="9">
        <v>41394.792361111111</v>
      </c>
    </row>
    <row r="294" spans="1:22" ht="59" x14ac:dyDescent="0.7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  <c r="U294" s="9">
        <v>40812.594895833332</v>
      </c>
      <c r="V294" s="9">
        <v>40844.957638888889</v>
      </c>
    </row>
    <row r="295" spans="1:22" ht="44.25" x14ac:dyDescent="0.7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  <c r="U295" s="9">
        <v>41719.459652777776</v>
      </c>
      <c r="V295" s="9">
        <v>41749.459652777776</v>
      </c>
    </row>
    <row r="296" spans="1:22" ht="73.75" x14ac:dyDescent="0.7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  <c r="U296" s="9">
        <v>40342.876087962963</v>
      </c>
      <c r="V296" s="9">
        <v>40378.458333333328</v>
      </c>
    </row>
    <row r="297" spans="1:22" ht="44.25" x14ac:dyDescent="0.7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  <c r="U297" s="9">
        <v>41518.796400462961</v>
      </c>
      <c r="V297" s="9">
        <v>41578.791666666664</v>
      </c>
    </row>
    <row r="298" spans="1:22" ht="44.25" x14ac:dyDescent="0.7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  <c r="U298" s="9">
        <v>41134.267164351848</v>
      </c>
      <c r="V298" s="9">
        <v>41159.267164351848</v>
      </c>
    </row>
    <row r="299" spans="1:22" ht="44.25" x14ac:dyDescent="0.7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42089.519687500004</v>
      </c>
      <c r="T299" s="9">
        <f t="shared" si="29"/>
        <v>42124.957638888889</v>
      </c>
      <c r="U299" s="9">
        <v>42089.519687500004</v>
      </c>
      <c r="V299" s="9">
        <v>42124.957638888889</v>
      </c>
    </row>
    <row r="300" spans="1:22" ht="29.5" x14ac:dyDescent="0.7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  <c r="U300" s="9">
        <v>41709.255185185182</v>
      </c>
      <c r="V300" s="9">
        <v>41768.666666666664</v>
      </c>
    </row>
    <row r="301" spans="1:22" ht="59" x14ac:dyDescent="0.7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  <c r="U301" s="9">
        <v>40469.016898148147</v>
      </c>
      <c r="V301" s="9">
        <v>40499.058564814812</v>
      </c>
    </row>
    <row r="302" spans="1:22" ht="44.25" x14ac:dyDescent="0.7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  <c r="U302" s="9">
        <v>40626.751597222217</v>
      </c>
      <c r="V302" s="9">
        <v>40657.751597222217</v>
      </c>
    </row>
    <row r="303" spans="1:22" ht="44.25" x14ac:dyDescent="0.7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  <c r="U303" s="9">
        <v>41312.529340277775</v>
      </c>
      <c r="V303" s="9">
        <v>41352.487673611111</v>
      </c>
    </row>
    <row r="304" spans="1:22" ht="59" x14ac:dyDescent="0.7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  <c r="U304" s="9">
        <v>40933.648587962962</v>
      </c>
      <c r="V304" s="9">
        <v>40963.648587962962</v>
      </c>
    </row>
    <row r="305" spans="1:22" ht="44.25" x14ac:dyDescent="0.7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41031.862800925926</v>
      </c>
      <c r="T305" s="9">
        <f t="shared" si="29"/>
        <v>41061.862800925926</v>
      </c>
      <c r="U305" s="9">
        <v>41031.862800925926</v>
      </c>
      <c r="V305" s="9">
        <v>41061.862800925926</v>
      </c>
    </row>
    <row r="306" spans="1:22" ht="29.5" x14ac:dyDescent="0.7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41113.88653935185</v>
      </c>
      <c r="T306" s="9">
        <f t="shared" si="29"/>
        <v>41152.875</v>
      </c>
      <c r="U306" s="9">
        <v>41113.88653935185</v>
      </c>
      <c r="V306" s="9">
        <v>41152.875</v>
      </c>
    </row>
    <row r="307" spans="1:22" ht="44.25" x14ac:dyDescent="0.7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  <c r="U307" s="9">
        <v>40948.421863425923</v>
      </c>
      <c r="V307" s="9">
        <v>40978.421863425923</v>
      </c>
    </row>
    <row r="308" spans="1:22" ht="29.5" x14ac:dyDescent="0.7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41333.628854166665</v>
      </c>
      <c r="T308" s="9">
        <f t="shared" si="29"/>
        <v>41353.587187500001</v>
      </c>
      <c r="U308" s="9">
        <v>41333.628854166665</v>
      </c>
      <c r="V308" s="9">
        <v>41353.587187500001</v>
      </c>
    </row>
    <row r="309" spans="1:22" x14ac:dyDescent="0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41282.736122685179</v>
      </c>
      <c r="T309" s="9">
        <f t="shared" si="29"/>
        <v>41312.736122685179</v>
      </c>
      <c r="U309" s="9">
        <v>41282.736122685179</v>
      </c>
      <c r="V309" s="9">
        <v>41312.736122685179</v>
      </c>
    </row>
    <row r="310" spans="1:22" ht="44.25" x14ac:dyDescent="0.7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  <c r="U310" s="9">
        <v>40567.486226851848</v>
      </c>
      <c r="V310" s="9">
        <v>40612.486226851848</v>
      </c>
    </row>
    <row r="311" spans="1:22" ht="44.25" x14ac:dyDescent="0.7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  <c r="U311" s="9">
        <v>41134.543217592589</v>
      </c>
      <c r="V311" s="9">
        <v>41155.543217592589</v>
      </c>
    </row>
    <row r="312" spans="1:22" ht="44.25" x14ac:dyDescent="0.7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  <c r="U312" s="9">
        <v>40820.974803240737</v>
      </c>
      <c r="V312" s="9">
        <v>40835.875</v>
      </c>
    </row>
    <row r="313" spans="1:22" ht="44.25" x14ac:dyDescent="0.7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  <c r="U313" s="9">
        <v>40868.011481481481</v>
      </c>
      <c r="V313" s="9">
        <v>40909.124305555553</v>
      </c>
    </row>
    <row r="314" spans="1:22" ht="59" x14ac:dyDescent="0.7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  <c r="U314" s="9">
        <v>41348.669351851851</v>
      </c>
      <c r="V314" s="9">
        <v>41378.669351851851</v>
      </c>
    </row>
    <row r="315" spans="1:22" ht="59" x14ac:dyDescent="0.7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  <c r="U315" s="9">
        <v>40357.019606481481</v>
      </c>
      <c r="V315" s="9">
        <v>40401.457638888889</v>
      </c>
    </row>
    <row r="316" spans="1:22" ht="44.25" x14ac:dyDescent="0.7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  <c r="U316" s="9">
        <v>41304.624861111108</v>
      </c>
      <c r="V316" s="9">
        <v>41334.624861111108</v>
      </c>
    </row>
    <row r="317" spans="1:22" ht="44.25" x14ac:dyDescent="0.7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  <c r="U317" s="9">
        <v>41113.564050925925</v>
      </c>
      <c r="V317" s="9">
        <v>41143.564050925925</v>
      </c>
    </row>
    <row r="318" spans="1:22" ht="29.5" x14ac:dyDescent="0.7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  <c r="U318" s="9">
        <v>41950.715243055551</v>
      </c>
      <c r="V318" s="9">
        <v>41983.999305555553</v>
      </c>
    </row>
    <row r="319" spans="1:22" ht="44.25" x14ac:dyDescent="0.7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  <c r="U319" s="9">
        <v>41589.468553240738</v>
      </c>
      <c r="V319" s="9">
        <v>41619.468553240738</v>
      </c>
    </row>
    <row r="320" spans="1:22" ht="44.25" x14ac:dyDescent="0.7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  <c r="U320" s="9">
        <v>41329.830451388887</v>
      </c>
      <c r="V320" s="9">
        <v>41359.788784722223</v>
      </c>
    </row>
    <row r="321" spans="1:22" ht="59" x14ac:dyDescent="0.7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  <c r="U321" s="9">
        <v>40123.629965277774</v>
      </c>
      <c r="V321" s="9">
        <v>40211.124305555553</v>
      </c>
    </row>
    <row r="322" spans="1:22" ht="44.25" x14ac:dyDescent="0.7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  <c r="U322" s="9">
        <v>42331.34297453703</v>
      </c>
      <c r="V322" s="9">
        <v>42360.749999999993</v>
      </c>
    </row>
    <row r="323" spans="1:22" ht="44.25" x14ac:dyDescent="0.7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>
        <f t="shared" ref="P323:P386" si="31">ROUND(E323/L323,0)</f>
        <v>107</v>
      </c>
      <c r="Q323" t="str">
        <f t="shared" ref="Q323:Q386" si="32">LEFT(N323, SEARCH("/",N323,1)-1)</f>
        <v>film &amp; video</v>
      </c>
      <c r="R323" t="str">
        <f t="shared" ref="R323:R386" si="33">RIGHT(N323, LEN(N323)-SEARCH("/",N323,1))</f>
        <v>documentary</v>
      </c>
      <c r="S323" s="9">
        <f t="shared" ref="S323:S386" si="34">(((J323/60)/60)/24)+DATE(1970,1,1)+(-5/24)</f>
        <v>42647.238263888888</v>
      </c>
      <c r="T323" s="9">
        <f t="shared" ref="T323:T386" si="35">(((I323/60)/60)/24)+DATE(1970,1,1)+(-5/24)</f>
        <v>42682.27993055556</v>
      </c>
      <c r="U323" s="9">
        <v>42647.238263888888</v>
      </c>
      <c r="V323" s="9">
        <v>42682.27993055556</v>
      </c>
    </row>
    <row r="324" spans="1:22" ht="44.25" x14ac:dyDescent="0.7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  <c r="U324" s="9">
        <v>42473.361666666664</v>
      </c>
      <c r="V324" s="9">
        <v>42503.361666666664</v>
      </c>
    </row>
    <row r="325" spans="1:22" ht="44.25" x14ac:dyDescent="0.7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  <c r="U325" s="9">
        <v>42697.113032407404</v>
      </c>
      <c r="V325" s="9">
        <v>42725.124305555553</v>
      </c>
    </row>
    <row r="326" spans="1:22" ht="44.25" x14ac:dyDescent="0.7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  <c r="U326" s="9">
        <v>42184.417916666665</v>
      </c>
      <c r="V326" s="9">
        <v>42217.417916666665</v>
      </c>
    </row>
    <row r="327" spans="1:22" ht="44.25" x14ac:dyDescent="0.7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  <c r="U327" s="9">
        <v>42688.979548611103</v>
      </c>
      <c r="V327" s="9">
        <v>42723.979548611103</v>
      </c>
    </row>
    <row r="328" spans="1:22" ht="44.25" x14ac:dyDescent="0.7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  <c r="U328" s="9">
        <v>42775.106550925928</v>
      </c>
      <c r="V328" s="9">
        <v>42808.747916666667</v>
      </c>
    </row>
    <row r="329" spans="1:22" ht="44.25" x14ac:dyDescent="0.7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  <c r="U329" s="9">
        <v>42058.026956018519</v>
      </c>
      <c r="V329" s="9">
        <v>42085.124999999993</v>
      </c>
    </row>
    <row r="330" spans="1:22" ht="44.25" x14ac:dyDescent="0.7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  <c r="U330" s="9">
        <v>42278.738287037035</v>
      </c>
      <c r="V330" s="9">
        <v>42308.958333333336</v>
      </c>
    </row>
    <row r="331" spans="1:22" ht="44.25" x14ac:dyDescent="0.7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  <c r="U331" s="9">
        <v>42291.258414351854</v>
      </c>
      <c r="V331" s="9">
        <v>42314.958333333336</v>
      </c>
    </row>
    <row r="332" spans="1:22" ht="44.25" x14ac:dyDescent="0.7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  <c r="U332" s="9">
        <v>41379.307442129626</v>
      </c>
      <c r="V332" s="9">
        <v>41410.957638888889</v>
      </c>
    </row>
    <row r="333" spans="1:22" ht="44.25" x14ac:dyDescent="0.7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  <c r="U333" s="9">
        <v>42507.373078703698</v>
      </c>
      <c r="V333" s="9">
        <v>42538.373078703698</v>
      </c>
    </row>
    <row r="334" spans="1:22" ht="44.25" x14ac:dyDescent="0.7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  <c r="U334" s="9">
        <v>42263.471956018511</v>
      </c>
      <c r="V334" s="9">
        <v>42305.124999999993</v>
      </c>
    </row>
    <row r="335" spans="1:22" ht="44.25" x14ac:dyDescent="0.7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  <c r="U335" s="9">
        <v>42437.428136574068</v>
      </c>
      <c r="V335" s="9">
        <v>42467.386469907404</v>
      </c>
    </row>
    <row r="336" spans="1:22" ht="59" x14ac:dyDescent="0.7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  <c r="U336" s="9">
        <v>42101.474039351851</v>
      </c>
      <c r="V336" s="9">
        <v>42139.583333333336</v>
      </c>
    </row>
    <row r="337" spans="1:22" ht="44.25" x14ac:dyDescent="0.7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  <c r="U337" s="9">
        <v>42101.529108796291</v>
      </c>
      <c r="V337" s="9">
        <v>42132.708333333336</v>
      </c>
    </row>
    <row r="338" spans="1:22" ht="44.25" x14ac:dyDescent="0.7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  <c r="U338" s="9">
        <v>42291.387939814813</v>
      </c>
      <c r="V338" s="9">
        <v>42321.429606481477</v>
      </c>
    </row>
    <row r="339" spans="1:22" ht="44.25" x14ac:dyDescent="0.7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  <c r="U339" s="9">
        <v>42046.920231481483</v>
      </c>
      <c r="V339" s="9">
        <v>42076.878564814811</v>
      </c>
    </row>
    <row r="340" spans="1:22" ht="44.25" x14ac:dyDescent="0.7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  <c r="U340" s="9">
        <v>42559.547337962962</v>
      </c>
      <c r="V340" s="9">
        <v>42615.833333333336</v>
      </c>
    </row>
    <row r="341" spans="1:22" ht="44.25" x14ac:dyDescent="0.7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  <c r="U341" s="9">
        <v>42093.551712962959</v>
      </c>
      <c r="V341" s="9">
        <v>42123.551712962959</v>
      </c>
    </row>
    <row r="342" spans="1:22" ht="44.25" x14ac:dyDescent="0.7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  <c r="U342" s="9">
        <v>42772.460729166669</v>
      </c>
      <c r="V342" s="9">
        <v>42802.666666666664</v>
      </c>
    </row>
    <row r="343" spans="1:22" ht="44.25" x14ac:dyDescent="0.7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  <c r="U343" s="9">
        <v>41894.671273148146</v>
      </c>
      <c r="V343" s="9">
        <v>41912.957638888889</v>
      </c>
    </row>
    <row r="344" spans="1:22" ht="29.5" x14ac:dyDescent="0.7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  <c r="U344" s="9">
        <v>42459.572511574072</v>
      </c>
      <c r="V344" s="9">
        <v>42489.572511574072</v>
      </c>
    </row>
    <row r="345" spans="1:22" ht="44.25" x14ac:dyDescent="0.7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  <c r="U345" s="9">
        <v>41926.529456018514</v>
      </c>
      <c r="V345" s="9">
        <v>41956.916666666664</v>
      </c>
    </row>
    <row r="346" spans="1:22" ht="44.25" x14ac:dyDescent="0.7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  <c r="U346" s="9">
        <v>42111.762662037036</v>
      </c>
      <c r="V346" s="9">
        <v>42155.888888888883</v>
      </c>
    </row>
    <row r="347" spans="1:22" ht="44.25" x14ac:dyDescent="0.7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  <c r="U347" s="9">
        <v>42114.735995370364</v>
      </c>
      <c r="V347" s="9">
        <v>42144.735995370364</v>
      </c>
    </row>
    <row r="348" spans="1:22" ht="44.25" x14ac:dyDescent="0.7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42261.291909722226</v>
      </c>
      <c r="T348" s="9">
        <f t="shared" si="35"/>
        <v>42291.291909722226</v>
      </c>
      <c r="U348" s="9">
        <v>42261.291909722226</v>
      </c>
      <c r="V348" s="9">
        <v>42291.291909722226</v>
      </c>
    </row>
    <row r="349" spans="1:22" ht="44.25" x14ac:dyDescent="0.7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  <c r="U349" s="9">
        <v>42292.287141203698</v>
      </c>
      <c r="V349" s="9">
        <v>42322.32880787037</v>
      </c>
    </row>
    <row r="350" spans="1:22" ht="44.25" x14ac:dyDescent="0.7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  <c r="U350" s="9">
        <v>42207.378657407404</v>
      </c>
      <c r="V350" s="9">
        <v>42237.378657407404</v>
      </c>
    </row>
    <row r="351" spans="1:22" ht="44.25" x14ac:dyDescent="0.7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  <c r="U351" s="9">
        <v>42760.290601851848</v>
      </c>
      <c r="V351" s="9">
        <v>42790.290601851848</v>
      </c>
    </row>
    <row r="352" spans="1:22" ht="44.25" x14ac:dyDescent="0.7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  <c r="U352" s="9">
        <v>42585.857743055552</v>
      </c>
      <c r="V352" s="9">
        <v>42623.957638888889</v>
      </c>
    </row>
    <row r="353" spans="1:22" ht="44.25" x14ac:dyDescent="0.7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  <c r="U353" s="9">
        <v>42427.75641203703</v>
      </c>
      <c r="V353" s="9">
        <v>42467.714745370373</v>
      </c>
    </row>
    <row r="354" spans="1:22" ht="44.25" x14ac:dyDescent="0.7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  <c r="U354" s="9">
        <v>41889.959120370368</v>
      </c>
      <c r="V354" s="9">
        <v>41919.959120370368</v>
      </c>
    </row>
    <row r="355" spans="1:22" ht="59" x14ac:dyDescent="0.7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  <c r="U355" s="9">
        <v>42297.583553240744</v>
      </c>
      <c r="V355" s="9">
        <v>42327.625219907401</v>
      </c>
    </row>
    <row r="356" spans="1:22" ht="44.25" x14ac:dyDescent="0.7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  <c r="U356" s="9">
        <v>42438.619456018518</v>
      </c>
      <c r="V356" s="9">
        <v>42468.577789351846</v>
      </c>
    </row>
    <row r="357" spans="1:22" ht="44.25" x14ac:dyDescent="0.7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  <c r="U357" s="9">
        <v>41943.0855787037</v>
      </c>
      <c r="V357" s="9">
        <v>41974.127245370364</v>
      </c>
    </row>
    <row r="358" spans="1:22" ht="44.25" x14ac:dyDescent="0.7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  <c r="U358" s="9">
        <v>42415.594826388886</v>
      </c>
      <c r="V358" s="9">
        <v>42445.553159722222</v>
      </c>
    </row>
    <row r="359" spans="1:22" ht="59" x14ac:dyDescent="0.7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  <c r="U359" s="9">
        <v>42078.01385416666</v>
      </c>
      <c r="V359" s="9">
        <v>42118.01385416666</v>
      </c>
    </row>
    <row r="360" spans="1:22" ht="44.25" x14ac:dyDescent="0.7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  <c r="U360" s="9">
        <v>42507.651863425919</v>
      </c>
      <c r="V360" s="9">
        <v>42536.416666666664</v>
      </c>
    </row>
    <row r="361" spans="1:22" ht="44.25" x14ac:dyDescent="0.7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41934.862152777772</v>
      </c>
      <c r="T361" s="9">
        <f t="shared" si="35"/>
        <v>41957.008333333331</v>
      </c>
      <c r="U361" s="9">
        <v>41934.862152777772</v>
      </c>
      <c r="V361" s="9">
        <v>41957.008333333331</v>
      </c>
    </row>
    <row r="362" spans="1:22" ht="44.25" x14ac:dyDescent="0.7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  <c r="U362" s="9">
        <v>42163.689583333333</v>
      </c>
      <c r="V362" s="9">
        <v>42207.924305555549</v>
      </c>
    </row>
    <row r="363" spans="1:22" ht="44.25" x14ac:dyDescent="0.7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  <c r="U363" s="9">
        <v>41935.792893518512</v>
      </c>
      <c r="V363" s="9">
        <v>41965.834560185183</v>
      </c>
    </row>
    <row r="364" spans="1:22" ht="59" x14ac:dyDescent="0.7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  <c r="U364" s="9">
        <v>41837.002210648148</v>
      </c>
      <c r="V364" s="9">
        <v>41858.791666666664</v>
      </c>
    </row>
    <row r="365" spans="1:22" ht="59" x14ac:dyDescent="0.7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  <c r="U365" s="9">
        <v>40255.53629629629</v>
      </c>
      <c r="V365" s="9">
        <v>40300.598611111105</v>
      </c>
    </row>
    <row r="366" spans="1:22" ht="44.25" x14ac:dyDescent="0.7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  <c r="U366" s="9">
        <v>41780.651296296295</v>
      </c>
      <c r="V366" s="9">
        <v>41810.957638888889</v>
      </c>
    </row>
    <row r="367" spans="1:22" ht="44.25" x14ac:dyDescent="0.7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  <c r="U367" s="9">
        <v>41668.398136574069</v>
      </c>
      <c r="V367" s="9">
        <v>41698.398136574069</v>
      </c>
    </row>
    <row r="368" spans="1:22" ht="44.25" x14ac:dyDescent="0.7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41019.584699074068</v>
      </c>
      <c r="T368" s="9">
        <f t="shared" si="35"/>
        <v>41049.584699074068</v>
      </c>
      <c r="U368" s="9">
        <v>41019.584699074068</v>
      </c>
      <c r="V368" s="9">
        <v>41049.584699074068</v>
      </c>
    </row>
    <row r="369" spans="1:22" ht="44.25" x14ac:dyDescent="0.7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  <c r="U369" s="9">
        <v>41355.368958333333</v>
      </c>
      <c r="V369" s="9">
        <v>41394.999305555553</v>
      </c>
    </row>
    <row r="370" spans="1:22" ht="44.25" x14ac:dyDescent="0.7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  <c r="U370" s="9">
        <v>42043.397245370368</v>
      </c>
      <c r="V370" s="9">
        <v>42078.355578703697</v>
      </c>
    </row>
    <row r="371" spans="1:22" ht="44.25" x14ac:dyDescent="0.7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  <c r="U371" s="9">
        <v>40893.3433912037</v>
      </c>
      <c r="V371" s="9">
        <v>40923.3433912037</v>
      </c>
    </row>
    <row r="372" spans="1:22" ht="44.25" x14ac:dyDescent="0.7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  <c r="U372" s="9">
        <v>42711.586805555555</v>
      </c>
      <c r="V372" s="9">
        <v>42741.586805555555</v>
      </c>
    </row>
    <row r="373" spans="1:22" ht="44.25" x14ac:dyDescent="0.7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  <c r="U373" s="9">
        <v>41261.559479166666</v>
      </c>
      <c r="V373" s="9">
        <v>41306.559479166666</v>
      </c>
    </row>
    <row r="374" spans="1:22" ht="29.5" x14ac:dyDescent="0.7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  <c r="U374" s="9">
        <v>42425.368564814817</v>
      </c>
      <c r="V374" s="9">
        <v>42465.458333333336</v>
      </c>
    </row>
    <row r="375" spans="1:22" ht="44.25" x14ac:dyDescent="0.7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  <c r="U375" s="9">
        <v>41078.703680555554</v>
      </c>
      <c r="V375" s="9">
        <v>41108.703680555554</v>
      </c>
    </row>
    <row r="376" spans="1:22" ht="44.25" x14ac:dyDescent="0.7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  <c r="U376" s="9">
        <v>40757.680914351848</v>
      </c>
      <c r="V376" s="9">
        <v>40802.680914351848</v>
      </c>
    </row>
    <row r="377" spans="1:22" ht="44.25" x14ac:dyDescent="0.7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  <c r="U377" s="9">
        <v>41657.77674768518</v>
      </c>
      <c r="V377" s="9">
        <v>41699.512499999997</v>
      </c>
    </row>
    <row r="378" spans="1:22" ht="44.25" x14ac:dyDescent="0.7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  <c r="U378" s="9">
        <v>42576.244398148141</v>
      </c>
      <c r="V378" s="9">
        <v>42607.244398148141</v>
      </c>
    </row>
    <row r="379" spans="1:22" ht="44.25" x14ac:dyDescent="0.7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  <c r="U379" s="9">
        <v>42292.042453703696</v>
      </c>
      <c r="V379" s="9">
        <v>42322.084027777775</v>
      </c>
    </row>
    <row r="380" spans="1:22" ht="59" x14ac:dyDescent="0.7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  <c r="U380" s="9">
        <v>42370.363518518519</v>
      </c>
      <c r="V380" s="9">
        <v>42394.786111111105</v>
      </c>
    </row>
    <row r="381" spans="1:22" ht="44.25" x14ac:dyDescent="0.7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  <c r="U381" s="9">
        <v>40987.479999999996</v>
      </c>
      <c r="V381" s="9">
        <v>41032.479999999996</v>
      </c>
    </row>
    <row r="382" spans="1:22" ht="59" x14ac:dyDescent="0.7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  <c r="U382" s="9">
        <v>42367.511481481481</v>
      </c>
      <c r="V382" s="9">
        <v>42392.511481481481</v>
      </c>
    </row>
    <row r="383" spans="1:22" ht="44.25" x14ac:dyDescent="0.7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41085.48978009259</v>
      </c>
      <c r="T383" s="9">
        <f t="shared" si="35"/>
        <v>41120</v>
      </c>
      <c r="U383" s="9">
        <v>41085.48978009259</v>
      </c>
      <c r="V383" s="9">
        <v>41120</v>
      </c>
    </row>
    <row r="384" spans="1:22" ht="59" x14ac:dyDescent="0.7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  <c r="U384" s="9">
        <v>41144.501157407409</v>
      </c>
      <c r="V384" s="9">
        <v>41158.501157407409</v>
      </c>
    </row>
    <row r="385" spans="1:22" ht="44.25" x14ac:dyDescent="0.7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  <c r="U385" s="9">
        <v>41754.90924768518</v>
      </c>
      <c r="V385" s="9">
        <v>41777.90924768518</v>
      </c>
    </row>
    <row r="386" spans="1:22" ht="44.25" x14ac:dyDescent="0.7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  <c r="U386" s="9">
        <v>41980.573460648149</v>
      </c>
      <c r="V386" s="9">
        <v>42010.573460648149</v>
      </c>
    </row>
    <row r="387" spans="1:22" ht="44.25" x14ac:dyDescent="0.7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>
        <f t="shared" ref="P387:P450" si="37">ROUND(E387/L387,0)</f>
        <v>112</v>
      </c>
      <c r="Q387" t="str">
        <f t="shared" ref="Q387:Q450" si="38">LEFT(N387, SEARCH("/",N387,1)-1)</f>
        <v>film &amp; video</v>
      </c>
      <c r="R387" t="str">
        <f t="shared" ref="R387:R450" si="39">RIGHT(N387, LEN(N387)-SEARCH("/",N387,1))</f>
        <v>documentary</v>
      </c>
      <c r="S387" s="9">
        <f t="shared" ref="S387:S450" si="40">(((J387/60)/60)/24)+DATE(1970,1,1)+(-5/24)</f>
        <v>41934.376168981478</v>
      </c>
      <c r="T387" s="9">
        <f t="shared" ref="T387:T450" si="41">(((I387/60)/60)/24)+DATE(1970,1,1)+(-5/24)</f>
        <v>41964.41783564815</v>
      </c>
      <c r="U387" s="9">
        <v>41934.376168981478</v>
      </c>
      <c r="V387" s="9">
        <v>41964.41783564815</v>
      </c>
    </row>
    <row r="388" spans="1:22" ht="44.25" x14ac:dyDescent="0.7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  <c r="U388" s="9">
        <v>42211.742951388886</v>
      </c>
      <c r="V388" s="9">
        <v>42226.742951388886</v>
      </c>
    </row>
    <row r="389" spans="1:22" ht="59" x14ac:dyDescent="0.7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  <c r="U389" s="9">
        <v>42200.468263888884</v>
      </c>
      <c r="V389" s="9">
        <v>42231.041666666664</v>
      </c>
    </row>
    <row r="390" spans="1:22" ht="44.25" x14ac:dyDescent="0.7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42548.867824074077</v>
      </c>
      <c r="T390" s="9">
        <f t="shared" si="41"/>
        <v>42578.867824074077</v>
      </c>
      <c r="U390" s="9">
        <v>42548.867824074077</v>
      </c>
      <c r="V390" s="9">
        <v>42578.867824074077</v>
      </c>
    </row>
    <row r="391" spans="1:22" ht="59" x14ac:dyDescent="0.7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41673.854745370365</v>
      </c>
      <c r="T391" s="9">
        <f t="shared" si="41"/>
        <v>41705.749305555553</v>
      </c>
      <c r="U391" s="9">
        <v>41673.854745370365</v>
      </c>
      <c r="V391" s="9">
        <v>41705.749305555553</v>
      </c>
    </row>
    <row r="392" spans="1:22" ht="44.25" x14ac:dyDescent="0.7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  <c r="U392" s="9">
        <v>42111.828379629624</v>
      </c>
      <c r="V392" s="9">
        <v>42131.828379629624</v>
      </c>
    </row>
    <row r="393" spans="1:22" ht="44.25" x14ac:dyDescent="0.7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40864.833923611113</v>
      </c>
      <c r="T393" s="9">
        <f t="shared" si="41"/>
        <v>40894.832638888889</v>
      </c>
      <c r="U393" s="9">
        <v>40864.833923611113</v>
      </c>
      <c r="V393" s="9">
        <v>40894.832638888889</v>
      </c>
    </row>
    <row r="394" spans="1:22" ht="44.25" x14ac:dyDescent="0.7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  <c r="U394" s="9">
        <v>40763.508923611109</v>
      </c>
      <c r="V394" s="9">
        <v>40793.916666666664</v>
      </c>
    </row>
    <row r="395" spans="1:22" ht="44.25" x14ac:dyDescent="0.7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  <c r="U395" s="9">
        <v>41526.500601851847</v>
      </c>
      <c r="V395" s="9">
        <v>41557.500601851847</v>
      </c>
    </row>
    <row r="396" spans="1:22" ht="44.25" x14ac:dyDescent="0.7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  <c r="U396" s="9">
        <v>42417.60974537037</v>
      </c>
      <c r="V396" s="9">
        <v>42477.568078703705</v>
      </c>
    </row>
    <row r="397" spans="1:22" ht="44.25" x14ac:dyDescent="0.7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  <c r="U397" s="9">
        <v>40990.700925925921</v>
      </c>
      <c r="V397" s="9">
        <v>41026.688888888886</v>
      </c>
    </row>
    <row r="398" spans="1:22" ht="44.25" x14ac:dyDescent="0.7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41082.356550925921</v>
      </c>
      <c r="T398" s="9">
        <f t="shared" si="41"/>
        <v>41097.356550925921</v>
      </c>
      <c r="U398" s="9">
        <v>41082.356550925921</v>
      </c>
      <c r="V398" s="9">
        <v>41097.356550925921</v>
      </c>
    </row>
    <row r="399" spans="1:22" ht="59" x14ac:dyDescent="0.7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  <c r="U399" s="9">
        <v>40379.568101851852</v>
      </c>
      <c r="V399" s="9">
        <v>40421.947222222218</v>
      </c>
    </row>
    <row r="400" spans="1:22" ht="44.25" x14ac:dyDescent="0.7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  <c r="U400" s="9">
        <v>42078.584791666661</v>
      </c>
      <c r="V400" s="9">
        <v>42123.584791666661</v>
      </c>
    </row>
    <row r="401" spans="1:22" ht="59" x14ac:dyDescent="0.7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  <c r="U401" s="9">
        <v>42687.667442129627</v>
      </c>
      <c r="V401" s="9">
        <v>42718.291666666664</v>
      </c>
    </row>
    <row r="402" spans="1:22" ht="44.25" x14ac:dyDescent="0.7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  <c r="U402" s="9">
        <v>41745.427627314813</v>
      </c>
      <c r="V402" s="9">
        <v>41775.9375</v>
      </c>
    </row>
    <row r="403" spans="1:22" ht="44.25" x14ac:dyDescent="0.7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  <c r="U403" s="9">
        <v>40732.633912037032</v>
      </c>
      <c r="V403" s="9">
        <v>40762.633912037032</v>
      </c>
    </row>
    <row r="404" spans="1:22" ht="44.25" x14ac:dyDescent="0.7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  <c r="U404" s="9">
        <v>42292.331215277773</v>
      </c>
      <c r="V404" s="9">
        <v>42313.372881944444</v>
      </c>
    </row>
    <row r="405" spans="1:22" ht="44.25" x14ac:dyDescent="0.7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  <c r="U405" s="9">
        <v>40718.102326388886</v>
      </c>
      <c r="V405" s="9">
        <v>40765.088888888888</v>
      </c>
    </row>
    <row r="406" spans="1:22" ht="44.25" x14ac:dyDescent="0.7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41646.419699074075</v>
      </c>
      <c r="T406" s="9">
        <f t="shared" si="41"/>
        <v>41675.752777777772</v>
      </c>
      <c r="U406" s="9">
        <v>41646.419699074075</v>
      </c>
      <c r="V406" s="9">
        <v>41675.752777777772</v>
      </c>
    </row>
    <row r="407" spans="1:22" ht="29.5" x14ac:dyDescent="0.7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  <c r="U407" s="9">
        <v>41673.876608796294</v>
      </c>
      <c r="V407" s="9">
        <v>41703.876608796294</v>
      </c>
    </row>
    <row r="408" spans="1:22" ht="44.25" x14ac:dyDescent="0.7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  <c r="U408" s="9">
        <v>40637.95413194444</v>
      </c>
      <c r="V408" s="9">
        <v>40672.040972222218</v>
      </c>
    </row>
    <row r="409" spans="1:22" ht="44.25" x14ac:dyDescent="0.7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  <c r="U409" s="9">
        <v>40806.662615740737</v>
      </c>
      <c r="V409" s="9">
        <v>40866.704282407409</v>
      </c>
    </row>
    <row r="410" spans="1:22" ht="44.25" x14ac:dyDescent="0.7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  <c r="U410" s="9">
        <v>41543.527662037035</v>
      </c>
      <c r="V410" s="9">
        <v>41583.569328703699</v>
      </c>
    </row>
    <row r="411" spans="1:22" ht="44.25" x14ac:dyDescent="0.7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  <c r="U411" s="9">
        <v>42543.654444444437</v>
      </c>
      <c r="V411" s="9">
        <v>42573.654444444437</v>
      </c>
    </row>
    <row r="412" spans="1:22" ht="44.25" x14ac:dyDescent="0.7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42113.77311342593</v>
      </c>
      <c r="T412" s="9">
        <f t="shared" si="41"/>
        <v>42173.77311342593</v>
      </c>
      <c r="U412" s="9">
        <v>42113.77311342593</v>
      </c>
      <c r="V412" s="9">
        <v>42173.77311342593</v>
      </c>
    </row>
    <row r="413" spans="1:22" ht="44.25" x14ac:dyDescent="0.7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41597.967638888884</v>
      </c>
      <c r="T413" s="9">
        <f t="shared" si="41"/>
        <v>41630</v>
      </c>
      <c r="U413" s="9">
        <v>41597.967638888884</v>
      </c>
      <c r="V413" s="9">
        <v>41630</v>
      </c>
    </row>
    <row r="414" spans="1:22" ht="44.25" x14ac:dyDescent="0.7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  <c r="U414" s="9">
        <v>41099.534467592588</v>
      </c>
      <c r="V414" s="9">
        <v>41115.534467592588</v>
      </c>
    </row>
    <row r="415" spans="1:22" ht="44.25" x14ac:dyDescent="0.7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  <c r="U415" s="9">
        <v>41079.66910879629</v>
      </c>
      <c r="V415" s="9">
        <v>41109.66910879629</v>
      </c>
    </row>
    <row r="416" spans="1:22" ht="44.25" x14ac:dyDescent="0.7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  <c r="U416" s="9">
        <v>41528.85491898148</v>
      </c>
      <c r="V416" s="9">
        <v>41558.85491898148</v>
      </c>
    </row>
    <row r="417" spans="1:22" ht="59" x14ac:dyDescent="0.7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  <c r="U417" s="9">
        <v>41904.643541666665</v>
      </c>
      <c r="V417" s="9">
        <v>41929.291666666664</v>
      </c>
    </row>
    <row r="418" spans="1:22" ht="44.25" x14ac:dyDescent="0.7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  <c r="U418" s="9">
        <v>41648.187858796293</v>
      </c>
      <c r="V418" s="9">
        <v>41678.187858796293</v>
      </c>
    </row>
    <row r="419" spans="1:22" ht="44.25" x14ac:dyDescent="0.7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41360.76226851852</v>
      </c>
      <c r="T419" s="9">
        <f t="shared" si="41"/>
        <v>41371.981249999997</v>
      </c>
      <c r="U419" s="9">
        <v>41360.76226851852</v>
      </c>
      <c r="V419" s="9">
        <v>41371.981249999997</v>
      </c>
    </row>
    <row r="420" spans="1:22" ht="44.25" x14ac:dyDescent="0.7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  <c r="U420" s="9">
        <v>42178.07403935185</v>
      </c>
      <c r="V420" s="9">
        <v>42208.07403935185</v>
      </c>
    </row>
    <row r="421" spans="1:22" ht="44.25" x14ac:dyDescent="0.7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  <c r="U421" s="9">
        <v>41394.634108796294</v>
      </c>
      <c r="V421" s="9">
        <v>41454.634108796294</v>
      </c>
    </row>
    <row r="422" spans="1:22" ht="44.25" x14ac:dyDescent="0.7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  <c r="U422" s="9">
        <v>41682.028136574074</v>
      </c>
      <c r="V422" s="9">
        <v>41711.986469907402</v>
      </c>
    </row>
    <row r="423" spans="1:22" ht="59" x14ac:dyDescent="0.7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  <c r="U423" s="9">
        <v>42177.283055555548</v>
      </c>
      <c r="V423" s="9">
        <v>42237.283055555548</v>
      </c>
    </row>
    <row r="424" spans="1:22" ht="44.25" x14ac:dyDescent="0.7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41863.052048611105</v>
      </c>
      <c r="T424" s="9">
        <f t="shared" si="41"/>
        <v>41893.052048611105</v>
      </c>
      <c r="U424" s="9">
        <v>41863.052048611105</v>
      </c>
      <c r="V424" s="9">
        <v>41893.052048611105</v>
      </c>
    </row>
    <row r="425" spans="1:22" ht="44.25" x14ac:dyDescent="0.7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  <c r="U425" s="9">
        <v>41400.717939814815</v>
      </c>
      <c r="V425" s="9">
        <v>41430.717939814815</v>
      </c>
    </row>
    <row r="426" spans="1:22" ht="44.25" x14ac:dyDescent="0.7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  <c r="U426" s="9">
        <v>40934.167812499996</v>
      </c>
      <c r="V426" s="9">
        <v>40994.126145833332</v>
      </c>
    </row>
    <row r="427" spans="1:22" ht="44.25" x14ac:dyDescent="0.7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  <c r="U427" s="9">
        <v>42275.652824074066</v>
      </c>
      <c r="V427" s="9">
        <v>42335.694490740738</v>
      </c>
    </row>
    <row r="428" spans="1:22" ht="44.25" x14ac:dyDescent="0.7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  <c r="U428" s="9">
        <v>42400.503634259258</v>
      </c>
      <c r="V428" s="9">
        <v>42430.503634259258</v>
      </c>
    </row>
    <row r="429" spans="1:22" ht="59" x14ac:dyDescent="0.7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42285.700694444437</v>
      </c>
      <c r="T429" s="9">
        <f t="shared" si="41"/>
        <v>42299.582638888889</v>
      </c>
      <c r="U429" s="9">
        <v>42285.700694444437</v>
      </c>
      <c r="V429" s="9">
        <v>42299.582638888889</v>
      </c>
    </row>
    <row r="430" spans="1:22" ht="29.5" x14ac:dyDescent="0.7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  <c r="U430" s="9">
        <v>41778.558391203704</v>
      </c>
      <c r="V430" s="9">
        <v>41806.708333333328</v>
      </c>
    </row>
    <row r="431" spans="1:22" ht="59" x14ac:dyDescent="0.7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  <c r="U431" s="9">
        <v>40070.693078703705</v>
      </c>
      <c r="V431" s="9">
        <v>40143.999305555553</v>
      </c>
    </row>
    <row r="432" spans="1:22" ht="44.25" x14ac:dyDescent="0.7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  <c r="U432" s="9">
        <v>41512.898923611108</v>
      </c>
      <c r="V432" s="9">
        <v>41527.898923611108</v>
      </c>
    </row>
    <row r="433" spans="1:22" ht="44.25" x14ac:dyDescent="0.7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42526.662997685176</v>
      </c>
      <c r="T433" s="9">
        <f t="shared" si="41"/>
        <v>42556.662997685176</v>
      </c>
      <c r="U433" s="9">
        <v>42526.662997685176</v>
      </c>
      <c r="V433" s="9">
        <v>42556.662997685176</v>
      </c>
    </row>
    <row r="434" spans="1:22" ht="59" x14ac:dyDescent="0.7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  <c r="U434" s="9">
        <v>42238.51829861111</v>
      </c>
      <c r="V434" s="9">
        <v>42298.51829861111</v>
      </c>
    </row>
    <row r="435" spans="1:22" ht="59" x14ac:dyDescent="0.7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42228.42155092593</v>
      </c>
      <c r="T435" s="9">
        <f t="shared" si="41"/>
        <v>42288.42155092593</v>
      </c>
      <c r="U435" s="9">
        <v>42228.42155092593</v>
      </c>
      <c r="V435" s="9">
        <v>42288.42155092593</v>
      </c>
    </row>
    <row r="436" spans="1:22" ht="59" x14ac:dyDescent="0.7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  <c r="U436" s="9">
        <v>41576.626180555555</v>
      </c>
      <c r="V436" s="9">
        <v>41609.667847222219</v>
      </c>
    </row>
    <row r="437" spans="1:22" ht="59" x14ac:dyDescent="0.7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  <c r="U437" s="9">
        <v>41500.539120370369</v>
      </c>
      <c r="V437" s="9">
        <v>41530.539120370369</v>
      </c>
    </row>
    <row r="438" spans="1:22" ht="44.25" x14ac:dyDescent="0.7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  <c r="U438" s="9">
        <v>41456.154085648144</v>
      </c>
      <c r="V438" s="9">
        <v>41486.154085648144</v>
      </c>
    </row>
    <row r="439" spans="1:22" ht="44.25" x14ac:dyDescent="0.7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  <c r="U439" s="9">
        <v>42591.110254629624</v>
      </c>
      <c r="V439" s="9">
        <v>42651.110254629624</v>
      </c>
    </row>
    <row r="440" spans="1:22" ht="44.25" x14ac:dyDescent="0.7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  <c r="U440" s="9">
        <v>42296.052754629629</v>
      </c>
      <c r="V440" s="9">
        <v>42326.094421296293</v>
      </c>
    </row>
    <row r="441" spans="1:22" ht="44.25" x14ac:dyDescent="0.7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41919.553449074068</v>
      </c>
      <c r="T441" s="9">
        <f t="shared" si="41"/>
        <v>41929.553449074068</v>
      </c>
      <c r="U441" s="9">
        <v>41919.553449074068</v>
      </c>
      <c r="V441" s="9">
        <v>41929.553449074068</v>
      </c>
    </row>
    <row r="442" spans="1:22" ht="44.25" x14ac:dyDescent="0.7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  <c r="U442" s="9">
        <v>42423.777233796289</v>
      </c>
      <c r="V442" s="9">
        <v>42453.735567129632</v>
      </c>
    </row>
    <row r="443" spans="1:22" ht="44.25" x14ac:dyDescent="0.7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  <c r="U443" s="9">
        <v>41550.585601851846</v>
      </c>
      <c r="V443" s="9">
        <v>41580.585601851846</v>
      </c>
    </row>
    <row r="444" spans="1:22" x14ac:dyDescent="0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  <c r="U444" s="9">
        <v>42024.680358796293</v>
      </c>
      <c r="V444" s="9">
        <v>42054.680358796293</v>
      </c>
    </row>
    <row r="445" spans="1:22" ht="44.25" x14ac:dyDescent="0.7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  <c r="U445" s="9">
        <v>41649.806724537033</v>
      </c>
      <c r="V445" s="9">
        <v>41679.806724537033</v>
      </c>
    </row>
    <row r="446" spans="1:22" ht="44.25" x14ac:dyDescent="0.7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  <c r="U446" s="9">
        <v>40894.69862268518</v>
      </c>
      <c r="V446" s="9">
        <v>40954.69862268518</v>
      </c>
    </row>
    <row r="447" spans="1:22" ht="44.25" x14ac:dyDescent="0.7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  <c r="U447" s="9">
        <v>42130.127025462956</v>
      </c>
      <c r="V447" s="9">
        <v>42145.127025462956</v>
      </c>
    </row>
    <row r="448" spans="1:22" ht="44.25" x14ac:dyDescent="0.7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  <c r="U448" s="9">
        <v>42036.875231481477</v>
      </c>
      <c r="V448" s="9">
        <v>42066.875231481477</v>
      </c>
    </row>
    <row r="449" spans="1:22" ht="44.25" x14ac:dyDescent="0.7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  <c r="U449" s="9">
        <v>41331.34679398148</v>
      </c>
      <c r="V449" s="9">
        <v>41356.305127314808</v>
      </c>
    </row>
    <row r="450" spans="1:22" ht="44.25" x14ac:dyDescent="0.7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  <c r="U450" s="9">
        <v>41753.549710648142</v>
      </c>
      <c r="V450" s="9">
        <v>41773.549710648142</v>
      </c>
    </row>
    <row r="451" spans="1:22" ht="44.25" x14ac:dyDescent="0.7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>
        <f t="shared" ref="P451:P514" si="43">ROUND(E451/L451,0)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LEN(N451)-SEARCH("/",N451,1))</f>
        <v>animation</v>
      </c>
      <c r="S451" s="9">
        <f t="shared" ref="S451:S514" si="46">(((J451/60)/60)/24)+DATE(1970,1,1)+(-5/24)</f>
        <v>41534.359780092593</v>
      </c>
      <c r="T451" s="9">
        <f t="shared" ref="T451:T514" si="47">(((I451/60)/60)/24)+DATE(1970,1,1)+(-5/24)</f>
        <v>41564.359780092593</v>
      </c>
      <c r="U451" s="9">
        <v>41534.359780092593</v>
      </c>
      <c r="V451" s="9">
        <v>41564.359780092593</v>
      </c>
    </row>
    <row r="452" spans="1:22" ht="44.25" x14ac:dyDescent="0.7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  <c r="U452" s="9">
        <v>41654.73842592592</v>
      </c>
      <c r="V452" s="9">
        <v>41684.73842592592</v>
      </c>
    </row>
    <row r="453" spans="1:22" ht="44.25" x14ac:dyDescent="0.7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  <c r="U453" s="9">
        <v>41634.506840277776</v>
      </c>
      <c r="V453" s="9">
        <v>41664.506840277776</v>
      </c>
    </row>
    <row r="454" spans="1:22" ht="29.5" x14ac:dyDescent="0.7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42107.495543981473</v>
      </c>
      <c r="T454" s="9">
        <f t="shared" si="47"/>
        <v>42137.495543981473</v>
      </c>
      <c r="U454" s="9">
        <v>42107.495543981473</v>
      </c>
      <c r="V454" s="9">
        <v>42137.495543981473</v>
      </c>
    </row>
    <row r="455" spans="1:22" ht="44.25" x14ac:dyDescent="0.7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  <c r="U455" s="9">
        <v>42038.616655092592</v>
      </c>
      <c r="V455" s="9">
        <v>42054.616655092592</v>
      </c>
    </row>
    <row r="456" spans="1:22" ht="44.25" x14ac:dyDescent="0.7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  <c r="U456" s="9">
        <v>41938.508923611109</v>
      </c>
      <c r="V456" s="9">
        <v>41969.343055555553</v>
      </c>
    </row>
    <row r="457" spans="1:22" ht="44.25" x14ac:dyDescent="0.7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40970.794236111105</v>
      </c>
      <c r="T457" s="9">
        <f t="shared" si="47"/>
        <v>41015.813194444439</v>
      </c>
      <c r="U457" s="9">
        <v>40970.794236111105</v>
      </c>
      <c r="V457" s="9">
        <v>41015.813194444439</v>
      </c>
    </row>
    <row r="458" spans="1:22" ht="59" x14ac:dyDescent="0.7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41547.486122685179</v>
      </c>
      <c r="T458" s="9">
        <f t="shared" si="47"/>
        <v>41568.957638888889</v>
      </c>
      <c r="U458" s="9">
        <v>41547.486122685179</v>
      </c>
      <c r="V458" s="9">
        <v>41568.957638888889</v>
      </c>
    </row>
    <row r="459" spans="1:22" ht="44.25" x14ac:dyDescent="0.7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  <c r="U459" s="9">
        <v>41837.559166666666</v>
      </c>
      <c r="V459" s="9">
        <v>41867.559166666666</v>
      </c>
    </row>
    <row r="460" spans="1:22" ht="44.25" x14ac:dyDescent="0.7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  <c r="U460" s="9">
        <v>41378.491435185184</v>
      </c>
      <c r="V460" s="9">
        <v>41408.491435185184</v>
      </c>
    </row>
    <row r="461" spans="1:22" ht="44.25" x14ac:dyDescent="0.7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  <c r="U461" s="9">
        <v>40800.432025462964</v>
      </c>
      <c r="V461" s="9">
        <v>40860.473692129628</v>
      </c>
    </row>
    <row r="462" spans="1:22" ht="29.5" x14ac:dyDescent="0.7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  <c r="U462" s="9">
        <v>41759.334201388883</v>
      </c>
      <c r="V462" s="9">
        <v>41790.958333333328</v>
      </c>
    </row>
    <row r="463" spans="1:22" ht="44.25" x14ac:dyDescent="0.7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  <c r="U463" s="9">
        <v>41407.638506944444</v>
      </c>
      <c r="V463" s="9">
        <v>41427.638506944444</v>
      </c>
    </row>
    <row r="464" spans="1:22" ht="59" x14ac:dyDescent="0.7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40704.918298611112</v>
      </c>
      <c r="T464" s="9">
        <f t="shared" si="47"/>
        <v>40764.918298611112</v>
      </c>
      <c r="U464" s="9">
        <v>40704.918298611112</v>
      </c>
      <c r="V464" s="9">
        <v>40764.918298611112</v>
      </c>
    </row>
    <row r="465" spans="1:22" ht="44.25" x14ac:dyDescent="0.7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  <c r="U465" s="9">
        <v>40750.501770833333</v>
      </c>
      <c r="V465" s="9">
        <v>40810.501770833333</v>
      </c>
    </row>
    <row r="466" spans="1:22" ht="29.5" x14ac:dyDescent="0.7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42488.640451388892</v>
      </c>
      <c r="T466" s="9">
        <f t="shared" si="47"/>
        <v>42508.640451388892</v>
      </c>
      <c r="U466" s="9">
        <v>42488.640451388892</v>
      </c>
      <c r="V466" s="9">
        <v>42508.640451388892</v>
      </c>
    </row>
    <row r="467" spans="1:22" x14ac:dyDescent="0.7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  <c r="U467" s="9">
        <v>41800.911736111106</v>
      </c>
      <c r="V467" s="9">
        <v>41816.911736111106</v>
      </c>
    </row>
    <row r="468" spans="1:22" ht="44.25" x14ac:dyDescent="0.7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  <c r="U468" s="9">
        <v>41129.734537037039</v>
      </c>
      <c r="V468" s="9">
        <v>41159.734537037039</v>
      </c>
    </row>
    <row r="469" spans="1:22" ht="44.25" x14ac:dyDescent="0.7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  <c r="U469" s="9">
        <v>41135.471458333333</v>
      </c>
      <c r="V469" s="9">
        <v>41180.471458333333</v>
      </c>
    </row>
    <row r="470" spans="1:22" ht="44.25" x14ac:dyDescent="0.7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41040.959293981476</v>
      </c>
      <c r="T470" s="9">
        <f t="shared" si="47"/>
        <v>41100.952141203699</v>
      </c>
      <c r="U470" s="9">
        <v>41040.959293981476</v>
      </c>
      <c r="V470" s="9">
        <v>41100.952141203699</v>
      </c>
    </row>
    <row r="471" spans="1:22" ht="29.5" x14ac:dyDescent="0.7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  <c r="U471" s="9">
        <v>41827.781527777777</v>
      </c>
      <c r="V471" s="9">
        <v>41887.781527777777</v>
      </c>
    </row>
    <row r="472" spans="1:22" ht="44.25" x14ac:dyDescent="0.7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  <c r="U472" s="9">
        <v>41604.959363425922</v>
      </c>
      <c r="V472" s="9">
        <v>41654.958333333328</v>
      </c>
    </row>
    <row r="473" spans="1:22" ht="59" x14ac:dyDescent="0.7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  <c r="U473" s="9">
        <v>41703.513645833329</v>
      </c>
      <c r="V473" s="9">
        <v>41748.471979166665</v>
      </c>
    </row>
    <row r="474" spans="1:22" ht="44.25" x14ac:dyDescent="0.7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  <c r="U474" s="9">
        <v>41844.714328703703</v>
      </c>
      <c r="V474" s="9">
        <v>41874.714328703703</v>
      </c>
    </row>
    <row r="475" spans="1:22" ht="44.25" x14ac:dyDescent="0.7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  <c r="U475" s="9">
        <v>41869.489803240736</v>
      </c>
      <c r="V475" s="9">
        <v>41899.489803240736</v>
      </c>
    </row>
    <row r="476" spans="1:22" ht="44.25" x14ac:dyDescent="0.7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  <c r="U476" s="9">
        <v>42753.120706018519</v>
      </c>
      <c r="V476" s="9">
        <v>42783.120706018519</v>
      </c>
    </row>
    <row r="477" spans="1:22" ht="59" x14ac:dyDescent="0.7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  <c r="U477" s="9">
        <v>42099.877812500003</v>
      </c>
      <c r="V477" s="9">
        <v>42129.877812500003</v>
      </c>
    </row>
    <row r="478" spans="1:22" ht="29.5" x14ac:dyDescent="0.7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  <c r="U478" s="9">
        <v>41757.76667824074</v>
      </c>
      <c r="V478" s="9">
        <v>41792.957638888889</v>
      </c>
    </row>
    <row r="479" spans="1:22" ht="59" x14ac:dyDescent="0.7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  <c r="U479" s="9">
        <v>40987.626550925925</v>
      </c>
      <c r="V479" s="9">
        <v>41047.626550925925</v>
      </c>
    </row>
    <row r="480" spans="1:22" ht="44.25" x14ac:dyDescent="0.7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  <c r="U480" s="9">
        <v>42065.702650462961</v>
      </c>
      <c r="V480" s="9">
        <v>42095.660983796297</v>
      </c>
    </row>
    <row r="481" spans="1:22" ht="44.25" x14ac:dyDescent="0.7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  <c r="U481" s="9">
        <v>41904.199479166666</v>
      </c>
      <c r="V481" s="9">
        <v>41964.24114583333</v>
      </c>
    </row>
    <row r="482" spans="1:22" ht="44.25" x14ac:dyDescent="0.7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41465.291840277772</v>
      </c>
      <c r="T482" s="9">
        <f t="shared" si="47"/>
        <v>41495.291840277772</v>
      </c>
      <c r="U482" s="9">
        <v>41465.291840277772</v>
      </c>
      <c r="V482" s="9">
        <v>41495.291840277772</v>
      </c>
    </row>
    <row r="483" spans="1:22" ht="44.25" x14ac:dyDescent="0.7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  <c r="U483" s="9">
        <v>41162.46399305555</v>
      </c>
      <c r="V483" s="9">
        <v>41192.46399305555</v>
      </c>
    </row>
    <row r="484" spans="1:22" ht="44.25" x14ac:dyDescent="0.7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42447.68854166667</v>
      </c>
      <c r="T484" s="9">
        <f t="shared" si="47"/>
        <v>42474.398611111108</v>
      </c>
      <c r="U484" s="9">
        <v>42447.68854166667</v>
      </c>
      <c r="V484" s="9">
        <v>42474.398611111108</v>
      </c>
    </row>
    <row r="485" spans="1:22" ht="59" x14ac:dyDescent="0.7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  <c r="U485" s="9">
        <v>41242.989259259259</v>
      </c>
      <c r="V485" s="9">
        <v>41302.989259259259</v>
      </c>
    </row>
    <row r="486" spans="1:22" ht="59" x14ac:dyDescent="0.7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  <c r="U486" s="9">
        <v>42272.731157407405</v>
      </c>
      <c r="V486" s="9">
        <v>42313.772824074076</v>
      </c>
    </row>
    <row r="487" spans="1:22" ht="44.25" x14ac:dyDescent="0.7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41381.297442129624</v>
      </c>
      <c r="T487" s="9">
        <f t="shared" si="47"/>
        <v>41411.297442129624</v>
      </c>
      <c r="U487" s="9">
        <v>41381.297442129624</v>
      </c>
      <c r="V487" s="9">
        <v>41411.297442129624</v>
      </c>
    </row>
    <row r="488" spans="1:22" ht="44.25" x14ac:dyDescent="0.7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  <c r="U488" s="9">
        <v>41761.734247685185</v>
      </c>
      <c r="V488" s="9">
        <v>41791.734247685185</v>
      </c>
    </row>
    <row r="489" spans="1:22" ht="44.25" x14ac:dyDescent="0.7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  <c r="U489" s="9">
        <v>42669.386504629627</v>
      </c>
      <c r="V489" s="9">
        <v>42729.428171296291</v>
      </c>
    </row>
    <row r="490" spans="1:22" ht="44.25" x14ac:dyDescent="0.7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  <c r="U490" s="9">
        <v>42713.84606481481</v>
      </c>
      <c r="V490" s="9">
        <v>42743.84606481481</v>
      </c>
    </row>
    <row r="491" spans="1:22" ht="44.25" x14ac:dyDescent="0.7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  <c r="U491" s="9">
        <v>40882.273333333331</v>
      </c>
      <c r="V491" s="9">
        <v>40913.272916666661</v>
      </c>
    </row>
    <row r="492" spans="1:22" x14ac:dyDescent="0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41113.760243055556</v>
      </c>
      <c r="T492" s="9">
        <f t="shared" si="47"/>
        <v>41143.760243055556</v>
      </c>
      <c r="U492" s="9">
        <v>41113.760243055556</v>
      </c>
      <c r="V492" s="9">
        <v>41143.760243055556</v>
      </c>
    </row>
    <row r="493" spans="1:22" ht="44.25" x14ac:dyDescent="0.7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42366.774293981485</v>
      </c>
      <c r="T493" s="9">
        <f t="shared" si="47"/>
        <v>42396.774293981485</v>
      </c>
      <c r="U493" s="9">
        <v>42366.774293981485</v>
      </c>
      <c r="V493" s="9">
        <v>42396.774293981485</v>
      </c>
    </row>
    <row r="494" spans="1:22" ht="44.25" x14ac:dyDescent="0.7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  <c r="U494" s="9">
        <v>42595.826736111114</v>
      </c>
      <c r="V494" s="9">
        <v>42655.826736111114</v>
      </c>
    </row>
    <row r="495" spans="1:22" ht="44.25" x14ac:dyDescent="0.7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42114.517800925918</v>
      </c>
      <c r="T495" s="9">
        <f t="shared" si="47"/>
        <v>42144.517800925918</v>
      </c>
      <c r="U495" s="9">
        <v>42114.517800925918</v>
      </c>
      <c r="V495" s="9">
        <v>42144.517800925918</v>
      </c>
    </row>
    <row r="496" spans="1:22" ht="59" x14ac:dyDescent="0.7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  <c r="U496" s="9">
        <v>41799.62228009259</v>
      </c>
      <c r="V496" s="9">
        <v>41822.916666666664</v>
      </c>
    </row>
    <row r="497" spans="1:22" ht="44.25" x14ac:dyDescent="0.7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  <c r="U497" s="9">
        <v>42171.619270833333</v>
      </c>
      <c r="V497" s="9">
        <v>42201.619270833333</v>
      </c>
    </row>
    <row r="498" spans="1:22" ht="29.5" x14ac:dyDescent="0.7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  <c r="U498" s="9">
        <v>41620.723078703704</v>
      </c>
      <c r="V498" s="9">
        <v>41680.723078703704</v>
      </c>
    </row>
    <row r="499" spans="1:22" x14ac:dyDescent="0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  <c r="U499" s="9">
        <v>41944.829456018517</v>
      </c>
      <c r="V499" s="9">
        <v>41997.999999999993</v>
      </c>
    </row>
    <row r="500" spans="1:22" ht="44.25" x14ac:dyDescent="0.7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  <c r="U500" s="9">
        <v>40858.553807870368</v>
      </c>
      <c r="V500" s="9">
        <v>40900.553807870368</v>
      </c>
    </row>
    <row r="501" spans="1:22" ht="59" x14ac:dyDescent="0.7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  <c r="U501" s="9">
        <v>40043.687129629623</v>
      </c>
      <c r="V501" s="9">
        <v>40098.665972222218</v>
      </c>
    </row>
    <row r="502" spans="1:22" ht="59" x14ac:dyDescent="0.7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40247.677673611113</v>
      </c>
      <c r="T502" s="9">
        <f t="shared" si="47"/>
        <v>40306.719444444439</v>
      </c>
      <c r="U502" s="9">
        <v>40247.677673611113</v>
      </c>
      <c r="V502" s="9">
        <v>40306.719444444439</v>
      </c>
    </row>
    <row r="503" spans="1:22" ht="44.25" x14ac:dyDescent="0.7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  <c r="U503" s="9">
        <v>40703.026053240741</v>
      </c>
      <c r="V503" s="9">
        <v>40733.026053240741</v>
      </c>
    </row>
    <row r="504" spans="1:22" ht="59" x14ac:dyDescent="0.7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  <c r="U504" s="9">
        <v>40956.345196759255</v>
      </c>
      <c r="V504" s="9">
        <v>40986.303530092591</v>
      </c>
    </row>
    <row r="505" spans="1:22" ht="44.25" x14ac:dyDescent="0.7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  <c r="U505" s="9">
        <v>41991.318321759252</v>
      </c>
      <c r="V505" s="9">
        <v>42021.318321759252</v>
      </c>
    </row>
    <row r="506" spans="1:22" ht="44.25" x14ac:dyDescent="0.7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  <c r="U506" s="9">
        <v>40949.775312499994</v>
      </c>
      <c r="V506" s="9">
        <v>41009.73364583333</v>
      </c>
    </row>
    <row r="507" spans="1:22" ht="44.25" x14ac:dyDescent="0.7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  <c r="U507" s="9">
        <v>42317.889884259253</v>
      </c>
      <c r="V507" s="9">
        <v>42362.889884259253</v>
      </c>
    </row>
    <row r="508" spans="1:22" ht="44.25" x14ac:dyDescent="0.7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  <c r="U508" s="9">
        <v>41466.343981481477</v>
      </c>
      <c r="V508" s="9">
        <v>41496.343981481477</v>
      </c>
    </row>
    <row r="509" spans="1:22" ht="44.25" x14ac:dyDescent="0.7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  <c r="U509" s="9">
        <v>41156.750659722216</v>
      </c>
      <c r="V509" s="9">
        <v>41201.750659722216</v>
      </c>
    </row>
    <row r="510" spans="1:22" ht="59" x14ac:dyDescent="0.7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  <c r="U510" s="9">
        <v>40994.815983796296</v>
      </c>
      <c r="V510" s="9">
        <v>41054.384722222218</v>
      </c>
    </row>
    <row r="511" spans="1:22" ht="44.25" x14ac:dyDescent="0.7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  <c r="U511" s="9">
        <v>42153.423263888886</v>
      </c>
      <c r="V511" s="9">
        <v>42183.423263888886</v>
      </c>
    </row>
    <row r="512" spans="1:22" ht="44.25" x14ac:dyDescent="0.7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  <c r="U512" s="9">
        <v>42399.968043981477</v>
      </c>
      <c r="V512" s="9">
        <v>42429.968043981477</v>
      </c>
    </row>
    <row r="513" spans="1:22" ht="44.25" x14ac:dyDescent="0.7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  <c r="U513" s="9">
        <v>41340.09469907407</v>
      </c>
      <c r="V513" s="9">
        <v>41370.053032407406</v>
      </c>
    </row>
    <row r="514" spans="1:22" ht="44.25" x14ac:dyDescent="0.7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  <c r="U514" s="9">
        <v>42649.533877314818</v>
      </c>
      <c r="V514" s="9">
        <v>42694.575543981475</v>
      </c>
    </row>
    <row r="515" spans="1:22" ht="29.5" x14ac:dyDescent="0.7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>
        <f t="shared" ref="P515:P578" si="49">ROUND(E515/L515,0)</f>
        <v>102</v>
      </c>
      <c r="Q515" t="str">
        <f t="shared" ref="Q515:Q578" si="50">LEFT(N515, SEARCH("/",N515,1)-1)</f>
        <v>film &amp; video</v>
      </c>
      <c r="R515" t="str">
        <f t="shared" ref="R515:R578" si="51">RIGHT(N515, LEN(N515)-SEARCH("/",N515,1))</f>
        <v>animation</v>
      </c>
      <c r="S515" s="9">
        <f t="shared" ref="S515:S578" si="52">(((J515/60)/60)/24)+DATE(1970,1,1)+(-5/24)</f>
        <v>42552.445659722223</v>
      </c>
      <c r="T515" s="9">
        <f t="shared" ref="T515:T578" si="53">(((I515/60)/60)/24)+DATE(1970,1,1)+(-5/24)</f>
        <v>42597.083333333336</v>
      </c>
      <c r="U515" s="9">
        <v>42552.445659722223</v>
      </c>
      <c r="V515" s="9">
        <v>42597.083333333336</v>
      </c>
    </row>
    <row r="516" spans="1:22" ht="44.25" x14ac:dyDescent="0.7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  <c r="U516" s="9">
        <v>41830.405636574069</v>
      </c>
      <c r="V516" s="9">
        <v>41860.405636574069</v>
      </c>
    </row>
    <row r="517" spans="1:22" ht="44.25" x14ac:dyDescent="0.7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  <c r="U517" s="9">
        <v>42327.282418981478</v>
      </c>
      <c r="V517" s="9">
        <v>42367.282418981478</v>
      </c>
    </row>
    <row r="518" spans="1:22" ht="29.5" x14ac:dyDescent="0.7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  <c r="U518" s="9">
        <v>42091.570370370369</v>
      </c>
      <c r="V518" s="9">
        <v>42151.570370370369</v>
      </c>
    </row>
    <row r="519" spans="1:22" ht="44.25" x14ac:dyDescent="0.7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  <c r="U519" s="9">
        <v>42738.406956018516</v>
      </c>
      <c r="V519" s="9">
        <v>42768.406956018516</v>
      </c>
    </row>
    <row r="520" spans="1:22" ht="59" x14ac:dyDescent="0.7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  <c r="U520" s="9">
        <v>42223.407685185179</v>
      </c>
      <c r="V520" s="9">
        <v>42253.406944444439</v>
      </c>
    </row>
    <row r="521" spans="1:22" ht="44.25" x14ac:dyDescent="0.7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41218.183113425926</v>
      </c>
      <c r="T521" s="9">
        <f t="shared" si="53"/>
        <v>41248.183113425926</v>
      </c>
      <c r="U521" s="9">
        <v>41218.183113425926</v>
      </c>
      <c r="V521" s="9">
        <v>41248.183113425926</v>
      </c>
    </row>
    <row r="522" spans="1:22" ht="44.25" x14ac:dyDescent="0.7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  <c r="U522" s="9">
        <v>42318.493761574071</v>
      </c>
      <c r="V522" s="9">
        <v>42348.493761574071</v>
      </c>
    </row>
    <row r="523" spans="1:22" ht="59" x14ac:dyDescent="0.7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  <c r="U523" s="9">
        <v>42645.884479166663</v>
      </c>
      <c r="V523" s="9">
        <v>42674.999305555553</v>
      </c>
    </row>
    <row r="524" spans="1:22" ht="44.25" x14ac:dyDescent="0.7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  <c r="U524" s="9">
        <v>42429.832465277774</v>
      </c>
      <c r="V524" s="9">
        <v>42449.790798611109</v>
      </c>
    </row>
    <row r="525" spans="1:22" ht="44.25" x14ac:dyDescent="0.7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  <c r="U525" s="9">
        <v>42237.924490740734</v>
      </c>
      <c r="V525" s="9">
        <v>42267.924490740734</v>
      </c>
    </row>
    <row r="526" spans="1:22" ht="44.25" x14ac:dyDescent="0.7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  <c r="U526" s="9">
        <v>42492.508900462963</v>
      </c>
      <c r="V526" s="9">
        <v>42522.508900462963</v>
      </c>
    </row>
    <row r="527" spans="1:22" ht="59" x14ac:dyDescent="0.7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  <c r="U527" s="9">
        <v>41850.192604166667</v>
      </c>
      <c r="V527" s="9">
        <v>41895.192604166667</v>
      </c>
    </row>
    <row r="528" spans="1:22" ht="44.25" x14ac:dyDescent="0.7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  <c r="U528" s="9">
        <v>42192.383611111109</v>
      </c>
      <c r="V528" s="9">
        <v>42223.499999999993</v>
      </c>
    </row>
    <row r="529" spans="1:22" ht="59" x14ac:dyDescent="0.7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  <c r="U529" s="9">
        <v>42752.997291666667</v>
      </c>
      <c r="V529" s="9">
        <v>42783.461805555555</v>
      </c>
    </row>
    <row r="530" spans="1:22" ht="29.5" x14ac:dyDescent="0.7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  <c r="U530" s="9">
        <v>42155.71188657407</v>
      </c>
      <c r="V530" s="9">
        <v>42176.680555555555</v>
      </c>
    </row>
    <row r="531" spans="1:22" ht="44.25" x14ac:dyDescent="0.7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  <c r="U531" s="9">
        <v>42724.822847222218</v>
      </c>
      <c r="V531" s="9">
        <v>42745.999999999993</v>
      </c>
    </row>
    <row r="532" spans="1:22" ht="44.25" x14ac:dyDescent="0.7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  <c r="U532" s="9">
        <v>42157.382731481477</v>
      </c>
      <c r="V532" s="9">
        <v>42178.874999999993</v>
      </c>
    </row>
    <row r="533" spans="1:22" ht="44.25" x14ac:dyDescent="0.7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  <c r="U533" s="9">
        <v>42675.856817129628</v>
      </c>
      <c r="V533" s="9">
        <v>42721.082638888889</v>
      </c>
    </row>
    <row r="534" spans="1:22" ht="44.25" x14ac:dyDescent="0.7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  <c r="U534" s="9">
        <v>42472.798703703702</v>
      </c>
      <c r="V534" s="9">
        <v>42502.798703703702</v>
      </c>
    </row>
    <row r="535" spans="1:22" ht="44.25" x14ac:dyDescent="0.7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  <c r="U535" s="9">
        <v>42482.226446759254</v>
      </c>
      <c r="V535" s="9">
        <v>42506.226446759254</v>
      </c>
    </row>
    <row r="536" spans="1:22" ht="44.25" x14ac:dyDescent="0.7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  <c r="U536" s="9">
        <v>42270.602662037032</v>
      </c>
      <c r="V536" s="9">
        <v>42309.749999999993</v>
      </c>
    </row>
    <row r="537" spans="1:22" ht="44.25" x14ac:dyDescent="0.7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9">
        <f t="shared" si="52"/>
        <v>42711.336863425917</v>
      </c>
      <c r="T537" s="9">
        <f t="shared" si="53"/>
        <v>42741.336863425917</v>
      </c>
      <c r="U537" s="9">
        <v>42711.336863425917</v>
      </c>
      <c r="V537" s="9">
        <v>42741.336863425917</v>
      </c>
    </row>
    <row r="538" spans="1:22" ht="59" x14ac:dyDescent="0.7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9">
        <f t="shared" si="52"/>
        <v>42179.136655092596</v>
      </c>
      <c r="T538" s="9">
        <f t="shared" si="53"/>
        <v>42219.541666666664</v>
      </c>
      <c r="U538" s="9">
        <v>42179.136655092596</v>
      </c>
      <c r="V538" s="9">
        <v>42219.541666666664</v>
      </c>
    </row>
    <row r="539" spans="1:22" ht="44.25" x14ac:dyDescent="0.7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  <c r="U539" s="9">
        <v>42282.560081018521</v>
      </c>
      <c r="V539" s="9">
        <v>42312.601747685178</v>
      </c>
    </row>
    <row r="540" spans="1:22" ht="44.25" x14ac:dyDescent="0.7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  <c r="U540" s="9">
        <v>42473.586377314808</v>
      </c>
      <c r="V540" s="9">
        <v>42503.586377314808</v>
      </c>
    </row>
    <row r="541" spans="1:22" ht="44.25" x14ac:dyDescent="0.7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  <c r="U541" s="9">
        <v>42534.841516203705</v>
      </c>
      <c r="V541" s="9">
        <v>42555.841516203705</v>
      </c>
    </row>
    <row r="542" spans="1:22" ht="59" x14ac:dyDescent="0.7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  <c r="U542" s="9">
        <v>42009.608865740738</v>
      </c>
      <c r="V542" s="9">
        <v>42039.608865740738</v>
      </c>
    </row>
    <row r="543" spans="1:22" ht="44.25" x14ac:dyDescent="0.7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  <c r="U543" s="9">
        <v>42275.838356481479</v>
      </c>
      <c r="V543" s="9">
        <v>42305.838356481479</v>
      </c>
    </row>
    <row r="544" spans="1:22" ht="44.25" x14ac:dyDescent="0.7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  <c r="U544" s="9">
        <v>42433.529120370367</v>
      </c>
      <c r="V544" s="9">
        <v>42493.487453703703</v>
      </c>
    </row>
    <row r="545" spans="1:22" ht="44.25" x14ac:dyDescent="0.7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41913.88381944444</v>
      </c>
      <c r="T545" s="9">
        <f t="shared" si="53"/>
        <v>41943.88381944444</v>
      </c>
      <c r="U545" s="9">
        <v>41913.88381944444</v>
      </c>
      <c r="V545" s="9">
        <v>41943.88381944444</v>
      </c>
    </row>
    <row r="546" spans="1:22" ht="44.25" x14ac:dyDescent="0.7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  <c r="U546" s="9">
        <v>42525.448611111111</v>
      </c>
      <c r="V546" s="9">
        <v>42555.448611111111</v>
      </c>
    </row>
    <row r="547" spans="1:22" ht="44.25" x14ac:dyDescent="0.7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  <c r="U547" s="9">
        <v>42283.38413194444</v>
      </c>
      <c r="V547" s="9">
        <v>42323.425798611112</v>
      </c>
    </row>
    <row r="548" spans="1:22" ht="44.25" x14ac:dyDescent="0.7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  <c r="U548" s="9">
        <v>42249.459664351853</v>
      </c>
      <c r="V548" s="9">
        <v>42294.459664351853</v>
      </c>
    </row>
    <row r="549" spans="1:22" ht="59" x14ac:dyDescent="0.7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  <c r="U549" s="9">
        <v>42380.488009259258</v>
      </c>
      <c r="V549" s="9">
        <v>42410.488009259258</v>
      </c>
    </row>
    <row r="550" spans="1:22" ht="44.25" x14ac:dyDescent="0.7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42276.695</v>
      </c>
      <c r="T550" s="9">
        <f t="shared" si="53"/>
        <v>42306.695</v>
      </c>
      <c r="U550" s="9">
        <v>42276.695</v>
      </c>
      <c r="V550" s="9">
        <v>42306.695</v>
      </c>
    </row>
    <row r="551" spans="1:22" ht="59" x14ac:dyDescent="0.7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  <c r="U551" s="9">
        <v>42163.428495370368</v>
      </c>
      <c r="V551" s="9">
        <v>42193.428495370368</v>
      </c>
    </row>
    <row r="552" spans="1:22" ht="44.25" x14ac:dyDescent="0.7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  <c r="U552" s="9">
        <v>42753.47042824074</v>
      </c>
      <c r="V552" s="9">
        <v>42765.999999999993</v>
      </c>
    </row>
    <row r="553" spans="1:22" ht="44.25" x14ac:dyDescent="0.7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  <c r="U553" s="9">
        <v>42173.067407407405</v>
      </c>
      <c r="V553" s="9">
        <v>42217.536805555552</v>
      </c>
    </row>
    <row r="554" spans="1:22" ht="44.25" x14ac:dyDescent="0.7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  <c r="U554" s="9">
        <v>42318.408518518518</v>
      </c>
      <c r="V554" s="9">
        <v>42378.408518518518</v>
      </c>
    </row>
    <row r="555" spans="1:22" ht="44.25" x14ac:dyDescent="0.7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  <c r="U555" s="9">
        <v>41927.511469907404</v>
      </c>
      <c r="V555" s="9">
        <v>41957.553136574068</v>
      </c>
    </row>
    <row r="556" spans="1:22" ht="44.25" x14ac:dyDescent="0.7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  <c r="U556" s="9">
        <v>41901.476527777777</v>
      </c>
      <c r="V556" s="9">
        <v>41931.476527777777</v>
      </c>
    </row>
    <row r="557" spans="1:22" ht="44.25" x14ac:dyDescent="0.7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  <c r="U557" s="9">
        <v>42503.145173611112</v>
      </c>
      <c r="V557" s="9">
        <v>42533.145173611112</v>
      </c>
    </row>
    <row r="558" spans="1:22" ht="29.5" x14ac:dyDescent="0.7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  <c r="U558" s="9">
        <v>42345.651817129627</v>
      </c>
      <c r="V558" s="9">
        <v>42375.651817129627</v>
      </c>
    </row>
    <row r="559" spans="1:22" ht="44.25" x14ac:dyDescent="0.7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  <c r="U559" s="9">
        <v>42676.733831018515</v>
      </c>
      <c r="V559" s="9">
        <v>42706.775497685179</v>
      </c>
    </row>
    <row r="560" spans="1:22" ht="44.25" x14ac:dyDescent="0.7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  <c r="U560" s="9">
        <v>42057.674826388888</v>
      </c>
      <c r="V560" s="9">
        <v>42087.633159722223</v>
      </c>
    </row>
    <row r="561" spans="1:22" ht="59" x14ac:dyDescent="0.7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  <c r="U561" s="9">
        <v>42321.074768518512</v>
      </c>
      <c r="V561" s="9">
        <v>42351.074768518512</v>
      </c>
    </row>
    <row r="562" spans="1:22" ht="44.25" x14ac:dyDescent="0.7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  <c r="U562" s="9">
        <v>41960.563020833331</v>
      </c>
      <c r="V562" s="9">
        <v>41990.563020833331</v>
      </c>
    </row>
    <row r="563" spans="1:22" ht="44.25" x14ac:dyDescent="0.7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  <c r="U563" s="9">
        <v>42268.450381944444</v>
      </c>
      <c r="V563" s="9">
        <v>42303.450381944444</v>
      </c>
    </row>
    <row r="564" spans="1:22" ht="44.25" x14ac:dyDescent="0.7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42692.18072916667</v>
      </c>
      <c r="T564" s="9">
        <f t="shared" si="53"/>
        <v>42722.18072916667</v>
      </c>
      <c r="U564" s="9">
        <v>42692.18072916667</v>
      </c>
      <c r="V564" s="9">
        <v>42722.18072916667</v>
      </c>
    </row>
    <row r="565" spans="1:22" ht="44.25" x14ac:dyDescent="0.7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  <c r="U565" s="9">
        <v>42021.861655092587</v>
      </c>
      <c r="V565" s="9">
        <v>42051.861655092587</v>
      </c>
    </row>
    <row r="566" spans="1:22" ht="59" x14ac:dyDescent="0.7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  <c r="U566" s="9">
        <v>42411.734664351847</v>
      </c>
      <c r="V566" s="9">
        <v>42441.734664351847</v>
      </c>
    </row>
    <row r="567" spans="1:22" ht="44.25" x14ac:dyDescent="0.7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42165.576956018522</v>
      </c>
      <c r="T567" s="9">
        <f t="shared" si="53"/>
        <v>42195.576956018522</v>
      </c>
      <c r="U567" s="9">
        <v>42165.576956018522</v>
      </c>
      <c r="V567" s="9">
        <v>42195.576956018522</v>
      </c>
    </row>
    <row r="568" spans="1:22" ht="44.25" x14ac:dyDescent="0.7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  <c r="U568" s="9">
        <v>42535.476076388884</v>
      </c>
      <c r="V568" s="9">
        <v>42565.476076388884</v>
      </c>
    </row>
    <row r="569" spans="1:22" ht="44.25" x14ac:dyDescent="0.7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  <c r="U569" s="9">
        <v>41975.634189814817</v>
      </c>
      <c r="V569" s="9">
        <v>42005.634189814817</v>
      </c>
    </row>
    <row r="570" spans="1:22" ht="59" x14ac:dyDescent="0.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  <c r="U570" s="9">
        <v>42348.713229166664</v>
      </c>
      <c r="V570" s="9">
        <v>42385.249999999993</v>
      </c>
    </row>
    <row r="571" spans="1:22" ht="44.25" x14ac:dyDescent="0.7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  <c r="U571" s="9">
        <v>42340.639027777775</v>
      </c>
      <c r="V571" s="9">
        <v>42370.639027777775</v>
      </c>
    </row>
    <row r="572" spans="1:22" ht="29.5" x14ac:dyDescent="0.7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42388.589918981481</v>
      </c>
      <c r="T572" s="9">
        <f t="shared" si="53"/>
        <v>42418.589918981481</v>
      </c>
      <c r="U572" s="9">
        <v>42388.589918981481</v>
      </c>
      <c r="V572" s="9">
        <v>42418.589918981481</v>
      </c>
    </row>
    <row r="573" spans="1:22" ht="44.25" x14ac:dyDescent="0.7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  <c r="U573" s="9">
        <v>42192.607905092591</v>
      </c>
      <c r="V573" s="9">
        <v>42211.957638888889</v>
      </c>
    </row>
    <row r="574" spans="1:22" ht="44.25" x14ac:dyDescent="0.7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42282.507962962954</v>
      </c>
      <c r="T574" s="9">
        <f t="shared" si="53"/>
        <v>42312.549629629626</v>
      </c>
      <c r="U574" s="9">
        <v>42282.507962962954</v>
      </c>
      <c r="V574" s="9">
        <v>42312.549629629626</v>
      </c>
    </row>
    <row r="575" spans="1:22" ht="59" x14ac:dyDescent="0.7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  <c r="U575" s="9">
        <v>41962.841793981475</v>
      </c>
      <c r="V575" s="9">
        <v>42021.841666666667</v>
      </c>
    </row>
    <row r="576" spans="1:22" ht="44.25" x14ac:dyDescent="0.7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  <c r="U576" s="9">
        <v>42632.235034722216</v>
      </c>
      <c r="V576" s="9">
        <v>42662.235034722216</v>
      </c>
    </row>
    <row r="577" spans="1:22" ht="59" x14ac:dyDescent="0.7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  <c r="U577" s="9">
        <v>42138.484293981477</v>
      </c>
      <c r="V577" s="9">
        <v>42168.484293981477</v>
      </c>
    </row>
    <row r="578" spans="1:22" ht="44.25" x14ac:dyDescent="0.7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  <c r="U578" s="9">
        <v>42031.263333333329</v>
      </c>
      <c r="V578" s="9">
        <v>42091.221666666665</v>
      </c>
    </row>
    <row r="579" spans="1:22" ht="44.25" x14ac:dyDescent="0.7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>
        <f t="shared" ref="P579:P642" si="55">ROUND(E579/L579,0)</f>
        <v>10</v>
      </c>
      <c r="Q579" t="str">
        <f t="shared" ref="Q579:Q642" si="56">LEFT(N579, SEARCH("/",N579,1)-1)</f>
        <v>technology</v>
      </c>
      <c r="R579" t="str">
        <f t="shared" ref="R579:R642" si="57">RIGHT(N579, LEN(N579)-SEARCH("/",N579,1))</f>
        <v>web</v>
      </c>
      <c r="S579" s="9">
        <f t="shared" ref="S579:S642" si="58">(((J579/60)/60)/24)+DATE(1970,1,1)+(-5/24)</f>
        <v>42450.380810185183</v>
      </c>
      <c r="T579" s="9">
        <f t="shared" ref="T579:T642" si="59">(((I579/60)/60)/24)+DATE(1970,1,1)+(-5/24)</f>
        <v>42510.380810185183</v>
      </c>
      <c r="U579" s="9">
        <v>42450.380810185183</v>
      </c>
      <c r="V579" s="9">
        <v>42510.380810185183</v>
      </c>
    </row>
    <row r="580" spans="1:22" ht="29.5" x14ac:dyDescent="0.7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  <c r="U580" s="9">
        <v>42230.370289351849</v>
      </c>
      <c r="V580" s="9">
        <v>42254.370289351849</v>
      </c>
    </row>
    <row r="581" spans="1:22" ht="29.5" x14ac:dyDescent="0.7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  <c r="U581" s="9">
        <v>41968.643784722219</v>
      </c>
      <c r="V581" s="9">
        <v>41998.643784722219</v>
      </c>
    </row>
    <row r="582" spans="1:22" ht="44.25" x14ac:dyDescent="0.7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  <c r="U582" s="9">
        <v>42605.699849537035</v>
      </c>
      <c r="V582" s="9">
        <v>42635.699849537035</v>
      </c>
    </row>
    <row r="583" spans="1:22" ht="44.25" x14ac:dyDescent="0.7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  <c r="U583" s="9">
        <v>42187.804444444446</v>
      </c>
      <c r="V583" s="9">
        <v>42217.804444444446</v>
      </c>
    </row>
    <row r="584" spans="1:22" ht="59" x14ac:dyDescent="0.7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  <c r="U584" s="9">
        <v>42055.531469907401</v>
      </c>
      <c r="V584" s="9">
        <v>42078.541666666664</v>
      </c>
    </row>
    <row r="585" spans="1:22" ht="44.25" x14ac:dyDescent="0.7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  <c r="U585" s="9">
        <v>42052.730173611104</v>
      </c>
      <c r="V585" s="9">
        <v>42082.688506944447</v>
      </c>
    </row>
    <row r="586" spans="1:22" ht="44.25" x14ac:dyDescent="0.7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  <c r="U586" s="9">
        <v>42049.508287037032</v>
      </c>
      <c r="V586" s="9">
        <v>42079.466620370367</v>
      </c>
    </row>
    <row r="587" spans="1:22" ht="44.25" x14ac:dyDescent="0.7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  <c r="U587" s="9">
        <v>42283.182604166665</v>
      </c>
      <c r="V587" s="9">
        <v>42338.791666666664</v>
      </c>
    </row>
    <row r="588" spans="1:22" ht="44.25" x14ac:dyDescent="0.7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  <c r="U588" s="9">
        <v>42020.645914351851</v>
      </c>
      <c r="V588" s="9">
        <v>42050.645914351851</v>
      </c>
    </row>
    <row r="589" spans="1:22" ht="73.75" x14ac:dyDescent="0.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  <c r="U589" s="9">
        <v>42080.548993055556</v>
      </c>
      <c r="V589" s="9">
        <v>42110.548993055556</v>
      </c>
    </row>
    <row r="590" spans="1:22" ht="44.25" x14ac:dyDescent="0.7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9">
        <f t="shared" si="58"/>
        <v>42631.56118055556</v>
      </c>
      <c r="T590" s="9">
        <f t="shared" si="59"/>
        <v>42691.602847222217</v>
      </c>
      <c r="U590" s="9">
        <v>42631.56118055556</v>
      </c>
      <c r="V590" s="9">
        <v>42691.602847222217</v>
      </c>
    </row>
    <row r="591" spans="1:22" x14ac:dyDescent="0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  <c r="U591" s="9">
        <v>42178.406238425923</v>
      </c>
      <c r="V591" s="9">
        <v>42193.406238425923</v>
      </c>
    </row>
    <row r="592" spans="1:22" ht="59" x14ac:dyDescent="0.7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  <c r="U592" s="9">
        <v>42377.34642361111</v>
      </c>
      <c r="V592" s="9">
        <v>42408.334027777775</v>
      </c>
    </row>
    <row r="593" spans="1:22" ht="44.25" x14ac:dyDescent="0.7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  <c r="U593" s="9">
        <v>42177.334837962961</v>
      </c>
      <c r="V593" s="9">
        <v>42207.334837962961</v>
      </c>
    </row>
    <row r="594" spans="1:22" ht="44.25" x14ac:dyDescent="0.7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  <c r="U594" s="9">
        <v>41946.023842592593</v>
      </c>
      <c r="V594" s="9">
        <v>41976.023842592585</v>
      </c>
    </row>
    <row r="595" spans="1:22" ht="59" x14ac:dyDescent="0.7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  <c r="U595" s="9">
        <v>42070.469270833331</v>
      </c>
      <c r="V595" s="9">
        <v>42100.427604166667</v>
      </c>
    </row>
    <row r="596" spans="1:22" ht="29.5" x14ac:dyDescent="0.7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  <c r="U596" s="9">
        <v>42446.571828703702</v>
      </c>
      <c r="V596" s="9">
        <v>42476.571828703702</v>
      </c>
    </row>
    <row r="597" spans="1:22" ht="44.25" x14ac:dyDescent="0.7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9">
        <f t="shared" si="58"/>
        <v>42082.861550925918</v>
      </c>
      <c r="T597" s="9">
        <f t="shared" si="59"/>
        <v>42127.861550925918</v>
      </c>
      <c r="U597" s="9">
        <v>42082.861550925918</v>
      </c>
      <c r="V597" s="9">
        <v>42127.861550925918</v>
      </c>
    </row>
    <row r="598" spans="1:22" ht="44.25" x14ac:dyDescent="0.7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  <c r="U598" s="9">
        <v>42646.688564814809</v>
      </c>
      <c r="V598" s="9">
        <v>42676.688564814809</v>
      </c>
    </row>
    <row r="599" spans="1:22" ht="44.25" x14ac:dyDescent="0.7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  <c r="U599" s="9">
        <v>42545.496932870366</v>
      </c>
      <c r="V599" s="9">
        <v>42582.458333333336</v>
      </c>
    </row>
    <row r="600" spans="1:22" ht="29.5" x14ac:dyDescent="0.7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  <c r="U600" s="9">
        <v>41947.793761574074</v>
      </c>
      <c r="V600" s="9">
        <v>41977.793761574074</v>
      </c>
    </row>
    <row r="601" spans="1:22" ht="59" x14ac:dyDescent="0.7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  <c r="U601" s="9">
        <v>42047.604189814818</v>
      </c>
      <c r="V601" s="9">
        <v>42071.427777777775</v>
      </c>
    </row>
    <row r="602" spans="1:22" ht="29.5" x14ac:dyDescent="0.7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  <c r="U602" s="9">
        <v>42073.589837962958</v>
      </c>
      <c r="V602" s="9">
        <v>42133.589837962958</v>
      </c>
    </row>
    <row r="603" spans="1:22" ht="44.25" x14ac:dyDescent="0.7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9">
        <f t="shared" si="58"/>
        <v>41969.64975694444</v>
      </c>
      <c r="T603" s="9">
        <f t="shared" si="59"/>
        <v>41999.64975694444</v>
      </c>
      <c r="U603" s="9">
        <v>41969.64975694444</v>
      </c>
      <c r="V603" s="9">
        <v>41999.64975694444</v>
      </c>
    </row>
    <row r="604" spans="1:22" ht="44.25" x14ac:dyDescent="0.7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  <c r="U604" s="9">
        <v>42143.585821759254</v>
      </c>
      <c r="V604" s="9">
        <v>42173.585821759254</v>
      </c>
    </row>
    <row r="605" spans="1:22" ht="44.25" x14ac:dyDescent="0.7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  <c r="U605" s="9">
        <v>41835.430821759255</v>
      </c>
      <c r="V605" s="9">
        <v>41865.430821759255</v>
      </c>
    </row>
    <row r="606" spans="1:22" ht="44.25" x14ac:dyDescent="0.7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  <c r="U606" s="9">
        <v>41848.827037037037</v>
      </c>
      <c r="V606" s="9">
        <v>41878.827037037037</v>
      </c>
    </row>
    <row r="607" spans="1:22" ht="29.5" x14ac:dyDescent="0.7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9">
        <f t="shared" si="58"/>
        <v>42194.14939814814</v>
      </c>
      <c r="T607" s="9">
        <f t="shared" si="59"/>
        <v>42239.14939814814</v>
      </c>
      <c r="U607" s="9">
        <v>42194.14939814814</v>
      </c>
      <c r="V607" s="9">
        <v>42239.14939814814</v>
      </c>
    </row>
    <row r="608" spans="1:22" ht="59" x14ac:dyDescent="0.7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  <c r="U608" s="9">
        <v>42102.442233796297</v>
      </c>
      <c r="V608" s="9">
        <v>42148.416666666664</v>
      </c>
    </row>
    <row r="609" spans="1:22" ht="44.25" x14ac:dyDescent="0.7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  <c r="U609" s="9">
        <v>42300.617314814815</v>
      </c>
      <c r="V609" s="9">
        <v>42330.65898148148</v>
      </c>
    </row>
    <row r="610" spans="1:22" ht="44.25" x14ac:dyDescent="0.7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  <c r="U610" s="9">
        <v>42140.712731481479</v>
      </c>
      <c r="V610" s="9">
        <v>42170.712731481479</v>
      </c>
    </row>
    <row r="611" spans="1:22" ht="44.25" x14ac:dyDescent="0.7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  <c r="U611" s="9">
        <v>42306.825740740744</v>
      </c>
      <c r="V611" s="9">
        <v>42336.867407407401</v>
      </c>
    </row>
    <row r="612" spans="1:22" ht="44.25" x14ac:dyDescent="0.7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  <c r="U612" s="9">
        <v>42086.622523148144</v>
      </c>
      <c r="V612" s="9">
        <v>42116.622523148144</v>
      </c>
    </row>
    <row r="613" spans="1:22" ht="44.25" x14ac:dyDescent="0.7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  <c r="U613" s="9">
        <v>42328.352280092593</v>
      </c>
      <c r="V613" s="9">
        <v>42388.352280092593</v>
      </c>
    </row>
    <row r="614" spans="1:22" ht="29.5" x14ac:dyDescent="0.7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42584.823449074065</v>
      </c>
      <c r="T614" s="9">
        <f t="shared" si="59"/>
        <v>42614.823449074065</v>
      </c>
      <c r="U614" s="9">
        <v>42584.823449074065</v>
      </c>
      <c r="V614" s="9">
        <v>42614.823449074065</v>
      </c>
    </row>
    <row r="615" spans="1:22" ht="44.25" x14ac:dyDescent="0.7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  <c r="U615" s="9">
        <v>42247.288425925923</v>
      </c>
      <c r="V615" s="9">
        <v>42277.999305555553</v>
      </c>
    </row>
    <row r="616" spans="1:22" ht="44.25" x14ac:dyDescent="0.7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  <c r="U616" s="9">
        <v>42514.853472222218</v>
      </c>
      <c r="V616" s="9">
        <v>42544.853472222218</v>
      </c>
    </row>
    <row r="617" spans="1:22" ht="44.25" x14ac:dyDescent="0.7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  <c r="U617" s="9">
        <v>42241.913877314808</v>
      </c>
      <c r="V617" s="9">
        <v>42271.913877314808</v>
      </c>
    </row>
    <row r="618" spans="1:22" ht="44.25" x14ac:dyDescent="0.7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42761.167905092596</v>
      </c>
      <c r="T618" s="9">
        <f t="shared" si="59"/>
        <v>42791.167905092596</v>
      </c>
      <c r="U618" s="9">
        <v>42761.167905092596</v>
      </c>
      <c r="V618" s="9">
        <v>42791.167905092596</v>
      </c>
    </row>
    <row r="619" spans="1:22" ht="59" x14ac:dyDescent="0.7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  <c r="U619" s="9">
        <v>42087.134756944441</v>
      </c>
      <c r="V619" s="9">
        <v>42132.134756944441</v>
      </c>
    </row>
    <row r="620" spans="1:22" ht="44.25" x14ac:dyDescent="0.7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42317.60188657407</v>
      </c>
      <c r="T620" s="9">
        <f t="shared" si="59"/>
        <v>42347.60188657407</v>
      </c>
      <c r="U620" s="9">
        <v>42317.60188657407</v>
      </c>
      <c r="V620" s="9">
        <v>42347.60188657407</v>
      </c>
    </row>
    <row r="621" spans="1:22" ht="29.5" x14ac:dyDescent="0.7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  <c r="U621" s="9">
        <v>41908.442013888889</v>
      </c>
      <c r="V621" s="9">
        <v>41968.483680555553</v>
      </c>
    </row>
    <row r="622" spans="1:22" ht="44.25" x14ac:dyDescent="0.7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  <c r="U622" s="9">
        <v>41831.508541666662</v>
      </c>
      <c r="V622" s="9">
        <v>41876.508541666662</v>
      </c>
    </row>
    <row r="623" spans="1:22" ht="44.25" x14ac:dyDescent="0.7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  <c r="U623" s="9">
        <v>42528.779363425921</v>
      </c>
      <c r="V623" s="9">
        <v>42558.779363425921</v>
      </c>
    </row>
    <row r="624" spans="1:22" ht="44.25" x14ac:dyDescent="0.7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  <c r="U624" s="9">
        <v>42532.566412037035</v>
      </c>
      <c r="V624" s="9">
        <v>42552.566412037035</v>
      </c>
    </row>
    <row r="625" spans="1:22" ht="59" x14ac:dyDescent="0.7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  <c r="U625" s="9">
        <v>42121.800891203697</v>
      </c>
      <c r="V625" s="9">
        <v>42151.800891203697</v>
      </c>
    </row>
    <row r="626" spans="1:22" ht="44.25" x14ac:dyDescent="0.7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42108.78056712963</v>
      </c>
      <c r="T626" s="9">
        <f t="shared" si="59"/>
        <v>42138.78056712963</v>
      </c>
      <c r="U626" s="9">
        <v>42108.78056712963</v>
      </c>
      <c r="V626" s="9">
        <v>42138.78056712963</v>
      </c>
    </row>
    <row r="627" spans="1:22" ht="44.25" x14ac:dyDescent="0.7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  <c r="U627" s="9">
        <v>42790.687233796292</v>
      </c>
      <c r="V627" s="9">
        <v>42820.645567129628</v>
      </c>
    </row>
    <row r="628" spans="1:22" ht="44.25" x14ac:dyDescent="0.7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  <c r="U628" s="9">
        <v>42198.351145833331</v>
      </c>
      <c r="V628" s="9">
        <v>42231.348611111105</v>
      </c>
    </row>
    <row r="629" spans="1:22" ht="44.25" x14ac:dyDescent="0.7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  <c r="U629" s="9">
        <v>42384.098506944443</v>
      </c>
      <c r="V629" s="9">
        <v>42443.749999999993</v>
      </c>
    </row>
    <row r="630" spans="1:22" ht="44.25" x14ac:dyDescent="0.7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  <c r="U630" s="9">
        <v>41803.484456018516</v>
      </c>
      <c r="V630" s="9">
        <v>41833.484456018516</v>
      </c>
    </row>
    <row r="631" spans="1:22" ht="44.25" x14ac:dyDescent="0.7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  <c r="U631" s="9">
        <v>42474.429490740738</v>
      </c>
      <c r="V631" s="9">
        <v>42504.429490740738</v>
      </c>
    </row>
    <row r="632" spans="1:22" ht="59" x14ac:dyDescent="0.7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  <c r="U632" s="9">
        <v>42223.411122685182</v>
      </c>
      <c r="V632" s="9">
        <v>42253.006944444445</v>
      </c>
    </row>
    <row r="633" spans="1:22" ht="29.5" x14ac:dyDescent="0.7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  <c r="U633" s="9">
        <v>42489.563993055555</v>
      </c>
      <c r="V633" s="9">
        <v>42518.563993055555</v>
      </c>
    </row>
    <row r="634" spans="1:22" ht="44.25" x14ac:dyDescent="0.7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  <c r="U634" s="9">
        <v>42303.450983796291</v>
      </c>
      <c r="V634" s="9">
        <v>42333.492650462962</v>
      </c>
    </row>
    <row r="635" spans="1:22" ht="44.25" x14ac:dyDescent="0.7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9">
        <f t="shared" si="58"/>
        <v>42507.090995370374</v>
      </c>
      <c r="T635" s="9">
        <f t="shared" si="59"/>
        <v>42538.749999999993</v>
      </c>
      <c r="U635" s="9">
        <v>42507.090995370374</v>
      </c>
      <c r="V635" s="9">
        <v>42538.749999999993</v>
      </c>
    </row>
    <row r="636" spans="1:22" ht="29.5" x14ac:dyDescent="0.7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  <c r="U636" s="9">
        <v>42031.720243055555</v>
      </c>
      <c r="V636" s="9">
        <v>42061.720243055555</v>
      </c>
    </row>
    <row r="637" spans="1:22" ht="29.5" x14ac:dyDescent="0.7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  <c r="U637" s="9">
        <v>42075.883819444447</v>
      </c>
      <c r="V637" s="9">
        <v>42105.883819444447</v>
      </c>
    </row>
    <row r="638" spans="1:22" ht="44.25" x14ac:dyDescent="0.7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  <c r="U638" s="9">
        <v>42131.247106481482</v>
      </c>
      <c r="V638" s="9">
        <v>42161.240972222215</v>
      </c>
    </row>
    <row r="639" spans="1:22" ht="44.25" x14ac:dyDescent="0.7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42762.75368055555</v>
      </c>
      <c r="T639" s="9">
        <f t="shared" si="59"/>
        <v>42791.75277777778</v>
      </c>
      <c r="U639" s="9">
        <v>42762.75368055555</v>
      </c>
      <c r="V639" s="9">
        <v>42791.75277777778</v>
      </c>
    </row>
    <row r="640" spans="1:22" x14ac:dyDescent="0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  <c r="U640" s="9">
        <v>42759.384976851848</v>
      </c>
      <c r="V640" s="9">
        <v>42819.343310185184</v>
      </c>
    </row>
    <row r="641" spans="1:22" ht="29.5" x14ac:dyDescent="0.7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  <c r="U641" s="9">
        <v>41865.374942129631</v>
      </c>
      <c r="V641" s="9">
        <v>41925.374942129631</v>
      </c>
    </row>
    <row r="642" spans="1:22" ht="44.25" x14ac:dyDescent="0.7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42683.21197916667</v>
      </c>
      <c r="T642" s="9">
        <f t="shared" si="59"/>
        <v>42698.749999999993</v>
      </c>
      <c r="U642" s="9">
        <v>42683.21197916667</v>
      </c>
      <c r="V642" s="9">
        <v>42698.749999999993</v>
      </c>
    </row>
    <row r="643" spans="1:22" ht="44.25" x14ac:dyDescent="0.7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>
        <f t="shared" ref="P643:P706" si="61">ROUND(E643/L643,0)</f>
        <v>151</v>
      </c>
      <c r="Q643" t="str">
        <f t="shared" ref="Q643:Q706" si="62">LEFT(N643, SEARCH("/",N643,1)-1)</f>
        <v>technology</v>
      </c>
      <c r="R643" t="str">
        <f t="shared" ref="R643:R706" si="63">RIGHT(N643, LEN(N643)-SEARCH("/",N643,1))</f>
        <v>wearables</v>
      </c>
      <c r="S643" s="9">
        <f t="shared" ref="S643:S706" si="64">(((J643/60)/60)/24)+DATE(1970,1,1)+(-5/24)</f>
        <v>42199.361666666664</v>
      </c>
      <c r="T643" s="9">
        <f t="shared" ref="T643:T706" si="65">(((I643/60)/60)/24)+DATE(1970,1,1)+(-5/24)</f>
        <v>42229.361666666664</v>
      </c>
      <c r="U643" s="9">
        <v>42199.361666666664</v>
      </c>
      <c r="V643" s="9">
        <v>42229.361666666664</v>
      </c>
    </row>
    <row r="644" spans="1:22" ht="44.25" x14ac:dyDescent="0.7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  <c r="U644" s="9">
        <v>42199.442986111106</v>
      </c>
      <c r="V644" s="9">
        <v>42235.442986111106</v>
      </c>
    </row>
    <row r="645" spans="1:22" ht="44.25" x14ac:dyDescent="0.7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  <c r="U645" s="9">
        <v>42100.43373842592</v>
      </c>
      <c r="V645" s="9">
        <v>42155.43373842592</v>
      </c>
    </row>
    <row r="646" spans="1:22" ht="44.25" x14ac:dyDescent="0.7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  <c r="U646" s="9">
        <v>41898.457627314812</v>
      </c>
      <c r="V646" s="9">
        <v>41940.833333333328</v>
      </c>
    </row>
    <row r="647" spans="1:22" ht="29.5" x14ac:dyDescent="0.7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  <c r="U647" s="9">
        <v>42563.817986111106</v>
      </c>
      <c r="V647" s="9">
        <v>42593.817986111106</v>
      </c>
    </row>
    <row r="648" spans="1:22" ht="44.25" x14ac:dyDescent="0.7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  <c r="U648" s="9">
        <v>41832.644293981481</v>
      </c>
      <c r="V648" s="9">
        <v>41862.644293981481</v>
      </c>
    </row>
    <row r="649" spans="1:22" ht="44.25" x14ac:dyDescent="0.7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  <c r="U649" s="9">
        <v>42416.559594907405</v>
      </c>
      <c r="V649" s="9">
        <v>42446.517928240741</v>
      </c>
    </row>
    <row r="650" spans="1:22" ht="29.5" x14ac:dyDescent="0.7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  <c r="U650" s="9">
        <v>41891.485046296293</v>
      </c>
      <c r="V650" s="9">
        <v>41926.485046296293</v>
      </c>
    </row>
    <row r="651" spans="1:22" ht="44.25" x14ac:dyDescent="0.7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  <c r="U651" s="9">
        <v>41877.703854166662</v>
      </c>
      <c r="V651" s="9">
        <v>41898.703854166662</v>
      </c>
    </row>
    <row r="652" spans="1:22" ht="44.25" x14ac:dyDescent="0.7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  <c r="U652" s="9">
        <v>41931.828518518516</v>
      </c>
      <c r="V652" s="9">
        <v>41991.870185185187</v>
      </c>
    </row>
    <row r="653" spans="1:22" ht="44.25" x14ac:dyDescent="0.7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  <c r="U653" s="9">
        <v>41955.809155092589</v>
      </c>
      <c r="V653" s="9">
        <v>41985.809155092589</v>
      </c>
    </row>
    <row r="654" spans="1:22" ht="59" x14ac:dyDescent="0.7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  <c r="U654" s="9">
        <v>42675.482060185182</v>
      </c>
      <c r="V654" s="9">
        <v>42705.523726851847</v>
      </c>
    </row>
    <row r="655" spans="1:22" ht="59" x14ac:dyDescent="0.7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  <c r="U655" s="9">
        <v>42199.410185185181</v>
      </c>
      <c r="V655" s="9">
        <v>42236.410185185181</v>
      </c>
    </row>
    <row r="656" spans="1:22" ht="44.25" x14ac:dyDescent="0.7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  <c r="U656" s="9">
        <v>42163.748993055553</v>
      </c>
      <c r="V656" s="9">
        <v>42193.748993055553</v>
      </c>
    </row>
    <row r="657" spans="1:22" ht="44.25" x14ac:dyDescent="0.7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  <c r="U657" s="9">
        <v>42045.748981481483</v>
      </c>
      <c r="V657" s="9">
        <v>42075.707314814812</v>
      </c>
    </row>
    <row r="658" spans="1:22" ht="44.25" x14ac:dyDescent="0.7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42417.596284722218</v>
      </c>
      <c r="T658" s="9">
        <f t="shared" si="65"/>
        <v>42477.554618055547</v>
      </c>
      <c r="U658" s="9">
        <v>42417.596284722218</v>
      </c>
      <c r="V658" s="9">
        <v>42477.554618055547</v>
      </c>
    </row>
    <row r="659" spans="1:22" ht="44.25" x14ac:dyDescent="0.7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  <c r="U659" s="9">
        <v>42331.637407407405</v>
      </c>
      <c r="V659" s="9">
        <v>42361.637407407405</v>
      </c>
    </row>
    <row r="660" spans="1:22" ht="44.25" x14ac:dyDescent="0.7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  <c r="U660" s="9">
        <v>42178.952418981477</v>
      </c>
      <c r="V660" s="9">
        <v>42211.541666666664</v>
      </c>
    </row>
    <row r="661" spans="1:22" x14ac:dyDescent="0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  <c r="U661" s="9">
        <v>42209.385358796295</v>
      </c>
      <c r="V661" s="9">
        <v>42239.385358796295</v>
      </c>
    </row>
    <row r="662" spans="1:22" ht="44.25" x14ac:dyDescent="0.7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41922.533321759256</v>
      </c>
      <c r="T662" s="9">
        <f t="shared" si="65"/>
        <v>41952.574988425928</v>
      </c>
      <c r="U662" s="9">
        <v>41922.533321759256</v>
      </c>
      <c r="V662" s="9">
        <v>41952.574988425928</v>
      </c>
    </row>
    <row r="663" spans="1:22" ht="44.25" x14ac:dyDescent="0.7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  <c r="U663" s="9">
        <v>42636.437025462961</v>
      </c>
      <c r="V663" s="9">
        <v>42666.437025462961</v>
      </c>
    </row>
    <row r="664" spans="1:22" ht="44.25" x14ac:dyDescent="0.7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  <c r="U664" s="9">
        <v>41990.229710648149</v>
      </c>
      <c r="V664" s="9">
        <v>42020.229710648149</v>
      </c>
    </row>
    <row r="665" spans="1:22" ht="44.25" x14ac:dyDescent="0.7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  <c r="U665" s="9">
        <v>42173.634907407402</v>
      </c>
      <c r="V665" s="9">
        <v>42203.634907407402</v>
      </c>
    </row>
    <row r="666" spans="1:22" ht="44.25" x14ac:dyDescent="0.7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  <c r="U666" s="9">
        <v>42077.458043981482</v>
      </c>
      <c r="V666" s="9">
        <v>42107.458043981482</v>
      </c>
    </row>
    <row r="667" spans="1:22" ht="44.25" x14ac:dyDescent="0.7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  <c r="U667" s="9">
        <v>42688.503020833326</v>
      </c>
      <c r="V667" s="9">
        <v>42748.503020833326</v>
      </c>
    </row>
    <row r="668" spans="1:22" ht="44.25" x14ac:dyDescent="0.7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41838.623819444445</v>
      </c>
      <c r="T668" s="9">
        <f t="shared" si="65"/>
        <v>41868.623819444445</v>
      </c>
      <c r="U668" s="9">
        <v>41838.623819444445</v>
      </c>
      <c r="V668" s="9">
        <v>41868.623819444445</v>
      </c>
    </row>
    <row r="669" spans="1:22" ht="59" x14ac:dyDescent="0.7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  <c r="U669" s="9">
        <v>42632.165081018517</v>
      </c>
      <c r="V669" s="9">
        <v>42672.165081018517</v>
      </c>
    </row>
    <row r="670" spans="1:22" ht="44.25" x14ac:dyDescent="0.7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  <c r="U670" s="9">
        <v>42090.622939814813</v>
      </c>
      <c r="V670" s="9">
        <v>42135.622939814813</v>
      </c>
    </row>
    <row r="671" spans="1:22" ht="59" x14ac:dyDescent="0.7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  <c r="U671" s="9">
        <v>42527.417337962957</v>
      </c>
      <c r="V671" s="9">
        <v>42557.417337962957</v>
      </c>
    </row>
    <row r="672" spans="1:22" ht="59" x14ac:dyDescent="0.7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  <c r="U672" s="9">
        <v>42506.501388888886</v>
      </c>
      <c r="V672" s="9">
        <v>42540.131944444445</v>
      </c>
    </row>
    <row r="673" spans="1:22" ht="59" x14ac:dyDescent="0.7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  <c r="U673" s="9">
        <v>41984.484398148146</v>
      </c>
      <c r="V673" s="9">
        <v>42017.958333333336</v>
      </c>
    </row>
    <row r="674" spans="1:22" ht="44.25" x14ac:dyDescent="0.7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  <c r="U674" s="9">
        <v>41974.011157407404</v>
      </c>
      <c r="V674" s="9">
        <v>42004.999305555553</v>
      </c>
    </row>
    <row r="675" spans="1:22" ht="59" x14ac:dyDescent="0.7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  <c r="U675" s="9">
        <v>41838.6321412037</v>
      </c>
      <c r="V675" s="9">
        <v>41883.6321412037</v>
      </c>
    </row>
    <row r="676" spans="1:22" ht="29.5" x14ac:dyDescent="0.7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  <c r="U676" s="9">
        <v>41802.907719907402</v>
      </c>
      <c r="V676" s="9">
        <v>41862.907719907402</v>
      </c>
    </row>
    <row r="677" spans="1:22" ht="44.25" x14ac:dyDescent="0.7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  <c r="U677" s="9">
        <v>41975.722268518519</v>
      </c>
      <c r="V677" s="9">
        <v>42005.082638888889</v>
      </c>
    </row>
    <row r="678" spans="1:22" ht="59" x14ac:dyDescent="0.7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42012.559965277782</v>
      </c>
      <c r="T678" s="9">
        <f t="shared" si="65"/>
        <v>42042.559965277782</v>
      </c>
      <c r="U678" s="9">
        <v>42012.559965277782</v>
      </c>
      <c r="V678" s="9">
        <v>42042.559965277782</v>
      </c>
    </row>
    <row r="679" spans="1:22" ht="59" x14ac:dyDescent="0.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  <c r="U679" s="9">
        <v>42504.195543981477</v>
      </c>
      <c r="V679" s="9">
        <v>42549.195543981477</v>
      </c>
    </row>
    <row r="680" spans="1:22" ht="44.25" x14ac:dyDescent="0.7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  <c r="U680" s="9">
        <v>42481.168263888881</v>
      </c>
      <c r="V680" s="9">
        <v>42511.168263888881</v>
      </c>
    </row>
    <row r="681" spans="1:22" ht="44.25" x14ac:dyDescent="0.7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  <c r="U681" s="9">
        <v>42556.487372685187</v>
      </c>
      <c r="V681" s="9">
        <v>42616.487372685187</v>
      </c>
    </row>
    <row r="682" spans="1:22" ht="59" x14ac:dyDescent="0.7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  <c r="U682" s="9">
        <v>41864.293182870366</v>
      </c>
      <c r="V682" s="9">
        <v>41899.293182870366</v>
      </c>
    </row>
    <row r="683" spans="1:22" ht="44.25" x14ac:dyDescent="0.7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  <c r="U683" s="9">
        <v>42639.597268518519</v>
      </c>
      <c r="V683" s="9">
        <v>42669.597268518519</v>
      </c>
    </row>
    <row r="684" spans="1:22" ht="44.25" x14ac:dyDescent="0.7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42778.556967592587</v>
      </c>
      <c r="T684" s="9">
        <f t="shared" si="65"/>
        <v>42808.51530092593</v>
      </c>
      <c r="U684" s="9">
        <v>42778.556967592587</v>
      </c>
      <c r="V684" s="9">
        <v>42808.51530092593</v>
      </c>
    </row>
    <row r="685" spans="1:22" ht="44.25" x14ac:dyDescent="0.7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  <c r="U685" s="9">
        <v>42634.691712962966</v>
      </c>
      <c r="V685" s="9">
        <v>42674.691712962966</v>
      </c>
    </row>
    <row r="686" spans="1:22" ht="29.5" x14ac:dyDescent="0.7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  <c r="U686" s="9">
        <v>41809.26494212963</v>
      </c>
      <c r="V686" s="9">
        <v>41844.916666666664</v>
      </c>
    </row>
    <row r="687" spans="1:22" ht="44.25" x14ac:dyDescent="0.7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  <c r="U687" s="9">
        <v>41971.658240740733</v>
      </c>
      <c r="V687" s="9">
        <v>42016.658240740733</v>
      </c>
    </row>
    <row r="688" spans="1:22" ht="59" x14ac:dyDescent="0.7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  <c r="U688" s="9">
        <v>42189.464930555558</v>
      </c>
      <c r="V688" s="9">
        <v>42219.464930555558</v>
      </c>
    </row>
    <row r="689" spans="1:22" ht="44.25" x14ac:dyDescent="0.7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  <c r="U689" s="9">
        <v>42711.542280092595</v>
      </c>
      <c r="V689" s="9">
        <v>42771.542280092595</v>
      </c>
    </row>
    <row r="690" spans="1:22" ht="44.25" x14ac:dyDescent="0.7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  <c r="U690" s="9">
        <v>42261.896446759252</v>
      </c>
      <c r="V690" s="9">
        <v>42291.896446759252</v>
      </c>
    </row>
    <row r="691" spans="1:22" ht="44.25" x14ac:dyDescent="0.7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  <c r="U691" s="9">
        <v>42675.459456018514</v>
      </c>
      <c r="V691" s="9">
        <v>42711.999305555553</v>
      </c>
    </row>
    <row r="692" spans="1:22" ht="29.5" x14ac:dyDescent="0.7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  <c r="U692" s="9">
        <v>42579.426400462959</v>
      </c>
      <c r="V692" s="9">
        <v>42622.041666666664</v>
      </c>
    </row>
    <row r="693" spans="1:22" ht="44.25" x14ac:dyDescent="0.7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  <c r="U693" s="9">
        <v>42157.819976851846</v>
      </c>
      <c r="V693" s="9">
        <v>42185.819976851846</v>
      </c>
    </row>
    <row r="694" spans="1:22" ht="44.25" x14ac:dyDescent="0.7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  <c r="U694" s="9">
        <v>42696.167395833334</v>
      </c>
      <c r="V694" s="9">
        <v>42726.167395833334</v>
      </c>
    </row>
    <row r="695" spans="1:22" ht="44.25" x14ac:dyDescent="0.7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  <c r="U695" s="9">
        <v>42094.599849537037</v>
      </c>
      <c r="V695" s="9">
        <v>42124.599849537037</v>
      </c>
    </row>
    <row r="696" spans="1:22" ht="44.25" x14ac:dyDescent="0.7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  <c r="U696" s="9">
        <v>42737.455543981479</v>
      </c>
      <c r="V696" s="9">
        <v>42767.455543981479</v>
      </c>
    </row>
    <row r="697" spans="1:22" ht="59" x14ac:dyDescent="0.7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  <c r="U697" s="9">
        <v>41913.312731481477</v>
      </c>
      <c r="V697" s="9">
        <v>41943.312731481477</v>
      </c>
    </row>
    <row r="698" spans="1:22" ht="29.5" x14ac:dyDescent="0.7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  <c r="U698" s="9">
        <v>41815.718773148146</v>
      </c>
      <c r="V698" s="9">
        <v>41845.718773148146</v>
      </c>
    </row>
    <row r="699" spans="1:22" ht="44.25" x14ac:dyDescent="0.7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  <c r="U699" s="9">
        <v>42388.314687500002</v>
      </c>
      <c r="V699" s="9">
        <v>42403.314687500002</v>
      </c>
    </row>
    <row r="700" spans="1:22" ht="44.25" x14ac:dyDescent="0.7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41866.72274305555</v>
      </c>
      <c r="T700" s="9">
        <f t="shared" si="65"/>
        <v>41899.875</v>
      </c>
      <c r="U700" s="9">
        <v>41866.72274305555</v>
      </c>
      <c r="V700" s="9">
        <v>41899.875</v>
      </c>
    </row>
    <row r="701" spans="1:22" ht="44.25" x14ac:dyDescent="0.7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  <c r="U701" s="9">
        <v>41563.277175925927</v>
      </c>
      <c r="V701" s="9">
        <v>41600.458333333328</v>
      </c>
    </row>
    <row r="702" spans="1:22" ht="44.25" x14ac:dyDescent="0.7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  <c r="U702" s="9">
        <v>42715.480104166665</v>
      </c>
      <c r="V702" s="9">
        <v>42745.480104166665</v>
      </c>
    </row>
    <row r="703" spans="1:22" ht="44.25" x14ac:dyDescent="0.7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  <c r="U703" s="9">
        <v>41813.454629629625</v>
      </c>
      <c r="V703" s="9">
        <v>41843.454629629625</v>
      </c>
    </row>
    <row r="704" spans="1:22" ht="44.25" x14ac:dyDescent="0.7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42668.518368055556</v>
      </c>
      <c r="T704" s="9">
        <f t="shared" si="65"/>
        <v>42698.560034722213</v>
      </c>
      <c r="U704" s="9">
        <v>42668.518368055556</v>
      </c>
      <c r="V704" s="9">
        <v>42698.560034722213</v>
      </c>
    </row>
    <row r="705" spans="1:22" ht="44.25" x14ac:dyDescent="0.7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  <c r="U705" s="9">
        <v>42711.742465277777</v>
      </c>
      <c r="V705" s="9">
        <v>42766.772222222215</v>
      </c>
    </row>
    <row r="706" spans="1:22" ht="44.25" x14ac:dyDescent="0.7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  <c r="U706" s="9">
        <v>42725.984583333331</v>
      </c>
      <c r="V706" s="9">
        <v>42785.984583333331</v>
      </c>
    </row>
    <row r="707" spans="1:22" ht="29.5" x14ac:dyDescent="0.7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>
        <f t="shared" ref="P707:P770" si="67">ROUND(E707/L707,0)</f>
        <v>195</v>
      </c>
      <c r="Q707" t="str">
        <f t="shared" ref="Q707:Q770" si="68">LEFT(N707, SEARCH("/",N707,1)-1)</f>
        <v>technology</v>
      </c>
      <c r="R707" t="str">
        <f t="shared" ref="R707:R770" si="69">RIGHT(N707, LEN(N707)-SEARCH("/",N707,1))</f>
        <v>wearables</v>
      </c>
      <c r="S707" s="9">
        <f t="shared" ref="S707:S770" si="70">(((J707/60)/60)/24)+DATE(1970,1,1)+(-5/24)</f>
        <v>42726.283310185179</v>
      </c>
      <c r="T707" s="9">
        <f t="shared" ref="T707:T770" si="71">(((I707/60)/60)/24)+DATE(1970,1,1)+(-5/24)</f>
        <v>42756.283310185179</v>
      </c>
      <c r="U707" s="9">
        <v>42726.283310185179</v>
      </c>
      <c r="V707" s="9">
        <v>42756.283310185179</v>
      </c>
    </row>
    <row r="708" spans="1:22" ht="44.25" x14ac:dyDescent="0.7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  <c r="U708" s="9">
        <v>42676.786840277775</v>
      </c>
      <c r="V708" s="9">
        <v>42718.568749999999</v>
      </c>
    </row>
    <row r="709" spans="1:22" ht="44.25" x14ac:dyDescent="0.7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  <c r="U709" s="9">
        <v>42696.45517361111</v>
      </c>
      <c r="V709" s="9">
        <v>42736.45517361111</v>
      </c>
    </row>
    <row r="710" spans="1:22" ht="44.25" x14ac:dyDescent="0.7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  <c r="U710" s="9">
        <v>41835.372685185182</v>
      </c>
      <c r="V710" s="9">
        <v>41895.372685185182</v>
      </c>
    </row>
    <row r="711" spans="1:22" ht="29.5" x14ac:dyDescent="0.7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  <c r="U711" s="9">
        <v>41947.832858796297</v>
      </c>
      <c r="V711" s="9">
        <v>41977.832858796297</v>
      </c>
    </row>
    <row r="712" spans="1:22" ht="29.5" x14ac:dyDescent="0.7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  <c r="U712" s="9">
        <v>41837.776643518519</v>
      </c>
      <c r="V712" s="9">
        <v>41870.822222222218</v>
      </c>
    </row>
    <row r="713" spans="1:22" ht="59" x14ac:dyDescent="0.7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  <c r="U713" s="9">
        <v>42678.250787037039</v>
      </c>
      <c r="V713" s="9">
        <v>42718.292453703696</v>
      </c>
    </row>
    <row r="714" spans="1:22" ht="59" x14ac:dyDescent="0.7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42384.472592592596</v>
      </c>
      <c r="T714" s="9">
        <f t="shared" si="71"/>
        <v>42414.472592592596</v>
      </c>
      <c r="U714" s="9">
        <v>42384.472592592596</v>
      </c>
      <c r="V714" s="9">
        <v>42414.472592592596</v>
      </c>
    </row>
    <row r="715" spans="1:22" ht="44.25" x14ac:dyDescent="0.7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  <c r="U715" s="9">
        <v>42496.320972222216</v>
      </c>
      <c r="V715" s="9">
        <v>42526.320972222216</v>
      </c>
    </row>
    <row r="716" spans="1:22" ht="44.25" x14ac:dyDescent="0.7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  <c r="U716" s="9">
        <v>42734.579652777778</v>
      </c>
      <c r="V716" s="9">
        <v>42794.579652777778</v>
      </c>
    </row>
    <row r="717" spans="1:22" ht="59" x14ac:dyDescent="0.7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  <c r="U717" s="9">
        <v>42272.8824074074</v>
      </c>
      <c r="V717" s="9">
        <v>42312.924074074072</v>
      </c>
    </row>
    <row r="718" spans="1:22" ht="44.25" x14ac:dyDescent="0.7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  <c r="U718" s="9">
        <v>41940.450312499997</v>
      </c>
      <c r="V718" s="9">
        <v>41973.791666666664</v>
      </c>
    </row>
    <row r="719" spans="1:22" x14ac:dyDescent="0.7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41857.645856481482</v>
      </c>
      <c r="T719" s="9">
        <f t="shared" si="71"/>
        <v>41887.645856481482</v>
      </c>
      <c r="U719" s="9">
        <v>41857.645856481482</v>
      </c>
      <c r="V719" s="9">
        <v>41887.645856481482</v>
      </c>
    </row>
    <row r="720" spans="1:22" ht="44.25" x14ac:dyDescent="0.7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  <c r="U720" s="9">
        <v>42752.637118055551</v>
      </c>
      <c r="V720" s="9">
        <v>42784.040972222218</v>
      </c>
    </row>
    <row r="721" spans="1:22" ht="44.25" x14ac:dyDescent="0.7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  <c r="U721" s="9">
        <v>42408.83189814815</v>
      </c>
      <c r="V721" s="9">
        <v>42422.83189814815</v>
      </c>
    </row>
    <row r="722" spans="1:22" ht="44.25" x14ac:dyDescent="0.7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  <c r="U722" s="9">
        <v>40909.440868055557</v>
      </c>
      <c r="V722" s="9">
        <v>40937.440868055557</v>
      </c>
    </row>
    <row r="723" spans="1:22" ht="59" x14ac:dyDescent="0.7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  <c r="U723" s="9">
        <v>41807.363506944443</v>
      </c>
      <c r="V723" s="9">
        <v>41852.363506944443</v>
      </c>
    </row>
    <row r="724" spans="1:22" ht="44.25" x14ac:dyDescent="0.7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  <c r="U724" s="9">
        <v>40977.596967592588</v>
      </c>
      <c r="V724" s="9">
        <v>41007.555300925924</v>
      </c>
    </row>
    <row r="725" spans="1:22" ht="29.5" x14ac:dyDescent="0.7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42184.608206018522</v>
      </c>
      <c r="T725" s="9">
        <f t="shared" si="71"/>
        <v>42214.957638888889</v>
      </c>
      <c r="U725" s="9">
        <v>42184.608206018522</v>
      </c>
      <c r="V725" s="9">
        <v>42214.957638888889</v>
      </c>
    </row>
    <row r="726" spans="1:22" ht="44.25" x14ac:dyDescent="0.7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  <c r="U726" s="9">
        <v>40694.430127314808</v>
      </c>
      <c r="V726" s="9">
        <v>40724.430127314808</v>
      </c>
    </row>
    <row r="727" spans="1:22" ht="44.25" x14ac:dyDescent="0.7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  <c r="U727" s="9">
        <v>42321.417962962958</v>
      </c>
      <c r="V727" s="9">
        <v>42351.417962962958</v>
      </c>
    </row>
    <row r="728" spans="1:22" ht="44.25" x14ac:dyDescent="0.7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  <c r="U728" s="9">
        <v>41345.834340277775</v>
      </c>
      <c r="V728" s="9">
        <v>41375.834340277775</v>
      </c>
    </row>
    <row r="729" spans="1:22" ht="59" x14ac:dyDescent="0.7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41246.811909722215</v>
      </c>
      <c r="T729" s="9">
        <f t="shared" si="71"/>
        <v>41288.680555555555</v>
      </c>
      <c r="U729" s="9">
        <v>41246.811909722215</v>
      </c>
      <c r="V729" s="9">
        <v>41288.680555555555</v>
      </c>
    </row>
    <row r="730" spans="1:22" ht="44.25" x14ac:dyDescent="0.7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  <c r="U730" s="9">
        <v>40731.629131944443</v>
      </c>
      <c r="V730" s="9">
        <v>40776.629131944443</v>
      </c>
    </row>
    <row r="731" spans="1:22" ht="44.25" x14ac:dyDescent="0.7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  <c r="U731" s="9">
        <v>41110.97755787037</v>
      </c>
      <c r="V731" s="9">
        <v>41170.97755787037</v>
      </c>
    </row>
    <row r="732" spans="1:22" ht="29.5" x14ac:dyDescent="0.7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  <c r="U732" s="9">
        <v>40854.536932870367</v>
      </c>
      <c r="V732" s="9">
        <v>40884.536932870367</v>
      </c>
    </row>
    <row r="733" spans="1:22" ht="44.25" x14ac:dyDescent="0.7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  <c r="U733" s="9">
        <v>40879.587349537032</v>
      </c>
      <c r="V733" s="9">
        <v>40930.041666666664</v>
      </c>
    </row>
    <row r="734" spans="1:22" ht="44.25" x14ac:dyDescent="0.7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  <c r="U734" s="9">
        <v>41486.21598379629</v>
      </c>
      <c r="V734" s="9">
        <v>41546.21598379629</v>
      </c>
    </row>
    <row r="735" spans="1:22" ht="59" x14ac:dyDescent="0.7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  <c r="U735" s="9">
        <v>41598.211712962962</v>
      </c>
      <c r="V735" s="9">
        <v>41628.211712962962</v>
      </c>
    </row>
    <row r="736" spans="1:22" ht="44.25" x14ac:dyDescent="0.7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  <c r="U736" s="9">
        <v>42101.956249999996</v>
      </c>
      <c r="V736" s="9">
        <v>42132.999999999993</v>
      </c>
    </row>
    <row r="737" spans="1:22" ht="44.25" x14ac:dyDescent="0.7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  <c r="U737" s="9">
        <v>41945.821134259255</v>
      </c>
      <c r="V737" s="9">
        <v>41976.818749999999</v>
      </c>
    </row>
    <row r="738" spans="1:22" ht="44.25" x14ac:dyDescent="0.7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  <c r="U738" s="9">
        <v>41579.525925925926</v>
      </c>
      <c r="V738" s="9">
        <v>41598.999305555553</v>
      </c>
    </row>
    <row r="739" spans="1:22" ht="44.25" x14ac:dyDescent="0.7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41667.066979166666</v>
      </c>
      <c r="T739" s="9">
        <f t="shared" si="71"/>
        <v>41684.625</v>
      </c>
      <c r="U739" s="9">
        <v>41667.066979166666</v>
      </c>
      <c r="V739" s="9">
        <v>41684.625</v>
      </c>
    </row>
    <row r="740" spans="1:22" ht="29.5" x14ac:dyDescent="0.7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41943.395763888882</v>
      </c>
      <c r="T740" s="9">
        <f t="shared" si="71"/>
        <v>41973.999305555553</v>
      </c>
      <c r="U740" s="9">
        <v>41943.395763888882</v>
      </c>
      <c r="V740" s="9">
        <v>41973.999305555553</v>
      </c>
    </row>
    <row r="741" spans="1:22" ht="44.25" x14ac:dyDescent="0.7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  <c r="U741" s="9">
        <v>41829.294317129628</v>
      </c>
      <c r="V741" s="9">
        <v>41862.294317129628</v>
      </c>
    </row>
    <row r="742" spans="1:22" ht="59" x14ac:dyDescent="0.7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  <c r="U742" s="9">
        <v>42161.93844907407</v>
      </c>
      <c r="V742" s="9">
        <v>42175.93844907407</v>
      </c>
    </row>
    <row r="743" spans="1:22" ht="29.5" x14ac:dyDescent="0.7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  <c r="U743" s="9">
        <v>41401.439884259256</v>
      </c>
      <c r="V743" s="9">
        <v>41436.439884259256</v>
      </c>
    </row>
    <row r="744" spans="1:22" ht="59" x14ac:dyDescent="0.7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  <c r="U744" s="9">
        <v>41689.709629629629</v>
      </c>
      <c r="V744" s="9">
        <v>41719.667962962958</v>
      </c>
    </row>
    <row r="745" spans="1:22" ht="44.25" x14ac:dyDescent="0.7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  <c r="U745" s="9">
        <v>40990.500983796293</v>
      </c>
      <c r="V745" s="9">
        <v>41015.666666666664</v>
      </c>
    </row>
    <row r="746" spans="1:22" ht="44.25" x14ac:dyDescent="0.7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  <c r="U746" s="9">
        <v>41226.748877314814</v>
      </c>
      <c r="V746" s="9">
        <v>41256.748877314814</v>
      </c>
    </row>
    <row r="747" spans="1:22" ht="44.25" x14ac:dyDescent="0.7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  <c r="U747" s="9">
        <v>41367.363946759258</v>
      </c>
      <c r="V747" s="9">
        <v>41397.363946759258</v>
      </c>
    </row>
    <row r="748" spans="1:22" ht="29.5" x14ac:dyDescent="0.7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  <c r="U748" s="9">
        <v>41156.834594907406</v>
      </c>
      <c r="V748" s="9">
        <v>41174.957638888889</v>
      </c>
    </row>
    <row r="749" spans="1:22" ht="44.25" x14ac:dyDescent="0.7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  <c r="U749" s="9">
        <v>41988.340497685182</v>
      </c>
      <c r="V749" s="9">
        <v>42019.245833333327</v>
      </c>
    </row>
    <row r="750" spans="1:22" ht="44.25" x14ac:dyDescent="0.7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  <c r="U750" s="9">
        <v>41831.638495370367</v>
      </c>
      <c r="V750" s="9">
        <v>41861.638495370367</v>
      </c>
    </row>
    <row r="751" spans="1:22" ht="44.25" x14ac:dyDescent="0.7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  <c r="U751" s="9">
        <v>42733.732986111114</v>
      </c>
      <c r="V751" s="9">
        <v>42763.732986111114</v>
      </c>
    </row>
    <row r="752" spans="1:22" ht="44.25" x14ac:dyDescent="0.7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  <c r="U752" s="9">
        <v>41299.669814814813</v>
      </c>
      <c r="V752" s="9">
        <v>41329.669814814813</v>
      </c>
    </row>
    <row r="753" spans="1:22" ht="44.25" x14ac:dyDescent="0.7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  <c r="U753" s="9">
        <v>40713.422164351847</v>
      </c>
      <c r="V753" s="9">
        <v>40759.422164351847</v>
      </c>
    </row>
    <row r="754" spans="1:22" ht="59" x14ac:dyDescent="0.7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  <c r="U754" s="9">
        <v>42639.213159722225</v>
      </c>
      <c r="V754" s="9">
        <v>42659.249999999993</v>
      </c>
    </row>
    <row r="755" spans="1:22" ht="44.25" x14ac:dyDescent="0.7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  <c r="U755" s="9">
        <v>42019.381840277776</v>
      </c>
      <c r="V755" s="9">
        <v>42049.381840277776</v>
      </c>
    </row>
    <row r="756" spans="1:22" ht="44.25" x14ac:dyDescent="0.7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  <c r="U756" s="9">
        <v>41249.54075231481</v>
      </c>
      <c r="V756" s="9">
        <v>41279.54075231481</v>
      </c>
    </row>
    <row r="757" spans="1:22" ht="44.25" x14ac:dyDescent="0.7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  <c r="U757" s="9">
        <v>41383.396724537037</v>
      </c>
      <c r="V757" s="9">
        <v>41413.820138888885</v>
      </c>
    </row>
    <row r="758" spans="1:22" ht="44.25" x14ac:dyDescent="0.7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  <c r="U758" s="9">
        <v>40590.558553240735</v>
      </c>
      <c r="V758" s="9">
        <v>40651.516886574071</v>
      </c>
    </row>
    <row r="759" spans="1:22" ht="44.25" x14ac:dyDescent="0.7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  <c r="U759" s="9">
        <v>41234.846226851849</v>
      </c>
      <c r="V759" s="9">
        <v>41248.846226851849</v>
      </c>
    </row>
    <row r="760" spans="1:22" ht="29.5" x14ac:dyDescent="0.7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  <c r="U760" s="9">
        <v>40429.628101851849</v>
      </c>
      <c r="V760" s="9">
        <v>40459.628101851849</v>
      </c>
    </row>
    <row r="761" spans="1:22" ht="44.25" x14ac:dyDescent="0.7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  <c r="U761" s="9">
        <v>41789.121979166666</v>
      </c>
      <c r="V761" s="9">
        <v>41829.121979166666</v>
      </c>
    </row>
    <row r="762" spans="1:22" ht="44.25" x14ac:dyDescent="0.7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42670.555706018517</v>
      </c>
      <c r="T762" s="9">
        <f t="shared" si="71"/>
        <v>42700.597372685181</v>
      </c>
      <c r="U762" s="9">
        <v>42670.555706018517</v>
      </c>
      <c r="V762" s="9">
        <v>42700.597372685181</v>
      </c>
    </row>
    <row r="763" spans="1:22" ht="44.25" x14ac:dyDescent="0.7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  <c r="U763" s="9">
        <v>41642.543124999997</v>
      </c>
      <c r="V763" s="9">
        <v>41672.543124999997</v>
      </c>
    </row>
    <row r="764" spans="1:22" ht="44.25" x14ac:dyDescent="0.7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  <c r="U764" s="9">
        <v>42690.65011574074</v>
      </c>
      <c r="V764" s="9">
        <v>42708.041666666664</v>
      </c>
    </row>
    <row r="765" spans="1:22" ht="44.25" x14ac:dyDescent="0.7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41471.238518518512</v>
      </c>
      <c r="T765" s="9">
        <f t="shared" si="71"/>
        <v>41501.238518518512</v>
      </c>
      <c r="U765" s="9">
        <v>41471.238518518512</v>
      </c>
      <c r="V765" s="9">
        <v>41501.238518518512</v>
      </c>
    </row>
    <row r="766" spans="1:22" ht="44.25" x14ac:dyDescent="0.7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  <c r="U766" s="9">
        <v>42226.964826388888</v>
      </c>
      <c r="V766" s="9">
        <v>42256.964826388888</v>
      </c>
    </row>
    <row r="767" spans="1:22" ht="44.25" x14ac:dyDescent="0.7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  <c r="U767" s="9">
        <v>41901.334305555552</v>
      </c>
      <c r="V767" s="9">
        <v>41931.334305555552</v>
      </c>
    </row>
    <row r="768" spans="1:22" ht="44.25" x14ac:dyDescent="0.7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  <c r="U768" s="9">
        <v>42021.57503472222</v>
      </c>
      <c r="V768" s="9">
        <v>42051.57503472222</v>
      </c>
    </row>
    <row r="769" spans="1:22" ht="59" x14ac:dyDescent="0.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  <c r="U769" s="9">
        <v>42114.935300925928</v>
      </c>
      <c r="V769" s="9">
        <v>42144.935300925928</v>
      </c>
    </row>
    <row r="770" spans="1:22" ht="44.25" x14ac:dyDescent="0.7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  <c r="U770" s="9">
        <v>41593.998726851853</v>
      </c>
      <c r="V770" s="9">
        <v>41623.998726851853</v>
      </c>
    </row>
    <row r="771" spans="1:22" ht="59" x14ac:dyDescent="0.7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>
        <f t="shared" ref="P771:P834" si="73">ROUND(E771/L771,0)</f>
        <v>32</v>
      </c>
      <c r="Q771" t="str">
        <f t="shared" ref="Q771:Q834" si="74">LEFT(N771, SEARCH("/",N771,1)-1)</f>
        <v>publishing</v>
      </c>
      <c r="R771" t="str">
        <f t="shared" ref="R771:R834" si="75">RIGHT(N771, LEN(N771)-SEARCH("/",N771,1))</f>
        <v>fiction</v>
      </c>
      <c r="S771" s="9">
        <f t="shared" ref="S771:S834" si="76">(((J771/60)/60)/24)+DATE(1970,1,1)+(-5/24)</f>
        <v>41604.788124999999</v>
      </c>
      <c r="T771" s="9">
        <f t="shared" ref="T771:T834" si="77">(((I771/60)/60)/24)+DATE(1970,1,1)+(-5/24)</f>
        <v>41634.788124999999</v>
      </c>
      <c r="U771" s="9">
        <v>41604.788124999999</v>
      </c>
      <c r="V771" s="9">
        <v>41634.788124999999</v>
      </c>
    </row>
    <row r="772" spans="1:22" ht="44.25" x14ac:dyDescent="0.7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41289.791307870371</v>
      </c>
      <c r="T772" s="9">
        <f t="shared" si="77"/>
        <v>41329.791307870371</v>
      </c>
      <c r="U772" s="9">
        <v>41289.791307870371</v>
      </c>
      <c r="V772" s="9">
        <v>41329.791307870371</v>
      </c>
    </row>
    <row r="773" spans="1:22" ht="44.25" x14ac:dyDescent="0.7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  <c r="U773" s="9">
        <v>42349.615763888891</v>
      </c>
      <c r="V773" s="9">
        <v>42399.615763888891</v>
      </c>
    </row>
    <row r="774" spans="1:22" ht="59" x14ac:dyDescent="0.7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  <c r="U774" s="9">
        <v>40067.848599537036</v>
      </c>
      <c r="V774" s="9">
        <v>40117.957638888889</v>
      </c>
    </row>
    <row r="775" spans="1:22" ht="44.25" x14ac:dyDescent="0.7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42100.527604166658</v>
      </c>
      <c r="T775" s="9">
        <f t="shared" si="77"/>
        <v>42134.750694444439</v>
      </c>
      <c r="U775" s="9">
        <v>42100.527604166658</v>
      </c>
      <c r="V775" s="9">
        <v>42134.750694444439</v>
      </c>
    </row>
    <row r="776" spans="1:22" ht="44.25" x14ac:dyDescent="0.7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  <c r="U776" s="9">
        <v>41663.571967592587</v>
      </c>
      <c r="V776" s="9">
        <v>41693.571967592587</v>
      </c>
    </row>
    <row r="777" spans="1:22" ht="44.25" x14ac:dyDescent="0.7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  <c r="U777" s="9">
        <v>40862.851793981477</v>
      </c>
      <c r="V777" s="9">
        <v>40892.851793981477</v>
      </c>
    </row>
    <row r="778" spans="1:22" ht="44.25" x14ac:dyDescent="0.7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  <c r="U778" s="9">
        <v>42250.477372685178</v>
      </c>
      <c r="V778" s="9">
        <v>42287.999999999993</v>
      </c>
    </row>
    <row r="779" spans="1:22" ht="59" x14ac:dyDescent="0.7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  <c r="U779" s="9">
        <v>41456.772881944438</v>
      </c>
      <c r="V779" s="9">
        <v>41486.772881944438</v>
      </c>
    </row>
    <row r="780" spans="1:22" ht="44.25" x14ac:dyDescent="0.7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  <c r="U780" s="9">
        <v>41729.493981481479</v>
      </c>
      <c r="V780" s="9">
        <v>41759.493981481479</v>
      </c>
    </row>
    <row r="781" spans="1:22" ht="59" x14ac:dyDescent="0.7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  <c r="U781" s="9">
        <v>40436.475752314815</v>
      </c>
      <c r="V781" s="9">
        <v>40465.958333333328</v>
      </c>
    </row>
    <row r="782" spans="1:22" ht="44.25" x14ac:dyDescent="0.7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  <c r="U782" s="9">
        <v>40636.465567129628</v>
      </c>
      <c r="V782" s="9">
        <v>40666.465567129628</v>
      </c>
    </row>
    <row r="783" spans="1:22" ht="44.25" x14ac:dyDescent="0.7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9">
        <f t="shared" si="76"/>
        <v>41402.792523148149</v>
      </c>
      <c r="T783" s="9">
        <f t="shared" si="77"/>
        <v>41432.792523148149</v>
      </c>
      <c r="U783" s="9">
        <v>41402.792523148149</v>
      </c>
      <c r="V783" s="9">
        <v>41432.792523148149</v>
      </c>
    </row>
    <row r="784" spans="1:22" ht="44.25" x14ac:dyDescent="0.7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  <c r="U784" s="9">
        <v>41116.549791666665</v>
      </c>
      <c r="V784" s="9">
        <v>41146.549791666665</v>
      </c>
    </row>
    <row r="785" spans="1:22" ht="44.25" x14ac:dyDescent="0.7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  <c r="U785" s="9">
        <v>40987.565381944441</v>
      </c>
      <c r="V785" s="9">
        <v>41026.708333333328</v>
      </c>
    </row>
    <row r="786" spans="1:22" ht="44.25" x14ac:dyDescent="0.7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  <c r="U786" s="9">
        <v>41674.941192129627</v>
      </c>
      <c r="V786" s="9">
        <v>41714.899525462963</v>
      </c>
    </row>
    <row r="787" spans="1:22" ht="44.25" x14ac:dyDescent="0.7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9">
        <f t="shared" si="76"/>
        <v>41303.385590277772</v>
      </c>
      <c r="T787" s="9">
        <f t="shared" si="77"/>
        <v>41333.385590277772</v>
      </c>
      <c r="U787" s="9">
        <v>41303.385590277772</v>
      </c>
      <c r="V787" s="9">
        <v>41333.385590277772</v>
      </c>
    </row>
    <row r="788" spans="1:22" ht="44.25" x14ac:dyDescent="0.7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9">
        <f t="shared" si="76"/>
        <v>40982.847615740735</v>
      </c>
      <c r="T788" s="9">
        <f t="shared" si="77"/>
        <v>41040.44930555555</v>
      </c>
      <c r="U788" s="9">
        <v>40982.847615740735</v>
      </c>
      <c r="V788" s="9">
        <v>41040.44930555555</v>
      </c>
    </row>
    <row r="789" spans="1:22" ht="44.25" x14ac:dyDescent="0.7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  <c r="U789" s="9">
        <v>41549.419282407405</v>
      </c>
      <c r="V789" s="9">
        <v>41579.419282407405</v>
      </c>
    </row>
    <row r="790" spans="1:22" ht="44.25" x14ac:dyDescent="0.7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  <c r="U790" s="9">
        <v>41058.798472222217</v>
      </c>
      <c r="V790" s="9">
        <v>41096.957638888889</v>
      </c>
    </row>
    <row r="791" spans="1:22" ht="44.25" x14ac:dyDescent="0.7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9">
        <f t="shared" si="76"/>
        <v>41276.977777777778</v>
      </c>
      <c r="T791" s="9">
        <f t="shared" si="77"/>
        <v>41295.124305555553</v>
      </c>
      <c r="U791" s="9">
        <v>41276.977777777778</v>
      </c>
      <c r="V791" s="9">
        <v>41295.124305555553</v>
      </c>
    </row>
    <row r="792" spans="1:22" ht="44.25" x14ac:dyDescent="0.7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  <c r="U792" s="9">
        <v>41275.839571759258</v>
      </c>
      <c r="V792" s="9">
        <v>41305.839571759258</v>
      </c>
    </row>
    <row r="793" spans="1:22" ht="44.25" x14ac:dyDescent="0.7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  <c r="U793" s="9">
        <v>41557.572291666664</v>
      </c>
      <c r="V793" s="9">
        <v>41591.040972222218</v>
      </c>
    </row>
    <row r="794" spans="1:22" ht="29.5" x14ac:dyDescent="0.7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9">
        <f t="shared" si="76"/>
        <v>41555.665312500001</v>
      </c>
      <c r="T794" s="9">
        <f t="shared" si="77"/>
        <v>41585.706979166665</v>
      </c>
      <c r="U794" s="9">
        <v>41555.665312500001</v>
      </c>
      <c r="V794" s="9">
        <v>41585.706979166665</v>
      </c>
    </row>
    <row r="795" spans="1:22" ht="44.25" x14ac:dyDescent="0.7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  <c r="U795" s="9">
        <v>41442.532916666663</v>
      </c>
      <c r="V795" s="9">
        <v>41457.999305555553</v>
      </c>
    </row>
    <row r="796" spans="1:22" ht="44.25" x14ac:dyDescent="0.7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  <c r="U796" s="9">
        <v>40735.906678240739</v>
      </c>
      <c r="V796" s="9">
        <v>40791.504166666666</v>
      </c>
    </row>
    <row r="797" spans="1:22" ht="44.25" x14ac:dyDescent="0.7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  <c r="U797" s="9">
        <v>40963.404699074068</v>
      </c>
      <c r="V797" s="9">
        <v>41005.999305555553</v>
      </c>
    </row>
    <row r="798" spans="1:22" ht="59" x14ac:dyDescent="0.7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  <c r="U798" s="9">
        <v>41502.674594907403</v>
      </c>
      <c r="V798" s="9">
        <v>41532.673611111109</v>
      </c>
    </row>
    <row r="799" spans="1:22" ht="44.25" x14ac:dyDescent="0.7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  <c r="U799" s="9">
        <v>40996.785740740735</v>
      </c>
      <c r="V799" s="9">
        <v>41027.958333333328</v>
      </c>
    </row>
    <row r="800" spans="1:22" ht="44.25" x14ac:dyDescent="0.7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  <c r="U800" s="9">
        <v>41882.381793981483</v>
      </c>
      <c r="V800" s="9">
        <v>41912.381793981483</v>
      </c>
    </row>
    <row r="801" spans="1:22" ht="44.25" x14ac:dyDescent="0.7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  <c r="U801" s="9">
        <v>40996.458865740737</v>
      </c>
      <c r="V801" s="9">
        <v>41026.458865740737</v>
      </c>
    </row>
    <row r="802" spans="1:22" ht="44.25" x14ac:dyDescent="0.7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  <c r="U802" s="9">
        <v>41863.225162037037</v>
      </c>
      <c r="V802" s="9">
        <v>41893.225162037037</v>
      </c>
    </row>
    <row r="803" spans="1:22" ht="44.25" x14ac:dyDescent="0.7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  <c r="U803" s="9">
        <v>40695.587037037032</v>
      </c>
      <c r="V803" s="9">
        <v>40725.587037037032</v>
      </c>
    </row>
    <row r="804" spans="1:22" ht="59" x14ac:dyDescent="0.7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9">
        <f t="shared" si="76"/>
        <v>41122.813935185186</v>
      </c>
      <c r="T804" s="9">
        <f t="shared" si="77"/>
        <v>41168.961805555555</v>
      </c>
      <c r="U804" s="9">
        <v>41122.813935185186</v>
      </c>
      <c r="V804" s="9">
        <v>41168.961805555555</v>
      </c>
    </row>
    <row r="805" spans="1:22" ht="44.25" x14ac:dyDescent="0.7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  <c r="U805" s="9">
        <v>40665.741643518515</v>
      </c>
      <c r="V805" s="9">
        <v>40691.833333333328</v>
      </c>
    </row>
    <row r="806" spans="1:22" ht="44.25" x14ac:dyDescent="0.7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9">
        <f t="shared" si="76"/>
        <v>40729.897291666668</v>
      </c>
      <c r="T806" s="9">
        <f t="shared" si="77"/>
        <v>40746.957638888889</v>
      </c>
      <c r="U806" s="9">
        <v>40729.897291666668</v>
      </c>
      <c r="V806" s="9">
        <v>40746.957638888889</v>
      </c>
    </row>
    <row r="807" spans="1:22" ht="44.25" x14ac:dyDescent="0.7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9">
        <f t="shared" si="76"/>
        <v>40690.614722222221</v>
      </c>
      <c r="T807" s="9">
        <f t="shared" si="77"/>
        <v>40740.75</v>
      </c>
      <c r="U807" s="9">
        <v>40690.614722222221</v>
      </c>
      <c r="V807" s="9">
        <v>40740.75</v>
      </c>
    </row>
    <row r="808" spans="1:22" x14ac:dyDescent="0.7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  <c r="U808" s="9">
        <v>40763.483090277776</v>
      </c>
      <c r="V808" s="9">
        <v>40793.483090277776</v>
      </c>
    </row>
    <row r="809" spans="1:22" ht="29.5" x14ac:dyDescent="0.7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  <c r="U809" s="9">
        <v>42759.420266203706</v>
      </c>
      <c r="V809" s="9">
        <v>42794.874999999993</v>
      </c>
    </row>
    <row r="810" spans="1:22" ht="44.25" x14ac:dyDescent="0.7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  <c r="U810" s="9">
        <v>41961.892199074071</v>
      </c>
      <c r="V810" s="9">
        <v>41994.999305555553</v>
      </c>
    </row>
    <row r="811" spans="1:22" ht="44.25" x14ac:dyDescent="0.7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  <c r="U811" s="9">
        <v>41628.625347222223</v>
      </c>
      <c r="V811" s="9">
        <v>41658.625347222223</v>
      </c>
    </row>
    <row r="812" spans="1:22" ht="44.25" x14ac:dyDescent="0.7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  <c r="U812" s="9">
        <v>41122.847939814812</v>
      </c>
      <c r="V812" s="9">
        <v>41152.847939814812</v>
      </c>
    </row>
    <row r="813" spans="1:22" ht="29.5" x14ac:dyDescent="0.7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  <c r="U813" s="9">
        <v>41443.435208333329</v>
      </c>
      <c r="V813" s="9">
        <v>41465.494444444441</v>
      </c>
    </row>
    <row r="814" spans="1:22" ht="44.25" x14ac:dyDescent="0.7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  <c r="U814" s="9">
        <v>41281.809629629628</v>
      </c>
      <c r="V814" s="9">
        <v>41334.373611111107</v>
      </c>
    </row>
    <row r="815" spans="1:22" ht="29.5" x14ac:dyDescent="0.7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  <c r="U815" s="9">
        <v>41080.751909722218</v>
      </c>
      <c r="V815" s="9">
        <v>41110.751909722218</v>
      </c>
    </row>
    <row r="816" spans="1:22" ht="44.25" x14ac:dyDescent="0.7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  <c r="U816" s="9">
        <v>40679.534733796296</v>
      </c>
      <c r="V816" s="9">
        <v>40694.544444444444</v>
      </c>
    </row>
    <row r="817" spans="1:22" ht="29.5" x14ac:dyDescent="0.7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  <c r="U817" s="9">
        <v>41914.70952546296</v>
      </c>
      <c r="V817" s="9">
        <v>41944.70952546296</v>
      </c>
    </row>
    <row r="818" spans="1:22" ht="29.5" x14ac:dyDescent="0.7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9">
        <f t="shared" si="76"/>
        <v>41341.662534722222</v>
      </c>
      <c r="T818" s="9">
        <f t="shared" si="77"/>
        <v>41373.0625</v>
      </c>
      <c r="U818" s="9">
        <v>41341.662534722222</v>
      </c>
      <c r="V818" s="9">
        <v>41373.0625</v>
      </c>
    </row>
    <row r="819" spans="1:22" ht="44.25" x14ac:dyDescent="0.7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  <c r="U819" s="9">
        <v>40925.391331018516</v>
      </c>
      <c r="V819" s="9">
        <v>40978.999305555553</v>
      </c>
    </row>
    <row r="820" spans="1:22" ht="44.25" x14ac:dyDescent="0.7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  <c r="U820" s="9">
        <v>41120.67454861111</v>
      </c>
      <c r="V820" s="9">
        <v>41128.500694444439</v>
      </c>
    </row>
    <row r="821" spans="1:22" ht="29.5" x14ac:dyDescent="0.7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  <c r="U821" s="9">
        <v>41619.789976851847</v>
      </c>
      <c r="V821" s="9">
        <v>41628.988888888889</v>
      </c>
    </row>
    <row r="822" spans="1:22" ht="44.25" x14ac:dyDescent="0.7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9">
        <f t="shared" si="76"/>
        <v>41768.633587962962</v>
      </c>
      <c r="T822" s="9">
        <f t="shared" si="77"/>
        <v>41799</v>
      </c>
      <c r="U822" s="9">
        <v>41768.633587962962</v>
      </c>
      <c r="V822" s="9">
        <v>41799</v>
      </c>
    </row>
    <row r="823" spans="1:22" ht="44.25" x14ac:dyDescent="0.7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  <c r="U823" s="9">
        <v>42093.71371527778</v>
      </c>
      <c r="V823" s="9">
        <v>42127.959027777775</v>
      </c>
    </row>
    <row r="824" spans="1:22" ht="44.25" x14ac:dyDescent="0.7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  <c r="U824" s="9">
        <v>41157.739004629628</v>
      </c>
      <c r="V824" s="9">
        <v>41187.739004629628</v>
      </c>
    </row>
    <row r="825" spans="1:22" ht="44.25" x14ac:dyDescent="0.7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  <c r="U825" s="9">
        <v>42055.764490740738</v>
      </c>
      <c r="V825" s="9">
        <v>42085.722824074073</v>
      </c>
    </row>
    <row r="826" spans="1:22" ht="59" x14ac:dyDescent="0.7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  <c r="U826" s="9">
        <v>40250.033773148149</v>
      </c>
      <c r="V826" s="9">
        <v>40286.082638888889</v>
      </c>
    </row>
    <row r="827" spans="1:22" ht="29.5" x14ac:dyDescent="0.7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  <c r="U827" s="9">
        <v>41186.098194444443</v>
      </c>
      <c r="V827" s="9">
        <v>41211.098194444443</v>
      </c>
    </row>
    <row r="828" spans="1:22" ht="44.25" x14ac:dyDescent="0.7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  <c r="U828" s="9">
        <v>40972.830208333333</v>
      </c>
      <c r="V828" s="9">
        <v>40993.788541666661</v>
      </c>
    </row>
    <row r="829" spans="1:22" ht="59" x14ac:dyDescent="0.7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  <c r="U829" s="9">
        <v>40927.265127314815</v>
      </c>
      <c r="V829" s="9">
        <v>40953.617361111108</v>
      </c>
    </row>
    <row r="830" spans="1:22" ht="59" x14ac:dyDescent="0.7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9">
        <f t="shared" si="76"/>
        <v>41072.84238425926</v>
      </c>
      <c r="T830" s="9">
        <f t="shared" si="77"/>
        <v>41085.474999999999</v>
      </c>
      <c r="U830" s="9">
        <v>41072.84238425926</v>
      </c>
      <c r="V830" s="9">
        <v>41085.474999999999</v>
      </c>
    </row>
    <row r="831" spans="1:22" ht="59" x14ac:dyDescent="0.7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  <c r="U831" s="9">
        <v>42504.593055555553</v>
      </c>
      <c r="V831" s="9">
        <v>42564.593055555553</v>
      </c>
    </row>
    <row r="832" spans="1:22" ht="44.25" x14ac:dyDescent="0.7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  <c r="U832" s="9">
        <v>41325.317418981482</v>
      </c>
      <c r="V832" s="9">
        <v>41355.27575231481</v>
      </c>
    </row>
    <row r="833" spans="1:22" ht="29.5" x14ac:dyDescent="0.7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  <c r="U833" s="9">
        <v>40996.438587962963</v>
      </c>
      <c r="V833" s="9">
        <v>41026.438587962963</v>
      </c>
    </row>
    <row r="834" spans="1:22" ht="44.25" x14ac:dyDescent="0.7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9">
        <f t="shared" si="76"/>
        <v>40869.466840277775</v>
      </c>
      <c r="T834" s="9">
        <f t="shared" si="77"/>
        <v>40929.134027777778</v>
      </c>
      <c r="U834" s="9">
        <v>40869.466840277775</v>
      </c>
      <c r="V834" s="9">
        <v>40929.134027777778</v>
      </c>
    </row>
    <row r="835" spans="1:22" x14ac:dyDescent="0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>
        <f t="shared" ref="P835:P898" si="79">ROUND(E835/L835,0)</f>
        <v>149</v>
      </c>
      <c r="Q835" t="str">
        <f t="shared" ref="Q835:Q898" si="80">LEFT(N835, SEARCH("/",N835,1)-1)</f>
        <v>music</v>
      </c>
      <c r="R835" t="str">
        <f t="shared" ref="R835:R898" si="81">RIGHT(N835, LEN(N835)-SEARCH("/",N835,1))</f>
        <v>rock</v>
      </c>
      <c r="S835" s="9">
        <f t="shared" ref="S835:S898" si="82">(((J835/60)/60)/24)+DATE(1970,1,1)+(-5/24)</f>
        <v>41718.669849537036</v>
      </c>
      <c r="T835" s="9">
        <f t="shared" ref="T835:T898" si="83">(((I835/60)/60)/24)+DATE(1970,1,1)+(-5/24)</f>
        <v>41748.669849537036</v>
      </c>
      <c r="U835" s="9">
        <v>41718.669849537036</v>
      </c>
      <c r="V835" s="9">
        <v>41748.669849537036</v>
      </c>
    </row>
    <row r="836" spans="1:22" ht="59" x14ac:dyDescent="0.7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  <c r="U836" s="9">
        <v>41422.614490740736</v>
      </c>
      <c r="V836" s="9">
        <v>41455.957638888889</v>
      </c>
    </row>
    <row r="837" spans="1:22" ht="44.25" x14ac:dyDescent="0.7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  <c r="U837" s="9">
        <v>41005.249513888884</v>
      </c>
      <c r="V837" s="9">
        <v>41047.916666666664</v>
      </c>
    </row>
    <row r="838" spans="1:22" x14ac:dyDescent="0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  <c r="U838" s="9">
        <v>41523.848587962959</v>
      </c>
      <c r="V838" s="9">
        <v>41553.848587962959</v>
      </c>
    </row>
    <row r="839" spans="1:22" ht="44.25" x14ac:dyDescent="0.7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  <c r="U839" s="9">
        <v>41730.79006944444</v>
      </c>
      <c r="V839" s="9">
        <v>41760.79006944444</v>
      </c>
    </row>
    <row r="840" spans="1:22" ht="44.25" x14ac:dyDescent="0.7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  <c r="U840" s="9">
        <v>40895.689641203702</v>
      </c>
      <c r="V840" s="9">
        <v>40925.689641203702</v>
      </c>
    </row>
    <row r="841" spans="1:22" ht="44.25" x14ac:dyDescent="0.7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  <c r="U841" s="9">
        <v>41144.555046296293</v>
      </c>
      <c r="V841" s="9">
        <v>41174.555046296293</v>
      </c>
    </row>
    <row r="842" spans="1:22" ht="44.25" x14ac:dyDescent="0.7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  <c r="U842" s="9">
        <v>42607.018368055556</v>
      </c>
      <c r="V842" s="9">
        <v>42637.018368055556</v>
      </c>
    </row>
    <row r="843" spans="1:22" ht="59" x14ac:dyDescent="0.7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9">
        <f t="shared" si="82"/>
        <v>41923.63035879629</v>
      </c>
      <c r="T843" s="9">
        <f t="shared" si="83"/>
        <v>41953.672025462954</v>
      </c>
      <c r="U843" s="9">
        <v>41923.63035879629</v>
      </c>
      <c r="V843" s="9">
        <v>41953.672025462954</v>
      </c>
    </row>
    <row r="844" spans="1:22" ht="44.25" x14ac:dyDescent="0.7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9">
        <f t="shared" si="82"/>
        <v>41526.384062500001</v>
      </c>
      <c r="T844" s="9">
        <f t="shared" si="83"/>
        <v>41560.957638888889</v>
      </c>
      <c r="U844" s="9">
        <v>41526.384062500001</v>
      </c>
      <c r="V844" s="9">
        <v>41560.957638888889</v>
      </c>
    </row>
    <row r="845" spans="1:22" ht="44.25" x14ac:dyDescent="0.7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  <c r="U845" s="9">
        <v>42695.049537037034</v>
      </c>
      <c r="V845" s="9">
        <v>42712.124999999993</v>
      </c>
    </row>
    <row r="846" spans="1:22" ht="59" x14ac:dyDescent="0.7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  <c r="U846" s="9">
        <v>41905.476296296292</v>
      </c>
      <c r="V846" s="9">
        <v>41943.999305555553</v>
      </c>
    </row>
    <row r="847" spans="1:22" ht="44.25" x14ac:dyDescent="0.7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  <c r="U847" s="9">
        <v>42577.997638888883</v>
      </c>
      <c r="V847" s="9">
        <v>42617.957638888889</v>
      </c>
    </row>
    <row r="848" spans="1:22" ht="44.25" x14ac:dyDescent="0.7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9">
        <f t="shared" si="82"/>
        <v>41694.183506944442</v>
      </c>
      <c r="T848" s="9">
        <f t="shared" si="83"/>
        <v>41708.375</v>
      </c>
      <c r="U848" s="9">
        <v>41694.183506944442</v>
      </c>
      <c r="V848" s="9">
        <v>41708.375</v>
      </c>
    </row>
    <row r="849" spans="1:22" ht="29.5" x14ac:dyDescent="0.7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42165.590000000004</v>
      </c>
      <c r="T849" s="9">
        <f t="shared" si="83"/>
        <v>42195.590000000004</v>
      </c>
      <c r="U849" s="9">
        <v>42165.590000000004</v>
      </c>
      <c r="V849" s="9">
        <v>42195.590000000004</v>
      </c>
    </row>
    <row r="850" spans="1:22" ht="44.25" x14ac:dyDescent="0.7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  <c r="U850" s="9">
        <v>42078.583715277775</v>
      </c>
      <c r="V850" s="9">
        <v>42108.583715277775</v>
      </c>
    </row>
    <row r="851" spans="1:22" ht="59" x14ac:dyDescent="0.7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  <c r="U851" s="9">
        <v>42050.94055555555</v>
      </c>
      <c r="V851" s="9">
        <v>42078.898888888885</v>
      </c>
    </row>
    <row r="852" spans="1:22" ht="44.25" x14ac:dyDescent="0.7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  <c r="U852" s="9">
        <v>42452.619409722225</v>
      </c>
      <c r="V852" s="9">
        <v>42484.999305555553</v>
      </c>
    </row>
    <row r="853" spans="1:22" ht="44.25" x14ac:dyDescent="0.7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  <c r="U853" s="9">
        <v>42522.671909722216</v>
      </c>
      <c r="V853" s="9">
        <v>42582.614583333336</v>
      </c>
    </row>
    <row r="854" spans="1:22" ht="29.5" x14ac:dyDescent="0.7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  <c r="U854" s="9">
        <v>42656.59716435185</v>
      </c>
      <c r="V854" s="9">
        <v>42667.666666666664</v>
      </c>
    </row>
    <row r="855" spans="1:22" ht="44.25" x14ac:dyDescent="0.7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  <c r="U855" s="9">
        <v>42021.62394675926</v>
      </c>
      <c r="V855" s="9">
        <v>42051.62394675926</v>
      </c>
    </row>
    <row r="856" spans="1:22" ht="44.25" x14ac:dyDescent="0.7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  <c r="U856" s="9">
        <v>42702.004004629627</v>
      </c>
      <c r="V856" s="9">
        <v>42732.004004629627</v>
      </c>
    </row>
    <row r="857" spans="1:22" ht="29.5" x14ac:dyDescent="0.7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9">
        <f t="shared" si="82"/>
        <v>42544.916863425926</v>
      </c>
      <c r="T857" s="9">
        <f t="shared" si="83"/>
        <v>42574.916863425926</v>
      </c>
      <c r="U857" s="9">
        <v>42544.916863425926</v>
      </c>
      <c r="V857" s="9">
        <v>42574.916863425926</v>
      </c>
    </row>
    <row r="858" spans="1:22" ht="59" x14ac:dyDescent="0.7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  <c r="U858" s="9">
        <v>42609.103657407402</v>
      </c>
      <c r="V858" s="9">
        <v>42668.583333333336</v>
      </c>
    </row>
    <row r="859" spans="1:22" ht="44.25" x14ac:dyDescent="0.7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  <c r="U859" s="9">
        <v>42291.373043981475</v>
      </c>
      <c r="V859" s="9">
        <v>42333.414710648147</v>
      </c>
    </row>
    <row r="860" spans="1:22" ht="44.25" x14ac:dyDescent="0.7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  <c r="U860" s="9">
        <v>42079.537245370368</v>
      </c>
      <c r="V860" s="9">
        <v>42109.749305555553</v>
      </c>
    </row>
    <row r="861" spans="1:22" ht="44.25" x14ac:dyDescent="0.7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  <c r="U861" s="9">
        <v>42128.611898148149</v>
      </c>
      <c r="V861" s="9">
        <v>42158.791666666664</v>
      </c>
    </row>
    <row r="862" spans="1:22" ht="44.25" x14ac:dyDescent="0.7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  <c r="U862" s="9">
        <v>41570.274456018517</v>
      </c>
      <c r="V862" s="9">
        <v>41600.316122685181</v>
      </c>
    </row>
    <row r="863" spans="1:22" ht="44.25" x14ac:dyDescent="0.7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  <c r="U863" s="9">
        <v>42599.756990740738</v>
      </c>
      <c r="V863" s="9">
        <v>42629.756990740738</v>
      </c>
    </row>
    <row r="864" spans="1:22" ht="44.25" x14ac:dyDescent="0.7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  <c r="U864" s="9">
        <v>41559.346620370365</v>
      </c>
      <c r="V864" s="9">
        <v>41589.388287037036</v>
      </c>
    </row>
    <row r="865" spans="1:22" ht="44.25" x14ac:dyDescent="0.7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  <c r="U865" s="9">
        <v>40920.909328703703</v>
      </c>
      <c r="V865" s="9">
        <v>40950.909328703703</v>
      </c>
    </row>
    <row r="866" spans="1:22" ht="44.25" x14ac:dyDescent="0.7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  <c r="U866" s="9">
        <v>41540.898587962962</v>
      </c>
      <c r="V866" s="9">
        <v>41563.207638888889</v>
      </c>
    </row>
    <row r="867" spans="1:22" ht="44.25" x14ac:dyDescent="0.7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9">
        <f t="shared" si="82"/>
        <v>41230.564780092594</v>
      </c>
      <c r="T867" s="9">
        <f t="shared" si="83"/>
        <v>41290.564780092594</v>
      </c>
      <c r="U867" s="9">
        <v>41230.564780092594</v>
      </c>
      <c r="V867" s="9">
        <v>41290.564780092594</v>
      </c>
    </row>
    <row r="868" spans="1:22" ht="44.25" x14ac:dyDescent="0.7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  <c r="U868" s="9">
        <v>42025.429606481477</v>
      </c>
      <c r="V868" s="9">
        <v>42063.423611111109</v>
      </c>
    </row>
    <row r="869" spans="1:22" ht="59" x14ac:dyDescent="0.7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  <c r="U869" s="9">
        <v>40087.897060185183</v>
      </c>
      <c r="V869" s="9">
        <v>40147.999305555553</v>
      </c>
    </row>
    <row r="870" spans="1:22" ht="59" x14ac:dyDescent="0.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  <c r="U870" s="9">
        <v>41615.819421296292</v>
      </c>
      <c r="V870" s="9">
        <v>41645.819421296292</v>
      </c>
    </row>
    <row r="871" spans="1:22" ht="59" x14ac:dyDescent="0.7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9">
        <f t="shared" si="82"/>
        <v>41342.637233796297</v>
      </c>
      <c r="T871" s="9">
        <f t="shared" si="83"/>
        <v>41372.595567129625</v>
      </c>
      <c r="U871" s="9">
        <v>41342.637233796297</v>
      </c>
      <c r="V871" s="9">
        <v>41372.595567129625</v>
      </c>
    </row>
    <row r="872" spans="1:22" ht="44.25" x14ac:dyDescent="0.7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  <c r="U872" s="9">
        <v>41487.813923611109</v>
      </c>
      <c r="V872" s="9">
        <v>41517.813923611109</v>
      </c>
    </row>
    <row r="873" spans="1:22" ht="44.25" x14ac:dyDescent="0.7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9">
        <f t="shared" si="82"/>
        <v>41577.352951388886</v>
      </c>
      <c r="T873" s="9">
        <f t="shared" si="83"/>
        <v>41607.39461805555</v>
      </c>
      <c r="U873" s="9">
        <v>41577.352951388886</v>
      </c>
      <c r="V873" s="9">
        <v>41607.39461805555</v>
      </c>
    </row>
    <row r="874" spans="1:22" ht="44.25" x14ac:dyDescent="0.7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  <c r="U874" s="9">
        <v>40567.617210648146</v>
      </c>
      <c r="V874" s="9">
        <v>40612.617210648146</v>
      </c>
    </row>
    <row r="875" spans="1:22" ht="29.5" x14ac:dyDescent="0.7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41183.958796296298</v>
      </c>
      <c r="T875" s="9">
        <f t="shared" si="83"/>
        <v>41224.000462962962</v>
      </c>
      <c r="U875" s="9">
        <v>41183.958796296298</v>
      </c>
      <c r="V875" s="9">
        <v>41224.000462962962</v>
      </c>
    </row>
    <row r="876" spans="1:22" ht="59" x14ac:dyDescent="0.7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  <c r="U876" s="9">
        <v>41368.375393518516</v>
      </c>
      <c r="V876" s="9">
        <v>41398.375393518516</v>
      </c>
    </row>
    <row r="877" spans="1:22" ht="59" x14ac:dyDescent="0.7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  <c r="U877" s="9">
        <v>42248.515405092585</v>
      </c>
      <c r="V877" s="9">
        <v>42268.515405092585</v>
      </c>
    </row>
    <row r="878" spans="1:22" ht="29.5" x14ac:dyDescent="0.7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  <c r="U878" s="9">
        <v>41276.288506944438</v>
      </c>
      <c r="V878" s="9">
        <v>41309.288506944438</v>
      </c>
    </row>
    <row r="879" spans="1:22" ht="44.25" x14ac:dyDescent="0.7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9">
        <f t="shared" si="82"/>
        <v>41597.580555555556</v>
      </c>
      <c r="T879" s="9">
        <f t="shared" si="83"/>
        <v>41627.580555555556</v>
      </c>
      <c r="U879" s="9">
        <v>41597.580555555556</v>
      </c>
      <c r="V879" s="9">
        <v>41627.580555555556</v>
      </c>
    </row>
    <row r="880" spans="1:22" ht="44.25" x14ac:dyDescent="0.7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  <c r="U880" s="9">
        <v>40505.024583333332</v>
      </c>
      <c r="V880" s="9">
        <v>40535.024583333332</v>
      </c>
    </row>
    <row r="881" spans="1:22" ht="44.25" x14ac:dyDescent="0.7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  <c r="U881" s="9">
        <v>41037.621585648143</v>
      </c>
      <c r="V881" s="9">
        <v>41058.621585648143</v>
      </c>
    </row>
    <row r="882" spans="1:22" ht="44.25" x14ac:dyDescent="0.7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  <c r="U882" s="9">
        <v>41179.112708333334</v>
      </c>
      <c r="V882" s="9">
        <v>41212.112708333334</v>
      </c>
    </row>
    <row r="883" spans="1:22" ht="44.25" x14ac:dyDescent="0.7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  <c r="U883" s="9">
        <v>40877.042662037034</v>
      </c>
      <c r="V883" s="9">
        <v>40922.042662037034</v>
      </c>
    </row>
    <row r="884" spans="1:22" ht="44.25" x14ac:dyDescent="0.7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  <c r="U884" s="9">
        <v>40759.652199074073</v>
      </c>
      <c r="V884" s="9">
        <v>40792.652199074073</v>
      </c>
    </row>
    <row r="885" spans="1:22" ht="59" x14ac:dyDescent="0.7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  <c r="U885" s="9">
        <v>42371.727256944439</v>
      </c>
      <c r="V885" s="9">
        <v>42431.727256944439</v>
      </c>
    </row>
    <row r="886" spans="1:22" ht="44.25" x14ac:dyDescent="0.7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40981.594282407401</v>
      </c>
      <c r="T886" s="9">
        <f t="shared" si="83"/>
        <v>41040.896527777775</v>
      </c>
      <c r="U886" s="9">
        <v>40981.594282407401</v>
      </c>
      <c r="V886" s="9">
        <v>41040.896527777775</v>
      </c>
    </row>
    <row r="887" spans="1:22" ht="44.25" x14ac:dyDescent="0.7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  <c r="U887" s="9">
        <v>42713.732766203706</v>
      </c>
      <c r="V887" s="9">
        <v>42734.732766203706</v>
      </c>
    </row>
    <row r="888" spans="1:22" ht="59" x14ac:dyDescent="0.7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  <c r="U888" s="9">
        <v>42603.662187499998</v>
      </c>
      <c r="V888" s="9">
        <v>42628.662187499998</v>
      </c>
    </row>
    <row r="889" spans="1:22" ht="44.25" x14ac:dyDescent="0.7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  <c r="U889" s="9">
        <v>41026.75063657407</v>
      </c>
      <c r="V889" s="9">
        <v>41056.75063657407</v>
      </c>
    </row>
    <row r="890" spans="1:22" ht="59" x14ac:dyDescent="0.7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  <c r="U890" s="9">
        <v>40751.544965277775</v>
      </c>
      <c r="V890" s="9">
        <v>40787.041666666664</v>
      </c>
    </row>
    <row r="891" spans="1:22" ht="44.25" x14ac:dyDescent="0.7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  <c r="U891" s="9">
        <v>41887.575729166667</v>
      </c>
      <c r="V891" s="9">
        <v>41917.575729166667</v>
      </c>
    </row>
    <row r="892" spans="1:22" ht="59" x14ac:dyDescent="0.7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  <c r="U892" s="9">
        <v>41569.490497685183</v>
      </c>
      <c r="V892" s="9">
        <v>41599.532164351847</v>
      </c>
    </row>
    <row r="893" spans="1:22" ht="44.25" x14ac:dyDescent="0.7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  <c r="U893" s="9">
        <v>41841.823263888888</v>
      </c>
      <c r="V893" s="9">
        <v>41871.823263888888</v>
      </c>
    </row>
    <row r="894" spans="1:22" ht="44.25" x14ac:dyDescent="0.7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  <c r="U894" s="9">
        <v>40303.991701388884</v>
      </c>
      <c r="V894" s="9">
        <v>40390.958333333328</v>
      </c>
    </row>
    <row r="895" spans="1:22" ht="44.25" x14ac:dyDescent="0.7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  <c r="U895" s="9">
        <v>42065.689386574071</v>
      </c>
      <c r="V895" s="9">
        <v>42095.647719907407</v>
      </c>
    </row>
    <row r="896" spans="1:22" ht="44.25" x14ac:dyDescent="0.7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9">
        <f t="shared" si="82"/>
        <v>42496.773263888892</v>
      </c>
      <c r="T896" s="9">
        <f t="shared" si="83"/>
        <v>42526.773263888892</v>
      </c>
      <c r="U896" s="9">
        <v>42496.773263888892</v>
      </c>
      <c r="V896" s="9">
        <v>42526.773263888892</v>
      </c>
    </row>
    <row r="897" spans="1:22" ht="59" x14ac:dyDescent="0.7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  <c r="U897" s="9">
        <v>40430.919317129628</v>
      </c>
      <c r="V897" s="9">
        <v>40475.919317129628</v>
      </c>
    </row>
    <row r="898" spans="1:22" ht="44.25" x14ac:dyDescent="0.7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9">
        <f t="shared" si="82"/>
        <v>42218.664652777778</v>
      </c>
      <c r="T898" s="9">
        <f t="shared" si="83"/>
        <v>42243.958333333336</v>
      </c>
      <c r="U898" s="9">
        <v>42218.664652777778</v>
      </c>
      <c r="V898" s="9">
        <v>42243.958333333336</v>
      </c>
    </row>
    <row r="899" spans="1:22" ht="44.25" x14ac:dyDescent="0.7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 t="e">
        <f t="shared" ref="P899:P962" si="85">ROUND(E899/L899,0)</f>
        <v>#DIV/0!</v>
      </c>
      <c r="Q899" t="str">
        <f t="shared" ref="Q899:Q962" si="86">LEFT(N899, SEARCH("/",N899,1)-1)</f>
        <v>music</v>
      </c>
      <c r="R899" t="str">
        <f t="shared" ref="R899:R962" si="87">RIGHT(N899, LEN(N899)-SEARCH("/",N899,1))</f>
        <v>indie rock</v>
      </c>
      <c r="S899" s="9">
        <f t="shared" ref="S899:S962" si="88">(((J899/60)/60)/24)+DATE(1970,1,1)+(-5/24)</f>
        <v>41211.480416666665</v>
      </c>
      <c r="T899" s="9">
        <f t="shared" ref="T899:T962" si="89">(((I899/60)/60)/24)+DATE(1970,1,1)+(-5/24)</f>
        <v>41241.52208333333</v>
      </c>
      <c r="U899" s="9">
        <v>41211.480416666665</v>
      </c>
      <c r="V899" s="9">
        <v>41241.52208333333</v>
      </c>
    </row>
    <row r="900" spans="1:22" ht="44.25" x14ac:dyDescent="0.7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  <c r="U900" s="9">
        <v>40878.549884259257</v>
      </c>
      <c r="V900" s="9">
        <v>40923.549884259257</v>
      </c>
    </row>
    <row r="901" spans="1:22" ht="44.25" x14ac:dyDescent="0.7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  <c r="U901" s="9">
        <v>40645.890763888885</v>
      </c>
      <c r="V901" s="9">
        <v>40690.890763888885</v>
      </c>
    </row>
    <row r="902" spans="1:22" ht="29.5" x14ac:dyDescent="0.7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  <c r="U902" s="9">
        <v>42429.641226851854</v>
      </c>
      <c r="V902" s="9">
        <v>42459.599560185183</v>
      </c>
    </row>
    <row r="903" spans="1:22" ht="59" x14ac:dyDescent="0.7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  <c r="U903" s="9">
        <v>40291.603171296294</v>
      </c>
      <c r="V903" s="9">
        <v>40337.59097222222</v>
      </c>
    </row>
    <row r="904" spans="1:22" ht="59" x14ac:dyDescent="0.7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41829.757199074069</v>
      </c>
      <c r="T904" s="9">
        <f t="shared" si="89"/>
        <v>41881.4375</v>
      </c>
      <c r="U904" s="9">
        <v>41829.757199074069</v>
      </c>
      <c r="V904" s="9">
        <v>41881.4375</v>
      </c>
    </row>
    <row r="905" spans="1:22" ht="44.25" x14ac:dyDescent="0.7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  <c r="U905" s="9">
        <v>41149.587731481479</v>
      </c>
      <c r="V905" s="9">
        <v>41174.892361111109</v>
      </c>
    </row>
    <row r="906" spans="1:22" ht="44.25" x14ac:dyDescent="0.7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  <c r="U906" s="9">
        <v>42341.87195601852</v>
      </c>
      <c r="V906" s="9">
        <v>42371.87195601852</v>
      </c>
    </row>
    <row r="907" spans="1:22" ht="44.25" x14ac:dyDescent="0.7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  <c r="U907" s="9">
        <v>40507.031550925924</v>
      </c>
      <c r="V907" s="9">
        <v>40567.031550925924</v>
      </c>
    </row>
    <row r="908" spans="1:22" ht="29.5" x14ac:dyDescent="0.7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  <c r="U908" s="9">
        <v>41680.981365740736</v>
      </c>
      <c r="V908" s="9">
        <v>41710.939699074072</v>
      </c>
    </row>
    <row r="909" spans="1:22" ht="44.25" x14ac:dyDescent="0.7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40766.9840625</v>
      </c>
      <c r="T909" s="9">
        <f t="shared" si="89"/>
        <v>40796.9840625</v>
      </c>
      <c r="U909" s="9">
        <v>40766.9840625</v>
      </c>
      <c r="V909" s="9">
        <v>40796.9840625</v>
      </c>
    </row>
    <row r="910" spans="1:22" ht="44.25" x14ac:dyDescent="0.7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  <c r="U910" s="9">
        <v>40340.593229166661</v>
      </c>
      <c r="V910" s="9">
        <v>40385.999305555553</v>
      </c>
    </row>
    <row r="911" spans="1:22" ht="59" x14ac:dyDescent="0.7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  <c r="U911" s="9">
        <v>41081.481944444444</v>
      </c>
      <c r="V911" s="9">
        <v>41112.958333333328</v>
      </c>
    </row>
    <row r="912" spans="1:22" ht="44.25" x14ac:dyDescent="0.7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  <c r="U912" s="9">
        <v>42737.337025462963</v>
      </c>
      <c r="V912" s="9">
        <v>42797.337025462963</v>
      </c>
    </row>
    <row r="913" spans="1:22" ht="44.25" x14ac:dyDescent="0.7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  <c r="U913" s="9">
        <v>41641.796817129631</v>
      </c>
      <c r="V913" s="9">
        <v>41662.796817129631</v>
      </c>
    </row>
    <row r="914" spans="1:22" ht="44.25" x14ac:dyDescent="0.7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41193.901006944441</v>
      </c>
      <c r="T914" s="9">
        <f t="shared" si="89"/>
        <v>41253.942673611105</v>
      </c>
      <c r="U914" s="9">
        <v>41193.901006944441</v>
      </c>
      <c r="V914" s="9">
        <v>41253.942673611105</v>
      </c>
    </row>
    <row r="915" spans="1:22" ht="44.25" x14ac:dyDescent="0.7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  <c r="U915" s="9">
        <v>41003.930775462963</v>
      </c>
      <c r="V915" s="9">
        <v>41033.930775462963</v>
      </c>
    </row>
    <row r="916" spans="1:22" ht="44.25" x14ac:dyDescent="0.7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41116.554942129631</v>
      </c>
      <c r="T916" s="9">
        <f t="shared" si="89"/>
        <v>41146.554942129631</v>
      </c>
      <c r="U916" s="9">
        <v>41116.554942129631</v>
      </c>
      <c r="V916" s="9">
        <v>41146.554942129631</v>
      </c>
    </row>
    <row r="917" spans="1:22" ht="44.25" x14ac:dyDescent="0.7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  <c r="U917" s="9">
        <v>40937.471226851849</v>
      </c>
      <c r="V917" s="9">
        <v>40968.999305555553</v>
      </c>
    </row>
    <row r="918" spans="1:22" ht="44.25" x14ac:dyDescent="0.7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40434.645069444443</v>
      </c>
      <c r="T918" s="9">
        <f t="shared" si="89"/>
        <v>40473</v>
      </c>
      <c r="U918" s="9">
        <v>40434.645069444443</v>
      </c>
      <c r="V918" s="9">
        <v>40473</v>
      </c>
    </row>
    <row r="919" spans="1:22" ht="44.25" x14ac:dyDescent="0.7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  <c r="U919" s="9">
        <v>41802.735300925924</v>
      </c>
      <c r="V919" s="9">
        <v>41833.895833333328</v>
      </c>
    </row>
    <row r="920" spans="1:22" ht="59" x14ac:dyDescent="0.7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  <c r="U920" s="9">
        <v>41944.707881944443</v>
      </c>
      <c r="V920" s="9">
        <v>41974.749548611107</v>
      </c>
    </row>
    <row r="921" spans="1:22" x14ac:dyDescent="0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  <c r="U921" s="9">
        <v>41227.433391203704</v>
      </c>
      <c r="V921" s="9">
        <v>41262.433391203704</v>
      </c>
    </row>
    <row r="922" spans="1:22" ht="44.25" x14ac:dyDescent="0.7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41562.463217592594</v>
      </c>
      <c r="T922" s="9">
        <f t="shared" si="89"/>
        <v>41592.504884259259</v>
      </c>
      <c r="U922" s="9">
        <v>41562.463217592594</v>
      </c>
      <c r="V922" s="9">
        <v>41592.504884259259</v>
      </c>
    </row>
    <row r="923" spans="1:22" ht="59" x14ac:dyDescent="0.7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9">
        <f t="shared" si="88"/>
        <v>40846.962685185179</v>
      </c>
      <c r="T923" s="9">
        <f t="shared" si="89"/>
        <v>40889.004351851851</v>
      </c>
      <c r="U923" s="9">
        <v>40846.962685185179</v>
      </c>
      <c r="V923" s="9">
        <v>40889.004351851851</v>
      </c>
    </row>
    <row r="924" spans="1:22" ht="44.25" x14ac:dyDescent="0.7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  <c r="U924" s="9">
        <v>41878.32167824074</v>
      </c>
      <c r="V924" s="9">
        <v>41913.32167824074</v>
      </c>
    </row>
    <row r="925" spans="1:22" ht="44.25" x14ac:dyDescent="0.7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  <c r="U925" s="9">
        <v>41934.751423611109</v>
      </c>
      <c r="V925" s="9">
        <v>41964.793090277781</v>
      </c>
    </row>
    <row r="926" spans="1:22" ht="44.25" x14ac:dyDescent="0.7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9">
        <f t="shared" si="88"/>
        <v>41288.734594907408</v>
      </c>
      <c r="T926" s="9">
        <f t="shared" si="89"/>
        <v>41318.734594907408</v>
      </c>
      <c r="U926" s="9">
        <v>41288.734594907408</v>
      </c>
      <c r="V926" s="9">
        <v>41318.734594907408</v>
      </c>
    </row>
    <row r="927" spans="1:22" ht="44.25" x14ac:dyDescent="0.7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  <c r="U927" s="9">
        <v>41575.672581018516</v>
      </c>
      <c r="V927" s="9">
        <v>41605.71424768518</v>
      </c>
    </row>
    <row r="928" spans="1:22" ht="59" x14ac:dyDescent="0.7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  <c r="U928" s="9">
        <v>40337.811689814815</v>
      </c>
      <c r="V928" s="9">
        <v>40367.736111111109</v>
      </c>
    </row>
    <row r="929" spans="1:22" ht="29.5" x14ac:dyDescent="0.7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  <c r="U929" s="9">
        <v>41013.614525462959</v>
      </c>
      <c r="V929" s="9">
        <v>41043.614525462959</v>
      </c>
    </row>
    <row r="930" spans="1:22" ht="44.25" x14ac:dyDescent="0.7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  <c r="U930" s="9">
        <v>41180.654085648144</v>
      </c>
      <c r="V930" s="9">
        <v>41230.791666666664</v>
      </c>
    </row>
    <row r="931" spans="1:22" ht="44.25" x14ac:dyDescent="0.7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  <c r="U931" s="9">
        <v>40978.029733796291</v>
      </c>
      <c r="V931" s="9">
        <v>41007.988067129627</v>
      </c>
    </row>
    <row r="932" spans="1:22" ht="59" x14ac:dyDescent="0.7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  <c r="U932" s="9">
        <v>40312.707245370366</v>
      </c>
      <c r="V932" s="9">
        <v>40354.688888888886</v>
      </c>
    </row>
    <row r="933" spans="1:22" ht="44.25" x14ac:dyDescent="0.7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  <c r="U933" s="9">
        <v>41680.151643518519</v>
      </c>
      <c r="V933" s="9">
        <v>41714.708333333328</v>
      </c>
    </row>
    <row r="934" spans="1:22" ht="29.5" x14ac:dyDescent="0.7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  <c r="U934" s="9">
        <v>41310.760937499996</v>
      </c>
      <c r="V934" s="9">
        <v>41355.719270833331</v>
      </c>
    </row>
    <row r="935" spans="1:22" ht="44.25" x14ac:dyDescent="0.7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41710.960752314815</v>
      </c>
      <c r="T935" s="9">
        <f t="shared" si="89"/>
        <v>41770.960752314815</v>
      </c>
      <c r="U935" s="9">
        <v>41710.960752314815</v>
      </c>
      <c r="V935" s="9">
        <v>41770.960752314815</v>
      </c>
    </row>
    <row r="936" spans="1:22" ht="44.25" x14ac:dyDescent="0.7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  <c r="U936" s="9">
        <v>41733.528749999998</v>
      </c>
      <c r="V936" s="9">
        <v>41763.041666666664</v>
      </c>
    </row>
    <row r="937" spans="1:22" ht="44.25" x14ac:dyDescent="0.7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  <c r="U937" s="9">
        <v>42368.125335648147</v>
      </c>
      <c r="V937" s="9">
        <v>42398.125335648147</v>
      </c>
    </row>
    <row r="938" spans="1:22" ht="44.25" x14ac:dyDescent="0.7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40882.815844907404</v>
      </c>
      <c r="T938" s="9">
        <f t="shared" si="89"/>
        <v>40926.625</v>
      </c>
      <c r="U938" s="9">
        <v>40882.815844907404</v>
      </c>
      <c r="V938" s="9">
        <v>40926.625</v>
      </c>
    </row>
    <row r="939" spans="1:22" ht="44.25" x14ac:dyDescent="0.7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41551.589780092589</v>
      </c>
      <c r="T939" s="9">
        <f t="shared" si="89"/>
        <v>41581.63144675926</v>
      </c>
      <c r="U939" s="9">
        <v>41551.589780092589</v>
      </c>
      <c r="V939" s="9">
        <v>41581.63144675926</v>
      </c>
    </row>
    <row r="940" spans="1:22" ht="44.25" x14ac:dyDescent="0.7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  <c r="U940" s="9">
        <v>41124.27138888889</v>
      </c>
      <c r="V940" s="9">
        <v>41154.27138888889</v>
      </c>
    </row>
    <row r="941" spans="1:22" ht="44.25" x14ac:dyDescent="0.7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  <c r="U941" s="9">
        <v>41416.554837962962</v>
      </c>
      <c r="V941" s="9">
        <v>41455.623611111107</v>
      </c>
    </row>
    <row r="942" spans="1:22" ht="44.25" x14ac:dyDescent="0.7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  <c r="U942" s="9">
        <v>42181.800069444442</v>
      </c>
      <c r="V942" s="9">
        <v>42226.800069444442</v>
      </c>
    </row>
    <row r="943" spans="1:22" ht="59" x14ac:dyDescent="0.7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  <c r="U943" s="9">
        <v>42745.888252314813</v>
      </c>
      <c r="V943" s="9">
        <v>42775.888252314813</v>
      </c>
    </row>
    <row r="944" spans="1:22" ht="59" x14ac:dyDescent="0.7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42382.634953703695</v>
      </c>
      <c r="T944" s="9">
        <f t="shared" si="89"/>
        <v>42418.634953703695</v>
      </c>
      <c r="U944" s="9">
        <v>42382.634953703695</v>
      </c>
      <c r="V944" s="9">
        <v>42418.634953703695</v>
      </c>
    </row>
    <row r="945" spans="1:22" ht="29.5" x14ac:dyDescent="0.7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  <c r="U945" s="9">
        <v>42673.459548611114</v>
      </c>
      <c r="V945" s="9">
        <v>42703.501215277771</v>
      </c>
    </row>
    <row r="946" spans="1:22" ht="44.25" x14ac:dyDescent="0.7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  <c r="U946" s="9">
        <v>42444.375578703701</v>
      </c>
      <c r="V946" s="9">
        <v>42478.374999999993</v>
      </c>
    </row>
    <row r="947" spans="1:22" ht="44.25" x14ac:dyDescent="0.7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42732.664652777778</v>
      </c>
      <c r="T947" s="9">
        <f t="shared" si="89"/>
        <v>42784.790972222218</v>
      </c>
      <c r="U947" s="9">
        <v>42732.664652777778</v>
      </c>
      <c r="V947" s="9">
        <v>42784.790972222218</v>
      </c>
    </row>
    <row r="948" spans="1:22" ht="44.25" x14ac:dyDescent="0.7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  <c r="U948" s="9">
        <v>42592.542222222219</v>
      </c>
      <c r="V948" s="9">
        <v>42622.542222222219</v>
      </c>
    </row>
    <row r="949" spans="1:22" ht="59" x14ac:dyDescent="0.7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  <c r="U949" s="9">
        <v>42491.57298611111</v>
      </c>
      <c r="V949" s="9">
        <v>42551.57298611111</v>
      </c>
    </row>
    <row r="950" spans="1:22" ht="59" x14ac:dyDescent="0.7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  <c r="U950" s="9">
        <v>42411.619953703703</v>
      </c>
      <c r="V950" s="9">
        <v>42441.619953703703</v>
      </c>
    </row>
    <row r="951" spans="1:22" ht="44.25" x14ac:dyDescent="0.7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  <c r="U951" s="9">
        <v>42360.835370370369</v>
      </c>
      <c r="V951" s="9">
        <v>42420.835370370369</v>
      </c>
    </row>
    <row r="952" spans="1:22" ht="44.25" x14ac:dyDescent="0.7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  <c r="U952" s="9">
        <v>42356.54237268518</v>
      </c>
      <c r="V952" s="9">
        <v>42386.54237268518</v>
      </c>
    </row>
    <row r="953" spans="1:22" x14ac:dyDescent="0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42480.44527777777</v>
      </c>
      <c r="T953" s="9">
        <f t="shared" si="89"/>
        <v>42525.44527777777</v>
      </c>
      <c r="U953" s="9">
        <v>42480.44527777777</v>
      </c>
      <c r="V953" s="9">
        <v>42525.44527777777</v>
      </c>
    </row>
    <row r="954" spans="1:22" ht="29.5" x14ac:dyDescent="0.7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42662.405231481483</v>
      </c>
      <c r="T954" s="9">
        <f t="shared" si="89"/>
        <v>42692.446898148148</v>
      </c>
      <c r="U954" s="9">
        <v>42662.405231481483</v>
      </c>
      <c r="V954" s="9">
        <v>42692.446898148148</v>
      </c>
    </row>
    <row r="955" spans="1:22" ht="44.25" x14ac:dyDescent="0.7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  <c r="U955" s="9">
        <v>41998.956006944441</v>
      </c>
      <c r="V955" s="9">
        <v>42028.956006944441</v>
      </c>
    </row>
    <row r="956" spans="1:22" ht="44.25" x14ac:dyDescent="0.7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  <c r="U956" s="9">
        <v>42194.625451388885</v>
      </c>
      <c r="V956" s="9">
        <v>42236.625451388885</v>
      </c>
    </row>
    <row r="957" spans="1:22" ht="44.25" x14ac:dyDescent="0.7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  <c r="U957" s="9">
        <v>42586.086805555555</v>
      </c>
      <c r="V957" s="9">
        <v>42626.086805555555</v>
      </c>
    </row>
    <row r="958" spans="1:22" ht="59" x14ac:dyDescent="0.7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  <c r="U958" s="9">
        <v>42060.705543981479</v>
      </c>
      <c r="V958" s="9">
        <v>42120.663877314808</v>
      </c>
    </row>
    <row r="959" spans="1:22" ht="29.5" x14ac:dyDescent="0.7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  <c r="U959" s="9">
        <v>42660.344131944446</v>
      </c>
      <c r="V959" s="9">
        <v>42691.385798611103</v>
      </c>
    </row>
    <row r="960" spans="1:22" ht="59" x14ac:dyDescent="0.7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  <c r="U960" s="9">
        <v>42082.594479166662</v>
      </c>
      <c r="V960" s="9">
        <v>42103.999305555553</v>
      </c>
    </row>
    <row r="961" spans="1:22" ht="44.25" x14ac:dyDescent="0.7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  <c r="U961" s="9">
        <v>41992.96603009259</v>
      </c>
      <c r="V961" s="9">
        <v>42022.96603009259</v>
      </c>
    </row>
    <row r="962" spans="1:22" ht="44.25" x14ac:dyDescent="0.7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  <c r="U962" s="9">
        <v>42766.41846064815</v>
      </c>
      <c r="V962" s="9">
        <v>42808.376793981479</v>
      </c>
    </row>
    <row r="963" spans="1:22" ht="44.25" x14ac:dyDescent="0.7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>
        <f t="shared" ref="P963:P1026" si="91">ROUND(E963/L963,0)</f>
        <v>364</v>
      </c>
      <c r="Q963" t="str">
        <f t="shared" ref="Q963:Q1026" si="92">LEFT(N963, SEARCH("/",N963,1)-1)</f>
        <v>technology</v>
      </c>
      <c r="R963" t="str">
        <f t="shared" ref="R963:R1026" si="93">RIGHT(N963, LEN(N963)-SEARCH("/",N963,1))</f>
        <v>wearables</v>
      </c>
      <c r="S963" s="9">
        <f t="shared" ref="S963:S1026" si="94">(((J963/60)/60)/24)+DATE(1970,1,1)+(-5/24)</f>
        <v>42740.485358796293</v>
      </c>
      <c r="T963" s="9">
        <f t="shared" ref="T963:T1026" si="95">(((I963/60)/60)/24)+DATE(1970,1,1)+(-5/24)</f>
        <v>42786.583333333336</v>
      </c>
      <c r="U963" s="9">
        <v>42740.485358796293</v>
      </c>
      <c r="V963" s="9">
        <v>42786.583333333336</v>
      </c>
    </row>
    <row r="964" spans="1:22" ht="44.25" x14ac:dyDescent="0.7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  <c r="U964" s="9">
        <v>42373.504085648143</v>
      </c>
      <c r="V964" s="9">
        <v>42411.504085648143</v>
      </c>
    </row>
    <row r="965" spans="1:22" ht="29.5" x14ac:dyDescent="0.7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  <c r="U965" s="9">
        <v>42625.427303240744</v>
      </c>
      <c r="V965" s="9">
        <v>42660.427303240744</v>
      </c>
    </row>
    <row r="966" spans="1:22" ht="44.25" x14ac:dyDescent="0.7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  <c r="U966" s="9">
        <v>42208.420358796291</v>
      </c>
      <c r="V966" s="9">
        <v>42248.420358796291</v>
      </c>
    </row>
    <row r="967" spans="1:22" ht="44.25" x14ac:dyDescent="0.7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  <c r="U967" s="9">
        <v>42636.808402777773</v>
      </c>
      <c r="V967" s="9">
        <v>42668.957638888889</v>
      </c>
    </row>
    <row r="968" spans="1:22" ht="44.25" x14ac:dyDescent="0.7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  <c r="U968" s="9">
        <v>42619.427453703705</v>
      </c>
      <c r="V968" s="9">
        <v>42649.427453703705</v>
      </c>
    </row>
    <row r="969" spans="1:22" ht="44.25" x14ac:dyDescent="0.7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  <c r="U969" s="9">
        <v>42422.045995370368</v>
      </c>
      <c r="V969" s="9">
        <v>42482.004328703704</v>
      </c>
    </row>
    <row r="970" spans="1:22" ht="44.25" x14ac:dyDescent="0.7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  <c r="U970" s="9">
        <v>41836.639282407406</v>
      </c>
      <c r="V970" s="9">
        <v>41866.639282407406</v>
      </c>
    </row>
    <row r="971" spans="1:22" ht="29.5" x14ac:dyDescent="0.7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  <c r="U971" s="9">
        <v>42742.094988425924</v>
      </c>
      <c r="V971" s="9">
        <v>42775.094988425924</v>
      </c>
    </row>
    <row r="972" spans="1:22" ht="59" x14ac:dyDescent="0.7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  <c r="U972" s="9">
        <v>42721.012187499997</v>
      </c>
      <c r="V972" s="9">
        <v>42757.999305555553</v>
      </c>
    </row>
    <row r="973" spans="1:22" ht="44.25" x14ac:dyDescent="0.7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  <c r="U973" s="9">
        <v>42111.500694444439</v>
      </c>
      <c r="V973" s="9">
        <v>42156.500694444439</v>
      </c>
    </row>
    <row r="974" spans="1:22" ht="44.25" x14ac:dyDescent="0.7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  <c r="U974" s="9">
        <v>41856.657384259255</v>
      </c>
      <c r="V974" s="9">
        <v>41886.082638888889</v>
      </c>
    </row>
    <row r="975" spans="1:22" ht="44.25" x14ac:dyDescent="0.7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  <c r="U975" s="9">
        <v>42256.806631944441</v>
      </c>
      <c r="V975" s="9">
        <v>42316.848298611112</v>
      </c>
    </row>
    <row r="976" spans="1:22" ht="44.25" x14ac:dyDescent="0.7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  <c r="U976" s="9">
        <v>42424.541157407402</v>
      </c>
      <c r="V976" s="9">
        <v>42454.499490740738</v>
      </c>
    </row>
    <row r="977" spans="1:22" ht="44.25" x14ac:dyDescent="0.7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  <c r="U977" s="9">
        <v>42489.488252314812</v>
      </c>
      <c r="V977" s="9">
        <v>42549.488252314812</v>
      </c>
    </row>
    <row r="978" spans="1:22" ht="44.25" x14ac:dyDescent="0.7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  <c r="U978" s="9">
        <v>42184.850659722222</v>
      </c>
      <c r="V978" s="9">
        <v>42229.850659722222</v>
      </c>
    </row>
    <row r="979" spans="1:22" ht="44.25" x14ac:dyDescent="0.7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  <c r="U979" s="9">
        <v>42391.733761574076</v>
      </c>
      <c r="V979" s="9">
        <v>42421.733761574076</v>
      </c>
    </row>
    <row r="980" spans="1:22" ht="44.25" x14ac:dyDescent="0.7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  <c r="U980" s="9">
        <v>42395.100706018515</v>
      </c>
      <c r="V980" s="9">
        <v>42425.100706018515</v>
      </c>
    </row>
    <row r="981" spans="1:22" ht="44.25" x14ac:dyDescent="0.7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42506.208657407398</v>
      </c>
      <c r="T981" s="9">
        <f t="shared" si="95"/>
        <v>42541.582638888889</v>
      </c>
      <c r="U981" s="9">
        <v>42506.208657407398</v>
      </c>
      <c r="V981" s="9">
        <v>42541.582638888889</v>
      </c>
    </row>
    <row r="982" spans="1:22" ht="59" x14ac:dyDescent="0.7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  <c r="U982" s="9">
        <v>41928.695856481478</v>
      </c>
      <c r="V982" s="9">
        <v>41973.737523148149</v>
      </c>
    </row>
    <row r="983" spans="1:22" ht="59" x14ac:dyDescent="0.7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  <c r="U983" s="9">
        <v>41830.738680555551</v>
      </c>
      <c r="V983" s="9">
        <v>41860.738680555551</v>
      </c>
    </row>
    <row r="984" spans="1:22" ht="29.5" x14ac:dyDescent="0.7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  <c r="U984" s="9">
        <v>42615.544976851852</v>
      </c>
      <c r="V984" s="9">
        <v>42645.544976851852</v>
      </c>
    </row>
    <row r="985" spans="1:22" ht="59" x14ac:dyDescent="0.7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42574.459317129629</v>
      </c>
      <c r="T985" s="9">
        <f t="shared" si="95"/>
        <v>42605.662499999999</v>
      </c>
      <c r="U985" s="9">
        <v>42574.459317129629</v>
      </c>
      <c r="V985" s="9">
        <v>42605.662499999999</v>
      </c>
    </row>
    <row r="986" spans="1:22" ht="73.75" x14ac:dyDescent="0.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9">
        <f t="shared" si="94"/>
        <v>42060.907499999994</v>
      </c>
      <c r="T986" s="9">
        <f t="shared" si="95"/>
        <v>42090.865833333337</v>
      </c>
      <c r="U986" s="9">
        <v>42060.907499999994</v>
      </c>
      <c r="V986" s="9">
        <v>42090.865833333337</v>
      </c>
    </row>
    <row r="987" spans="1:22" ht="44.25" x14ac:dyDescent="0.7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  <c r="U987" s="9">
        <v>42339.759375000001</v>
      </c>
      <c r="V987" s="9">
        <v>42369.749999999993</v>
      </c>
    </row>
    <row r="988" spans="1:22" ht="59" x14ac:dyDescent="0.7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  <c r="U988" s="9">
        <v>42324.559027777774</v>
      </c>
      <c r="V988" s="9">
        <v>42378.791666666664</v>
      </c>
    </row>
    <row r="989" spans="1:22" ht="44.25" x14ac:dyDescent="0.7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  <c r="U989" s="9">
        <v>41773.086226851847</v>
      </c>
      <c r="V989" s="9">
        <v>41813.086226851847</v>
      </c>
    </row>
    <row r="990" spans="1:22" ht="59" x14ac:dyDescent="0.7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  <c r="U990" s="9">
        <v>42614.148437499993</v>
      </c>
      <c r="V990" s="9">
        <v>42644.148437499993</v>
      </c>
    </row>
    <row r="991" spans="1:22" ht="29.5" x14ac:dyDescent="0.7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  <c r="U991" s="9">
        <v>42611.725636574069</v>
      </c>
      <c r="V991" s="9">
        <v>42641.725636574069</v>
      </c>
    </row>
    <row r="992" spans="1:22" ht="44.25" x14ac:dyDescent="0.7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  <c r="U992" s="9">
        <v>41855.575972222221</v>
      </c>
      <c r="V992" s="9">
        <v>41885.575972222221</v>
      </c>
    </row>
    <row r="993" spans="1:22" ht="73.75" x14ac:dyDescent="0.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  <c r="U993" s="9">
        <v>42538.548472222225</v>
      </c>
      <c r="V993" s="9">
        <v>42563.57708333333</v>
      </c>
    </row>
    <row r="994" spans="1:22" ht="44.25" x14ac:dyDescent="0.7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  <c r="U994" s="9">
        <v>42437.71665509259</v>
      </c>
      <c r="V994" s="9">
        <v>42497.674988425926</v>
      </c>
    </row>
    <row r="995" spans="1:22" ht="44.25" x14ac:dyDescent="0.7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  <c r="U995" s="9">
        <v>42652.756574074076</v>
      </c>
      <c r="V995" s="9">
        <v>42685.999999999993</v>
      </c>
    </row>
    <row r="996" spans="1:22" ht="59" x14ac:dyDescent="0.7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  <c r="U996" s="9">
        <v>41921.054745370369</v>
      </c>
      <c r="V996" s="9">
        <v>41973.749305555553</v>
      </c>
    </row>
    <row r="997" spans="1:22" ht="44.25" x14ac:dyDescent="0.7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  <c r="U997" s="9">
        <v>41947.732407407406</v>
      </c>
      <c r="V997" s="9">
        <v>41972.458333333336</v>
      </c>
    </row>
    <row r="998" spans="1:22" ht="44.25" x14ac:dyDescent="0.7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  <c r="U998" s="9">
        <v>41817.658101851848</v>
      </c>
      <c r="V998" s="9">
        <v>41847.435416666667</v>
      </c>
    </row>
    <row r="999" spans="1:22" ht="29.5" x14ac:dyDescent="0.7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  <c r="U999" s="9">
        <v>41940.894641203704</v>
      </c>
      <c r="V999" s="9">
        <v>41970.936307870368</v>
      </c>
    </row>
    <row r="1000" spans="1:22" ht="44.25" x14ac:dyDescent="0.7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  <c r="U1000" s="9">
        <v>42281.960659722223</v>
      </c>
      <c r="V1000" s="9">
        <v>42327.002326388887</v>
      </c>
    </row>
    <row r="1001" spans="1:22" ht="44.25" x14ac:dyDescent="0.7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  <c r="U1001" s="9">
        <v>41926.091319444444</v>
      </c>
      <c r="V1001" s="9">
        <v>41956.126388888886</v>
      </c>
    </row>
    <row r="1002" spans="1:22" ht="44.25" x14ac:dyDescent="0.7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42748.851388888892</v>
      </c>
      <c r="T1002" s="9">
        <f t="shared" si="95"/>
        <v>42808.80972222222</v>
      </c>
      <c r="U1002" s="9">
        <v>42748.851388888892</v>
      </c>
      <c r="V1002" s="9">
        <v>42808.80972222222</v>
      </c>
    </row>
    <row r="1003" spans="1:22" ht="59" x14ac:dyDescent="0.7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  <c r="U1003" s="9">
        <v>42720.511724537035</v>
      </c>
      <c r="V1003" s="9">
        <v>42765.511724537035</v>
      </c>
    </row>
    <row r="1004" spans="1:22" ht="44.25" x14ac:dyDescent="0.7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  <c r="U1004" s="9">
        <v>42325.475856481477</v>
      </c>
      <c r="V1004" s="9">
        <v>42355.040972222218</v>
      </c>
    </row>
    <row r="1005" spans="1:22" ht="44.25" x14ac:dyDescent="0.7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  <c r="U1005" s="9">
        <v>42780.500706018516</v>
      </c>
      <c r="V1005" s="9">
        <v>42810.459039351852</v>
      </c>
    </row>
    <row r="1006" spans="1:22" ht="29.5" x14ac:dyDescent="0.7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42388.5003125</v>
      </c>
      <c r="T1006" s="9">
        <f t="shared" si="95"/>
        <v>42418.5003125</v>
      </c>
      <c r="U1006" s="9">
        <v>42388.5003125</v>
      </c>
      <c r="V1006" s="9">
        <v>42418.5003125</v>
      </c>
    </row>
    <row r="1007" spans="1:22" ht="44.25" x14ac:dyDescent="0.7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42276.416469907403</v>
      </c>
      <c r="T1007" s="9">
        <f t="shared" si="95"/>
        <v>42307.416469907403</v>
      </c>
      <c r="U1007" s="9">
        <v>42276.416469907403</v>
      </c>
      <c r="V1007" s="9">
        <v>42307.416469907403</v>
      </c>
    </row>
    <row r="1008" spans="1:22" ht="44.25" x14ac:dyDescent="0.7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  <c r="U1008" s="9">
        <v>41976.83185185185</v>
      </c>
      <c r="V1008" s="9">
        <v>41985.09097222222</v>
      </c>
    </row>
    <row r="1009" spans="1:22" ht="44.25" x14ac:dyDescent="0.7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  <c r="U1009" s="9">
        <v>42676.3752662037</v>
      </c>
      <c r="V1009" s="9">
        <v>42718.416932870365</v>
      </c>
    </row>
    <row r="1010" spans="1:22" ht="44.25" x14ac:dyDescent="0.7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  <c r="U1010" s="9">
        <v>42702.600868055553</v>
      </c>
      <c r="V1010" s="9">
        <v>42732.600868055553</v>
      </c>
    </row>
    <row r="1011" spans="1:22" ht="59" x14ac:dyDescent="0.7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  <c r="U1011" s="9">
        <v>42510.396365740737</v>
      </c>
      <c r="V1011" s="9">
        <v>42540.396365740737</v>
      </c>
    </row>
    <row r="1012" spans="1:22" ht="44.25" x14ac:dyDescent="0.7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  <c r="U1012" s="9">
        <v>42561.621087962958</v>
      </c>
      <c r="V1012" s="9">
        <v>42617.915972222218</v>
      </c>
    </row>
    <row r="1013" spans="1:22" ht="44.25" x14ac:dyDescent="0.7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  <c r="U1013" s="9">
        <v>41946.689756944441</v>
      </c>
      <c r="V1013" s="9">
        <v>41991.689756944441</v>
      </c>
    </row>
    <row r="1014" spans="1:22" ht="59" x14ac:dyDescent="0.7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  <c r="U1014" s="9">
        <v>42714.232083333329</v>
      </c>
      <c r="V1014" s="9">
        <v>42759.232083333329</v>
      </c>
    </row>
    <row r="1015" spans="1:22" ht="44.25" x14ac:dyDescent="0.7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  <c r="U1015" s="9">
        <v>42339.625648148147</v>
      </c>
      <c r="V1015" s="9">
        <v>42367.624999999993</v>
      </c>
    </row>
    <row r="1016" spans="1:22" ht="29.5" x14ac:dyDescent="0.7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  <c r="U1016" s="9">
        <v>41954.79415509259</v>
      </c>
      <c r="V1016" s="9">
        <v>42004.79415509259</v>
      </c>
    </row>
    <row r="1017" spans="1:22" ht="29.5" x14ac:dyDescent="0.7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  <c r="U1017" s="9">
        <v>42303.670081018521</v>
      </c>
      <c r="V1017" s="9">
        <v>42333.711747685178</v>
      </c>
    </row>
    <row r="1018" spans="1:22" ht="44.25" x14ac:dyDescent="0.7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42421.898796296293</v>
      </c>
      <c r="T1018" s="9">
        <f t="shared" si="95"/>
        <v>42466.857129629621</v>
      </c>
      <c r="U1018" s="9">
        <v>42421.898796296293</v>
      </c>
      <c r="V1018" s="9">
        <v>42466.857129629621</v>
      </c>
    </row>
    <row r="1019" spans="1:22" ht="59" x14ac:dyDescent="0.7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  <c r="U1019" s="9">
        <v>42289.466840277775</v>
      </c>
      <c r="V1019" s="9">
        <v>42329.508506944439</v>
      </c>
    </row>
    <row r="1020" spans="1:22" ht="44.25" x14ac:dyDescent="0.7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  <c r="U1020" s="9">
        <v>42535.283946759257</v>
      </c>
      <c r="V1020" s="9">
        <v>42565.283946759257</v>
      </c>
    </row>
    <row r="1021" spans="1:22" ht="44.25" x14ac:dyDescent="0.7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  <c r="U1021" s="9">
        <v>42009.765613425923</v>
      </c>
      <c r="V1021" s="9">
        <v>42039.765613425923</v>
      </c>
    </row>
    <row r="1022" spans="1:22" ht="44.25" x14ac:dyDescent="0.7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  <c r="U1022" s="9">
        <v>42126.861215277771</v>
      </c>
      <c r="V1022" s="9">
        <v>42156.824305555558</v>
      </c>
    </row>
    <row r="1023" spans="1:22" ht="44.25" x14ac:dyDescent="0.7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  <c r="U1023" s="9">
        <v>42271.043645833335</v>
      </c>
      <c r="V1023" s="9">
        <v>42293.958333333336</v>
      </c>
    </row>
    <row r="1024" spans="1:22" ht="29.5" x14ac:dyDescent="0.7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42111.438391203708</v>
      </c>
      <c r="T1024" s="9">
        <f t="shared" si="95"/>
        <v>42141.438391203708</v>
      </c>
      <c r="U1024" s="9">
        <v>42111.438391203708</v>
      </c>
      <c r="V1024" s="9">
        <v>42141.438391203708</v>
      </c>
    </row>
    <row r="1025" spans="1:22" ht="44.25" x14ac:dyDescent="0.7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  <c r="U1025" s="9">
        <v>42145.711354166669</v>
      </c>
      <c r="V1025" s="9">
        <v>42175.711354166669</v>
      </c>
    </row>
    <row r="1026" spans="1:22" ht="44.25" x14ac:dyDescent="0.7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  <c r="U1026" s="9">
        <v>42370.372256944444</v>
      </c>
      <c r="V1026" s="9">
        <v>42400.372256944444</v>
      </c>
    </row>
    <row r="1027" spans="1:22" ht="29.5" x14ac:dyDescent="0.7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>
        <f t="shared" ref="P1027:P1090" si="97">ROUND(E1027/L1027,0)</f>
        <v>72</v>
      </c>
      <c r="Q1027" t="str">
        <f t="shared" ref="Q1027:Q1090" si="98">LEFT(N1027, SEARCH("/",N1027,1)-1)</f>
        <v>music</v>
      </c>
      <c r="R1027" t="str">
        <f t="shared" ref="R1027:R1090" si="99">RIGHT(N1027, LEN(N1027)-SEARCH("/",N1027,1))</f>
        <v>electronic music</v>
      </c>
      <c r="S1027" s="9">
        <f t="shared" ref="S1027:S1090" si="100">(((J1027/60)/60)/24)+DATE(1970,1,1)+(-5/24)</f>
        <v>42049.625428240739</v>
      </c>
      <c r="T1027" s="9">
        <f t="shared" ref="T1027:T1090" si="101">(((I1027/60)/60)/24)+DATE(1970,1,1)+(-5/24)</f>
        <v>42079.583761574067</v>
      </c>
      <c r="U1027" s="9">
        <v>42049.625428240739</v>
      </c>
      <c r="V1027" s="9">
        <v>42079.583761574067</v>
      </c>
    </row>
    <row r="1028" spans="1:22" ht="59" x14ac:dyDescent="0.7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  <c r="U1028" s="9">
        <v>42426.199259259258</v>
      </c>
      <c r="V1028" s="9">
        <v>42460.157592592594</v>
      </c>
    </row>
    <row r="1029" spans="1:22" ht="44.25" x14ac:dyDescent="0.7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  <c r="U1029" s="9">
        <v>41904.825775462959</v>
      </c>
      <c r="V1029" s="9">
        <v>41934.825775462959</v>
      </c>
    </row>
    <row r="1030" spans="1:22" ht="44.25" x14ac:dyDescent="0.7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  <c r="U1030" s="9">
        <v>42755.419039351851</v>
      </c>
      <c r="V1030" s="9">
        <v>42800.624999999993</v>
      </c>
    </row>
    <row r="1031" spans="1:22" ht="29.5" x14ac:dyDescent="0.7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  <c r="U1031" s="9">
        <v>42044.503553240742</v>
      </c>
      <c r="V1031" s="9">
        <v>42098.707638888889</v>
      </c>
    </row>
    <row r="1032" spans="1:22" ht="29.5" x14ac:dyDescent="0.7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  <c r="U1032" s="9">
        <v>42611.274872685179</v>
      </c>
      <c r="V1032" s="9">
        <v>42625.274872685179</v>
      </c>
    </row>
    <row r="1033" spans="1:22" ht="59" x14ac:dyDescent="0.7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  <c r="U1033" s="9">
        <v>42324.555671296293</v>
      </c>
      <c r="V1033" s="9">
        <v>42354.555671296293</v>
      </c>
    </row>
    <row r="1034" spans="1:22" x14ac:dyDescent="0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  <c r="U1034" s="9">
        <v>42514.458622685182</v>
      </c>
      <c r="V1034" s="9">
        <v>42544.458622685182</v>
      </c>
    </row>
    <row r="1035" spans="1:22" ht="44.25" x14ac:dyDescent="0.7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42688.524074074077</v>
      </c>
      <c r="T1035" s="9">
        <f t="shared" si="101"/>
        <v>42716.524074074077</v>
      </c>
      <c r="U1035" s="9">
        <v>42688.524074074077</v>
      </c>
      <c r="V1035" s="9">
        <v>42716.524074074077</v>
      </c>
    </row>
    <row r="1036" spans="1:22" ht="44.25" x14ac:dyDescent="0.7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  <c r="U1036" s="9">
        <v>42554.958379629628</v>
      </c>
      <c r="V1036" s="9">
        <v>42586.957638888889</v>
      </c>
    </row>
    <row r="1037" spans="1:22" ht="44.25" x14ac:dyDescent="0.7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  <c r="U1037" s="9">
        <v>42016.43310185185</v>
      </c>
      <c r="V1037" s="9">
        <v>42046.43310185185</v>
      </c>
    </row>
    <row r="1038" spans="1:22" ht="44.25" x14ac:dyDescent="0.7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  <c r="U1038" s="9">
        <v>41249.240624999999</v>
      </c>
      <c r="V1038" s="9">
        <v>41281.125</v>
      </c>
    </row>
    <row r="1039" spans="1:22" ht="44.25" x14ac:dyDescent="0.7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  <c r="U1039" s="9">
        <v>42119.61414351852</v>
      </c>
      <c r="V1039" s="9">
        <v>42141.999999999993</v>
      </c>
    </row>
    <row r="1040" spans="1:22" ht="44.25" x14ac:dyDescent="0.7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  <c r="U1040" s="9">
        <v>42418.023414351854</v>
      </c>
      <c r="V1040" s="9">
        <v>42447.981747685182</v>
      </c>
    </row>
    <row r="1041" spans="1:22" ht="44.25" x14ac:dyDescent="0.7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  <c r="U1041" s="9">
        <v>42691.900995370372</v>
      </c>
      <c r="V1041" s="9">
        <v>42717.124305555553</v>
      </c>
    </row>
    <row r="1042" spans="1:22" ht="44.25" x14ac:dyDescent="0.7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  <c r="U1042" s="9">
        <v>42579.500104166662</v>
      </c>
      <c r="V1042" s="9">
        <v>42609.500104166662</v>
      </c>
    </row>
    <row r="1043" spans="1:22" ht="44.25" x14ac:dyDescent="0.7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41830.851759259262</v>
      </c>
      <c r="T1043" s="9">
        <f t="shared" si="101"/>
        <v>41850.851759259262</v>
      </c>
      <c r="U1043" s="9">
        <v>41830.851759259262</v>
      </c>
      <c r="V1043" s="9">
        <v>41850.851759259262</v>
      </c>
    </row>
    <row r="1044" spans="1:22" ht="44.25" x14ac:dyDescent="0.7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  <c r="U1044" s="9">
        <v>41851.487824074073</v>
      </c>
      <c r="V1044" s="9">
        <v>41894.208333333328</v>
      </c>
    </row>
    <row r="1045" spans="1:22" ht="44.25" x14ac:dyDescent="0.7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  <c r="U1045" s="9">
        <v>42114.044618055552</v>
      </c>
      <c r="V1045" s="9">
        <v>42144.044618055552</v>
      </c>
    </row>
    <row r="1046" spans="1:22" ht="44.25" x14ac:dyDescent="0.7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  <c r="U1046" s="9">
        <v>42011.717604166661</v>
      </c>
      <c r="V1046" s="9">
        <v>42068.643749999996</v>
      </c>
    </row>
    <row r="1047" spans="1:22" ht="44.25" x14ac:dyDescent="0.7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41844.666087962964</v>
      </c>
      <c r="T1047" s="9">
        <f t="shared" si="101"/>
        <v>41874.666087962964</v>
      </c>
      <c r="U1047" s="9">
        <v>41844.666087962964</v>
      </c>
      <c r="V1047" s="9">
        <v>41874.666087962964</v>
      </c>
    </row>
    <row r="1048" spans="1:22" ht="44.25" x14ac:dyDescent="0.7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  <c r="U1048" s="9">
        <v>42319.643055555549</v>
      </c>
      <c r="V1048" s="9">
        <v>42364.643055555549</v>
      </c>
    </row>
    <row r="1049" spans="1:22" ht="44.25" x14ac:dyDescent="0.7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41918.610127314809</v>
      </c>
      <c r="T1049" s="9">
        <f t="shared" si="101"/>
        <v>41948.65179398148</v>
      </c>
      <c r="U1049" s="9">
        <v>41918.610127314809</v>
      </c>
      <c r="V1049" s="9">
        <v>41948.65179398148</v>
      </c>
    </row>
    <row r="1050" spans="1:22" ht="44.25" x14ac:dyDescent="0.7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  <c r="U1050" s="9">
        <v>42597.844780092586</v>
      </c>
      <c r="V1050" s="9">
        <v>42637.844780092586</v>
      </c>
    </row>
    <row r="1051" spans="1:22" x14ac:dyDescent="0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  <c r="U1051" s="9">
        <v>42382.222743055558</v>
      </c>
      <c r="V1051" s="9">
        <v>42412.222743055558</v>
      </c>
    </row>
    <row r="1052" spans="1:22" ht="29.5" x14ac:dyDescent="0.7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  <c r="U1052" s="9">
        <v>42231.588854166665</v>
      </c>
      <c r="V1052" s="9">
        <v>42261.588854166665</v>
      </c>
    </row>
    <row r="1053" spans="1:22" ht="44.25" x14ac:dyDescent="0.7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  <c r="U1053" s="9">
        <v>41849.805844907409</v>
      </c>
      <c r="V1053" s="9">
        <v>41877.805844907409</v>
      </c>
    </row>
    <row r="1054" spans="1:22" ht="59" x14ac:dyDescent="0.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  <c r="U1054" s="9">
        <v>42483.589062499996</v>
      </c>
      <c r="V1054" s="9">
        <v>42527.631249999999</v>
      </c>
    </row>
    <row r="1055" spans="1:22" ht="44.25" x14ac:dyDescent="0.7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  <c r="U1055" s="9">
        <v>42774.964490740742</v>
      </c>
      <c r="V1055" s="9">
        <v>42799.964490740742</v>
      </c>
    </row>
    <row r="1056" spans="1:22" ht="59" x14ac:dyDescent="0.7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  <c r="U1056" s="9">
        <v>41831.643506944441</v>
      </c>
      <c r="V1056" s="9">
        <v>41861.708333333328</v>
      </c>
    </row>
    <row r="1057" spans="1:22" ht="44.25" x14ac:dyDescent="0.7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  <c r="U1057" s="9">
        <v>42406.784085648142</v>
      </c>
      <c r="V1057" s="9">
        <v>42436.784085648142</v>
      </c>
    </row>
    <row r="1058" spans="1:22" ht="59" x14ac:dyDescent="0.7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42058.511307870365</v>
      </c>
      <c r="T1058" s="9">
        <f t="shared" si="101"/>
        <v>42118.469641203708</v>
      </c>
      <c r="U1058" s="9">
        <v>42058.511307870365</v>
      </c>
      <c r="V1058" s="9">
        <v>42118.469641203708</v>
      </c>
    </row>
    <row r="1059" spans="1:22" ht="44.25" x14ac:dyDescent="0.7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42678.662997685176</v>
      </c>
      <c r="T1059" s="9">
        <f t="shared" si="101"/>
        <v>42708.704664351848</v>
      </c>
      <c r="U1059" s="9">
        <v>42678.662997685176</v>
      </c>
      <c r="V1059" s="9">
        <v>42708.704664351848</v>
      </c>
    </row>
    <row r="1060" spans="1:22" ht="44.25" x14ac:dyDescent="0.7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  <c r="U1060" s="9">
        <v>42047.692627314813</v>
      </c>
      <c r="V1060" s="9">
        <v>42088.791666666664</v>
      </c>
    </row>
    <row r="1061" spans="1:22" x14ac:dyDescent="0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42046.581666666665</v>
      </c>
      <c r="T1061" s="9">
        <f t="shared" si="101"/>
        <v>42076.54</v>
      </c>
      <c r="U1061" s="9">
        <v>42046.581666666665</v>
      </c>
      <c r="V1061" s="9">
        <v>42076.54</v>
      </c>
    </row>
    <row r="1062" spans="1:22" ht="44.25" x14ac:dyDescent="0.7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  <c r="U1062" s="9">
        <v>42079.704780092587</v>
      </c>
      <c r="V1062" s="9">
        <v>42109.704780092587</v>
      </c>
    </row>
    <row r="1063" spans="1:22" ht="29.5" x14ac:dyDescent="0.7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  <c r="U1063" s="9">
        <v>42432.068379629629</v>
      </c>
      <c r="V1063" s="9">
        <v>42491.833333333336</v>
      </c>
    </row>
    <row r="1064" spans="1:22" x14ac:dyDescent="0.7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  <c r="U1064" s="9">
        <v>42556.598854166667</v>
      </c>
      <c r="V1064" s="9">
        <v>42563.598854166667</v>
      </c>
    </row>
    <row r="1065" spans="1:22" ht="44.25" x14ac:dyDescent="0.7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  <c r="U1065" s="9">
        <v>42582.822476851848</v>
      </c>
      <c r="V1065" s="9">
        <v>42612.822476851848</v>
      </c>
    </row>
    <row r="1066" spans="1:22" ht="44.25" x14ac:dyDescent="0.7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  <c r="U1066" s="9">
        <v>41417.019710648143</v>
      </c>
      <c r="V1066" s="9">
        <v>41462.019710648143</v>
      </c>
    </row>
    <row r="1067" spans="1:22" ht="44.25" x14ac:dyDescent="0.7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  <c r="U1067" s="9">
        <v>41661.172708333332</v>
      </c>
      <c r="V1067" s="9">
        <v>41689.172708333332</v>
      </c>
    </row>
    <row r="1068" spans="1:22" ht="44.25" x14ac:dyDescent="0.7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41445.754421296297</v>
      </c>
      <c r="T1068" s="9">
        <f t="shared" si="101"/>
        <v>41490.754421296297</v>
      </c>
      <c r="U1068" s="9">
        <v>41445.754421296297</v>
      </c>
      <c r="V1068" s="9">
        <v>41490.754421296297</v>
      </c>
    </row>
    <row r="1069" spans="1:22" ht="44.25" x14ac:dyDescent="0.7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  <c r="U1069" s="9">
        <v>41599.647349537037</v>
      </c>
      <c r="V1069" s="9">
        <v>41629.647349537037</v>
      </c>
    </row>
    <row r="1070" spans="1:22" ht="59" x14ac:dyDescent="0.7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42440.162777777768</v>
      </c>
      <c r="T1070" s="9">
        <f t="shared" si="101"/>
        <v>42470.121111111112</v>
      </c>
      <c r="U1070" s="9">
        <v>42440.162777777768</v>
      </c>
      <c r="V1070" s="9">
        <v>42470.121111111112</v>
      </c>
    </row>
    <row r="1071" spans="1:22" ht="44.25" x14ac:dyDescent="0.7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  <c r="U1071" s="9">
        <v>41572.021516203698</v>
      </c>
      <c r="V1071" s="9">
        <v>41604.06318287037</v>
      </c>
    </row>
    <row r="1072" spans="1:22" ht="44.25" x14ac:dyDescent="0.7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  <c r="U1072" s="9">
        <v>41162.803495370368</v>
      </c>
      <c r="V1072" s="9">
        <v>41182.803495370368</v>
      </c>
    </row>
    <row r="1073" spans="1:22" ht="44.25" x14ac:dyDescent="0.7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  <c r="U1073" s="9">
        <v>42295.545057870368</v>
      </c>
      <c r="V1073" s="9">
        <v>42325.586724537039</v>
      </c>
    </row>
    <row r="1074" spans="1:22" ht="44.25" x14ac:dyDescent="0.7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  <c r="U1074" s="9">
        <v>41645.623807870368</v>
      </c>
      <c r="V1074" s="9">
        <v>41675.623807870368</v>
      </c>
    </row>
    <row r="1075" spans="1:22" ht="29.5" x14ac:dyDescent="0.7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  <c r="U1075" s="9">
        <v>40802.756261574068</v>
      </c>
      <c r="V1075" s="9">
        <v>40832.756261574068</v>
      </c>
    </row>
    <row r="1076" spans="1:22" ht="59" x14ac:dyDescent="0.7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  <c r="U1076" s="9">
        <v>41612.964641203704</v>
      </c>
      <c r="V1076" s="9">
        <v>41642.964641203704</v>
      </c>
    </row>
    <row r="1077" spans="1:22" ht="29.5" x14ac:dyDescent="0.7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  <c r="U1077" s="9">
        <v>41005.695787037032</v>
      </c>
      <c r="V1077" s="9">
        <v>41035.695787037032</v>
      </c>
    </row>
    <row r="1078" spans="1:22" ht="44.25" x14ac:dyDescent="0.7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  <c r="U1078" s="9">
        <v>41838.169560185182</v>
      </c>
      <c r="V1078" s="9">
        <v>41893.169560185182</v>
      </c>
    </row>
    <row r="1079" spans="1:22" ht="44.25" x14ac:dyDescent="0.7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  <c r="U1079" s="9">
        <v>42352.958460648144</v>
      </c>
      <c r="V1079" s="9">
        <v>42382.958460648144</v>
      </c>
    </row>
    <row r="1080" spans="1:22" ht="59" x14ac:dyDescent="0.7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  <c r="U1080" s="9">
        <v>40700.987511574072</v>
      </c>
      <c r="V1080" s="9">
        <v>40745.987511574072</v>
      </c>
    </row>
    <row r="1081" spans="1:22" ht="44.25" x14ac:dyDescent="0.7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42479.35805555556</v>
      </c>
      <c r="T1081" s="9">
        <f t="shared" si="101"/>
        <v>42504.35805555556</v>
      </c>
      <c r="U1081" s="9">
        <v>42479.35805555556</v>
      </c>
      <c r="V1081" s="9">
        <v>42504.35805555556</v>
      </c>
    </row>
    <row r="1082" spans="1:22" ht="44.25" x14ac:dyDescent="0.7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  <c r="U1082" s="9">
        <v>41739.929780092592</v>
      </c>
      <c r="V1082" s="9">
        <v>41769.929780092592</v>
      </c>
    </row>
    <row r="1083" spans="1:22" ht="44.25" x14ac:dyDescent="0.7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  <c r="U1083" s="9">
        <v>42002.718657407408</v>
      </c>
      <c r="V1083" s="9">
        <v>42032.718657407408</v>
      </c>
    </row>
    <row r="1084" spans="1:22" ht="44.25" x14ac:dyDescent="0.7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41101.697777777779</v>
      </c>
      <c r="T1084" s="9">
        <f t="shared" si="101"/>
        <v>41131.697777777779</v>
      </c>
      <c r="U1084" s="9">
        <v>41101.697777777779</v>
      </c>
      <c r="V1084" s="9">
        <v>41131.697777777779</v>
      </c>
    </row>
    <row r="1085" spans="1:22" ht="59" x14ac:dyDescent="0.7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  <c r="U1085" s="9">
        <v>41793.451192129629</v>
      </c>
      <c r="V1085" s="9">
        <v>41853.451192129629</v>
      </c>
    </row>
    <row r="1086" spans="1:22" x14ac:dyDescent="0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  <c r="U1086" s="9">
        <v>41829.703749999993</v>
      </c>
      <c r="V1086" s="9">
        <v>41859.703749999993</v>
      </c>
    </row>
    <row r="1087" spans="1:22" ht="44.25" x14ac:dyDescent="0.7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  <c r="U1087" s="9">
        <v>42413.462673611109</v>
      </c>
      <c r="V1087" s="9">
        <v>42443.421006944445</v>
      </c>
    </row>
    <row r="1088" spans="1:22" x14ac:dyDescent="0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  <c r="U1088" s="9">
        <v>41845.658460648148</v>
      </c>
      <c r="V1088" s="9">
        <v>41875.658460648148</v>
      </c>
    </row>
    <row r="1089" spans="1:22" ht="44.25" x14ac:dyDescent="0.7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41775.505636574075</v>
      </c>
      <c r="T1089" s="9">
        <f t="shared" si="101"/>
        <v>41805.505636574075</v>
      </c>
      <c r="U1089" s="9">
        <v>41775.505636574075</v>
      </c>
      <c r="V1089" s="9">
        <v>41805.505636574075</v>
      </c>
    </row>
    <row r="1090" spans="1:22" ht="29.5" x14ac:dyDescent="0.7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  <c r="U1090" s="9">
        <v>41723.591053240736</v>
      </c>
      <c r="V1090" s="9">
        <v>41753.591053240736</v>
      </c>
    </row>
    <row r="1091" spans="1:22" ht="29.5" x14ac:dyDescent="0.7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>
        <f t="shared" ref="P1091:P1154" si="103">ROUND(E1091/L1091,0)</f>
        <v>24</v>
      </c>
      <c r="Q1091" t="str">
        <f t="shared" ref="Q1091:Q1154" si="104">LEFT(N1091, SEARCH("/",N1091,1)-1)</f>
        <v>games</v>
      </c>
      <c r="R1091" t="str">
        <f t="shared" ref="R1091:R1154" si="105">RIGHT(N1091, LEN(N1091)-SEARCH("/",N1091,1))</f>
        <v>video games</v>
      </c>
      <c r="S1091" s="9">
        <f t="shared" ref="S1091:S1154" si="106">(((J1091/60)/60)/24)+DATE(1970,1,1)+(-5/24)</f>
        <v>42150.981192129628</v>
      </c>
      <c r="T1091" s="9">
        <f t="shared" ref="T1091:T1154" si="107">(((I1091/60)/60)/24)+DATE(1970,1,1)+(-5/24)</f>
        <v>42180.981192129628</v>
      </c>
      <c r="U1091" s="9">
        <v>42150.981192129628</v>
      </c>
      <c r="V1091" s="9">
        <v>42180.981192129628</v>
      </c>
    </row>
    <row r="1092" spans="1:22" ht="44.25" x14ac:dyDescent="0.7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  <c r="U1092" s="9">
        <v>42122.977465277778</v>
      </c>
      <c r="V1092" s="9">
        <v>42152.977465277778</v>
      </c>
    </row>
    <row r="1093" spans="1:22" ht="44.25" x14ac:dyDescent="0.7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42440.611944444441</v>
      </c>
      <c r="T1093" s="9">
        <f t="shared" si="107"/>
        <v>42470.57027777777</v>
      </c>
      <c r="U1093" s="9">
        <v>42440.611944444441</v>
      </c>
      <c r="V1093" s="9">
        <v>42470.57027777777</v>
      </c>
    </row>
    <row r="1094" spans="1:22" ht="59" x14ac:dyDescent="0.7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  <c r="U1094" s="9">
        <v>41249.817569444444</v>
      </c>
      <c r="V1094" s="9">
        <v>41279.817569444444</v>
      </c>
    </row>
    <row r="1095" spans="1:22" ht="44.25" x14ac:dyDescent="0.7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  <c r="U1095" s="9">
        <v>42396.765474537031</v>
      </c>
      <c r="V1095" s="9">
        <v>42411.765474537031</v>
      </c>
    </row>
    <row r="1096" spans="1:22" ht="44.25" x14ac:dyDescent="0.7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40795.505011574067</v>
      </c>
      <c r="T1096" s="9">
        <f t="shared" si="107"/>
        <v>40825.505011574067</v>
      </c>
      <c r="U1096" s="9">
        <v>40795.505011574067</v>
      </c>
      <c r="V1096" s="9">
        <v>40825.505011574067</v>
      </c>
    </row>
    <row r="1097" spans="1:22" ht="44.25" x14ac:dyDescent="0.7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  <c r="U1097" s="9">
        <v>41486.328935185185</v>
      </c>
      <c r="V1097" s="9">
        <v>41516.328935185185</v>
      </c>
    </row>
    <row r="1098" spans="1:22" ht="44.25" x14ac:dyDescent="0.7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  <c r="U1098" s="9">
        <v>41885.309652777774</v>
      </c>
      <c r="V1098" s="9">
        <v>41915.9375</v>
      </c>
    </row>
    <row r="1099" spans="1:22" ht="44.25" x14ac:dyDescent="0.7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  <c r="U1099" s="9">
        <v>41660.584224537037</v>
      </c>
      <c r="V1099" s="9">
        <v>41700.584224537037</v>
      </c>
    </row>
    <row r="1100" spans="1:22" ht="29.5" x14ac:dyDescent="0.7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  <c r="U1100" s="9">
        <v>41712.554340277777</v>
      </c>
      <c r="V1100" s="9">
        <v>41742.554340277777</v>
      </c>
    </row>
    <row r="1101" spans="1:22" ht="59" x14ac:dyDescent="0.7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  <c r="U1101" s="9">
        <v>42107.628101851849</v>
      </c>
      <c r="V1101" s="9">
        <v>42137.628101851849</v>
      </c>
    </row>
    <row r="1102" spans="1:22" ht="44.25" x14ac:dyDescent="0.7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  <c r="U1102" s="9">
        <v>42383.902442129627</v>
      </c>
      <c r="V1102" s="9">
        <v>42413.902442129627</v>
      </c>
    </row>
    <row r="1103" spans="1:22" ht="29.5" x14ac:dyDescent="0.7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  <c r="U1103" s="9">
        <v>42538.564097222225</v>
      </c>
      <c r="V1103" s="9">
        <v>42565.549999999996</v>
      </c>
    </row>
    <row r="1104" spans="1:22" ht="44.25" x14ac:dyDescent="0.7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  <c r="U1104" s="9">
        <v>41576.837094907409</v>
      </c>
      <c r="V1104" s="9">
        <v>41617.040972222218</v>
      </c>
    </row>
    <row r="1105" spans="1:22" ht="44.25" x14ac:dyDescent="0.7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  <c r="U1105" s="9">
        <v>42479.013773148145</v>
      </c>
      <c r="V1105" s="9">
        <v>42539.013773148145</v>
      </c>
    </row>
    <row r="1106" spans="1:22" ht="44.25" x14ac:dyDescent="0.7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  <c r="U1106" s="9">
        <v>41771.201631944445</v>
      </c>
      <c r="V1106" s="9">
        <v>41801.201631944445</v>
      </c>
    </row>
    <row r="1107" spans="1:22" ht="59" x14ac:dyDescent="0.7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  <c r="U1107" s="9">
        <v>41691.927395833329</v>
      </c>
      <c r="V1107" s="9">
        <v>41721.885729166665</v>
      </c>
    </row>
    <row r="1108" spans="1:22" ht="44.25" x14ac:dyDescent="0.7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  <c r="U1108" s="9">
        <v>40973.532118055555</v>
      </c>
      <c r="V1108" s="9">
        <v>41003.490451388883</v>
      </c>
    </row>
    <row r="1109" spans="1:22" ht="59" x14ac:dyDescent="0.7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  <c r="U1109" s="9">
        <v>41813.653055555551</v>
      </c>
      <c r="V1109" s="9">
        <v>41843.653055555551</v>
      </c>
    </row>
    <row r="1110" spans="1:22" ht="59" x14ac:dyDescent="0.7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  <c r="U1110" s="9">
        <v>40952.42864583333</v>
      </c>
      <c r="V1110" s="9">
        <v>41012.386979166666</v>
      </c>
    </row>
    <row r="1111" spans="1:22" ht="44.25" x14ac:dyDescent="0.7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  <c r="U1111" s="9">
        <v>42662.543865740743</v>
      </c>
      <c r="V1111" s="9">
        <v>42692.5855324074</v>
      </c>
    </row>
    <row r="1112" spans="1:22" ht="44.25" x14ac:dyDescent="0.7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  <c r="U1112" s="9">
        <v>41220.72479166666</v>
      </c>
      <c r="V1112" s="9">
        <v>41250.72479166666</v>
      </c>
    </row>
    <row r="1113" spans="1:22" ht="44.25" x14ac:dyDescent="0.7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42346.995254629634</v>
      </c>
      <c r="T1113" s="9">
        <f t="shared" si="107"/>
        <v>42376.995254629634</v>
      </c>
      <c r="U1113" s="9">
        <v>42346.995254629634</v>
      </c>
      <c r="V1113" s="9">
        <v>42376.995254629634</v>
      </c>
    </row>
    <row r="1114" spans="1:22" ht="44.25" x14ac:dyDescent="0.7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  <c r="U1114" s="9">
        <v>41963.551053240742</v>
      </c>
      <c r="V1114" s="9">
        <v>42023.145833333336</v>
      </c>
    </row>
    <row r="1115" spans="1:22" ht="44.25" x14ac:dyDescent="0.7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  <c r="U1115" s="9">
        <v>41835.768749999996</v>
      </c>
      <c r="V1115" s="9">
        <v>41865.768749999996</v>
      </c>
    </row>
    <row r="1116" spans="1:22" ht="44.25" x14ac:dyDescent="0.7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  <c r="U1116" s="9">
        <v>41526.13758101852</v>
      </c>
      <c r="V1116" s="9">
        <v>41556.13758101852</v>
      </c>
    </row>
    <row r="1117" spans="1:22" ht="44.25" x14ac:dyDescent="0.7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  <c r="U1117" s="9">
        <v>42429.487210648142</v>
      </c>
      <c r="V1117" s="9">
        <v>42459.445543981477</v>
      </c>
    </row>
    <row r="1118" spans="1:22" ht="44.25" x14ac:dyDescent="0.7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41009.638981481476</v>
      </c>
      <c r="T1118" s="9">
        <f t="shared" si="107"/>
        <v>41069.638981481476</v>
      </c>
      <c r="U1118" s="9">
        <v>41009.638981481476</v>
      </c>
      <c r="V1118" s="9">
        <v>41069.638981481476</v>
      </c>
    </row>
    <row r="1119" spans="1:22" ht="44.25" x14ac:dyDescent="0.7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  <c r="U1119" s="9">
        <v>42333.390196759261</v>
      </c>
      <c r="V1119" s="9">
        <v>42363.390196759261</v>
      </c>
    </row>
    <row r="1120" spans="1:22" ht="44.25" x14ac:dyDescent="0.7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  <c r="U1120" s="9">
        <v>41703.958090277774</v>
      </c>
      <c r="V1120" s="9">
        <v>41733.91642361111</v>
      </c>
    </row>
    <row r="1121" spans="1:22" ht="59" x14ac:dyDescent="0.7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  <c r="U1121" s="9">
        <v>41722.584074074075</v>
      </c>
      <c r="V1121" s="9">
        <v>41735.584074074075</v>
      </c>
    </row>
    <row r="1122" spans="1:22" ht="44.25" x14ac:dyDescent="0.7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  <c r="U1122" s="9">
        <v>40799.664351851847</v>
      </c>
      <c r="V1122" s="9">
        <v>40844.664351851847</v>
      </c>
    </row>
    <row r="1123" spans="1:22" ht="44.25" x14ac:dyDescent="0.7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  <c r="U1123" s="9">
        <v>42412.72587962963</v>
      </c>
      <c r="V1123" s="9">
        <v>42442.684212962959</v>
      </c>
    </row>
    <row r="1124" spans="1:22" ht="59" x14ac:dyDescent="0.7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  <c r="U1124" s="9">
        <v>41410.495659722219</v>
      </c>
      <c r="V1124" s="9">
        <v>41424.495659722219</v>
      </c>
    </row>
    <row r="1125" spans="1:22" ht="44.25" x14ac:dyDescent="0.7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  <c r="U1125" s="9">
        <v>41718.315370370365</v>
      </c>
      <c r="V1125" s="9">
        <v>41748.315370370365</v>
      </c>
    </row>
    <row r="1126" spans="1:22" ht="44.25" x14ac:dyDescent="0.7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  <c r="U1126" s="9">
        <v>42094.458923611113</v>
      </c>
      <c r="V1126" s="9">
        <v>42124.458923611113</v>
      </c>
    </row>
    <row r="1127" spans="1:22" ht="59" x14ac:dyDescent="0.7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  <c r="U1127" s="9">
        <v>42212.415856481479</v>
      </c>
      <c r="V1127" s="9">
        <v>42272.415856481479</v>
      </c>
    </row>
    <row r="1128" spans="1:22" ht="44.25" x14ac:dyDescent="0.7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42535.11914351851</v>
      </c>
      <c r="T1128" s="9">
        <f t="shared" si="107"/>
        <v>42565.11914351851</v>
      </c>
      <c r="U1128" s="9">
        <v>42535.11914351851</v>
      </c>
      <c r="V1128" s="9">
        <v>42565.11914351851</v>
      </c>
    </row>
    <row r="1129" spans="1:22" ht="59" x14ac:dyDescent="0.7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  <c r="U1129" s="9">
        <v>41926.645833333328</v>
      </c>
      <c r="V1129" s="9">
        <v>41957.687499999993</v>
      </c>
    </row>
    <row r="1130" spans="1:22" x14ac:dyDescent="0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  <c r="U1130" s="9">
        <v>41828.441168981481</v>
      </c>
      <c r="V1130" s="9">
        <v>41858.441168981481</v>
      </c>
    </row>
    <row r="1131" spans="1:22" ht="44.25" x14ac:dyDescent="0.7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  <c r="U1131" s="9">
        <v>42496.056631944441</v>
      </c>
      <c r="V1131" s="9">
        <v>42526.056631944441</v>
      </c>
    </row>
    <row r="1132" spans="1:22" ht="44.25" x14ac:dyDescent="0.7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  <c r="U1132" s="9">
        <v>41908.788194444445</v>
      </c>
      <c r="V1132" s="9">
        <v>41968.829861111109</v>
      </c>
    </row>
    <row r="1133" spans="1:22" ht="44.25" x14ac:dyDescent="0.7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  <c r="U1133" s="9">
        <v>42332.699861111112</v>
      </c>
      <c r="V1133" s="9">
        <v>42362.699861111112</v>
      </c>
    </row>
    <row r="1134" spans="1:22" ht="44.25" x14ac:dyDescent="0.7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  <c r="U1134" s="9">
        <v>42705.907071759262</v>
      </c>
      <c r="V1134" s="9">
        <v>42735.907071759262</v>
      </c>
    </row>
    <row r="1135" spans="1:22" ht="44.25" x14ac:dyDescent="0.7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  <c r="U1135" s="9">
        <v>41821.198854166665</v>
      </c>
      <c r="V1135" s="9">
        <v>41851.198854166665</v>
      </c>
    </row>
    <row r="1136" spans="1:22" ht="44.25" x14ac:dyDescent="0.7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  <c r="U1136" s="9">
        <v>41958.07671296296</v>
      </c>
      <c r="V1136" s="9">
        <v>41971.981249999997</v>
      </c>
    </row>
    <row r="1137" spans="1:22" ht="59" x14ac:dyDescent="0.7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42558.781180555547</v>
      </c>
      <c r="T1137" s="9">
        <f t="shared" si="107"/>
        <v>42588.781180555547</v>
      </c>
      <c r="U1137" s="9">
        <v>42558.781180555547</v>
      </c>
      <c r="V1137" s="9">
        <v>42588.781180555547</v>
      </c>
    </row>
    <row r="1138" spans="1:22" ht="44.25" x14ac:dyDescent="0.7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42327.463298611103</v>
      </c>
      <c r="T1138" s="9">
        <f t="shared" si="107"/>
        <v>42357.463298611103</v>
      </c>
      <c r="U1138" s="9">
        <v>42327.463298611103</v>
      </c>
      <c r="V1138" s="9">
        <v>42357.463298611103</v>
      </c>
    </row>
    <row r="1139" spans="1:22" ht="44.25" x14ac:dyDescent="0.7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  <c r="U1139" s="9">
        <v>42453.611354166664</v>
      </c>
      <c r="V1139" s="9">
        <v>42483.611354166664</v>
      </c>
    </row>
    <row r="1140" spans="1:22" ht="44.25" x14ac:dyDescent="0.7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  <c r="U1140" s="9">
        <v>42736.698275462964</v>
      </c>
      <c r="V1140" s="9">
        <v>42756.698275462964</v>
      </c>
    </row>
    <row r="1141" spans="1:22" ht="44.25" x14ac:dyDescent="0.7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41975.139189814807</v>
      </c>
      <c r="T1141" s="9">
        <f t="shared" si="107"/>
        <v>42005.139189814807</v>
      </c>
      <c r="U1141" s="9">
        <v>41975.139189814807</v>
      </c>
      <c r="V1141" s="9">
        <v>42005.139189814807</v>
      </c>
    </row>
    <row r="1142" spans="1:22" ht="44.25" x14ac:dyDescent="0.7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  <c r="U1142" s="9">
        <v>42192.253715277773</v>
      </c>
      <c r="V1142" s="9">
        <v>42222.253715277773</v>
      </c>
    </row>
    <row r="1143" spans="1:22" x14ac:dyDescent="0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  <c r="U1143" s="9">
        <v>42164.491319444445</v>
      </c>
      <c r="V1143" s="9">
        <v>42194.491319444445</v>
      </c>
    </row>
    <row r="1144" spans="1:22" ht="44.25" x14ac:dyDescent="0.7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42021.797766203708</v>
      </c>
      <c r="T1144" s="9">
        <f t="shared" si="107"/>
        <v>42051.797766203708</v>
      </c>
      <c r="U1144" s="9">
        <v>42021.797766203708</v>
      </c>
      <c r="V1144" s="9">
        <v>42051.797766203708</v>
      </c>
    </row>
    <row r="1145" spans="1:22" ht="44.25" x14ac:dyDescent="0.7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  <c r="U1145" s="9">
        <v>42324.985254629624</v>
      </c>
      <c r="V1145" s="9">
        <v>42354.985254629624</v>
      </c>
    </row>
    <row r="1146" spans="1:22" ht="44.25" x14ac:dyDescent="0.7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  <c r="U1146" s="9">
        <v>42092.973611111105</v>
      </c>
      <c r="V1146" s="9">
        <v>42122.973611111105</v>
      </c>
    </row>
    <row r="1147" spans="1:22" ht="44.25" x14ac:dyDescent="0.7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41854.539259259262</v>
      </c>
      <c r="T1147" s="9">
        <f t="shared" si="107"/>
        <v>41914.539259259262</v>
      </c>
      <c r="U1147" s="9">
        <v>41854.539259259262</v>
      </c>
      <c r="V1147" s="9">
        <v>41914.539259259262</v>
      </c>
    </row>
    <row r="1148" spans="1:22" ht="44.25" x14ac:dyDescent="0.7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  <c r="U1148" s="9">
        <v>41723.745057870365</v>
      </c>
      <c r="V1148" s="9">
        <v>41761.745057870365</v>
      </c>
    </row>
    <row r="1149" spans="1:22" ht="44.25" x14ac:dyDescent="0.7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  <c r="U1149" s="9">
        <v>41871.763692129629</v>
      </c>
      <c r="V1149" s="9">
        <v>41931.763692129629</v>
      </c>
    </row>
    <row r="1150" spans="1:22" ht="29.5" x14ac:dyDescent="0.7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  <c r="U1150" s="9">
        <v>42674.962743055548</v>
      </c>
      <c r="V1150" s="9">
        <v>42705.00440972222</v>
      </c>
    </row>
    <row r="1151" spans="1:22" ht="29.5" x14ac:dyDescent="0.7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  <c r="U1151" s="9">
        <v>42507.501921296294</v>
      </c>
      <c r="V1151" s="9">
        <v>42537.501921296294</v>
      </c>
    </row>
    <row r="1152" spans="1:22" ht="29.5" x14ac:dyDescent="0.7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  <c r="U1152" s="9">
        <v>42317.74623842592</v>
      </c>
      <c r="V1152" s="9">
        <v>42377.74623842592</v>
      </c>
    </row>
    <row r="1153" spans="1:22" ht="59" x14ac:dyDescent="0.7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42223.894247685181</v>
      </c>
      <c r="T1153" s="9">
        <f t="shared" si="107"/>
        <v>42253.894247685181</v>
      </c>
      <c r="U1153" s="9">
        <v>42223.894247685181</v>
      </c>
      <c r="V1153" s="9">
        <v>42253.894247685181</v>
      </c>
    </row>
    <row r="1154" spans="1:22" x14ac:dyDescent="0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  <c r="U1154" s="9">
        <v>42109.501296296294</v>
      </c>
      <c r="V1154" s="9">
        <v>42139.501296296294</v>
      </c>
    </row>
    <row r="1155" spans="1:22" ht="29.5" x14ac:dyDescent="0.7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>
        <f t="shared" ref="P1155:P1218" si="109">ROUND(E1155/L1155,0)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LEN(N1155)-SEARCH("/",N1155,1))</f>
        <v>food trucks</v>
      </c>
      <c r="S1155" s="9">
        <f t="shared" ref="S1155:S1218" si="112">(((J1155/60)/60)/24)+DATE(1970,1,1)+(-5/24)</f>
        <v>42143.505844907406</v>
      </c>
      <c r="T1155" s="9">
        <f t="shared" ref="T1155:T1218" si="113">(((I1155/60)/60)/24)+DATE(1970,1,1)+(-5/24)</f>
        <v>42173.505844907406</v>
      </c>
      <c r="U1155" s="9">
        <v>42143.505844907406</v>
      </c>
      <c r="V1155" s="9">
        <v>42173.505844907406</v>
      </c>
    </row>
    <row r="1156" spans="1:22" ht="44.25" x14ac:dyDescent="0.7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  <c r="U1156" s="9">
        <v>42222.900532407402</v>
      </c>
      <c r="V1156" s="9">
        <v>42252.900532407402</v>
      </c>
    </row>
    <row r="1157" spans="1:22" ht="44.25" x14ac:dyDescent="0.7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  <c r="U1157" s="9">
        <v>41835.555648148147</v>
      </c>
      <c r="V1157" s="9">
        <v>41865.555648148147</v>
      </c>
    </row>
    <row r="1158" spans="1:22" ht="44.25" x14ac:dyDescent="0.7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  <c r="U1158" s="9">
        <v>42028.862986111104</v>
      </c>
      <c r="V1158" s="9">
        <v>42058.862986111104</v>
      </c>
    </row>
    <row r="1159" spans="1:22" ht="44.25" x14ac:dyDescent="0.7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41918.419907407406</v>
      </c>
      <c r="T1159" s="9">
        <f t="shared" si="113"/>
        <v>41978.461574074077</v>
      </c>
      <c r="U1159" s="9">
        <v>41918.419907407406</v>
      </c>
      <c r="V1159" s="9">
        <v>41978.461574074077</v>
      </c>
    </row>
    <row r="1160" spans="1:22" ht="44.25" x14ac:dyDescent="0.7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  <c r="U1160" s="9">
        <v>41951.883425925924</v>
      </c>
      <c r="V1160" s="9">
        <v>41981.883425925924</v>
      </c>
    </row>
    <row r="1161" spans="1:22" ht="44.25" x14ac:dyDescent="0.7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  <c r="U1161" s="9">
        <v>42154.518113425926</v>
      </c>
      <c r="V1161" s="9">
        <v>42185.447916666664</v>
      </c>
    </row>
    <row r="1162" spans="1:22" ht="44.25" x14ac:dyDescent="0.7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42060.946597222217</v>
      </c>
      <c r="T1162" s="9">
        <f t="shared" si="113"/>
        <v>42090.90493055556</v>
      </c>
      <c r="U1162" s="9">
        <v>42060.946597222217</v>
      </c>
      <c r="V1162" s="9">
        <v>42090.90493055556</v>
      </c>
    </row>
    <row r="1163" spans="1:22" ht="44.25" x14ac:dyDescent="0.7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  <c r="U1163" s="9">
        <v>42122.421168981477</v>
      </c>
      <c r="V1163" s="9">
        <v>42143.421168981477</v>
      </c>
    </row>
    <row r="1164" spans="1:22" ht="59" x14ac:dyDescent="0.7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  <c r="U1164" s="9">
        <v>41876.475277777776</v>
      </c>
      <c r="V1164" s="9">
        <v>41907.475277777776</v>
      </c>
    </row>
    <row r="1165" spans="1:22" ht="44.25" x14ac:dyDescent="0.7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  <c r="U1165" s="9">
        <v>41830.515277777777</v>
      </c>
      <c r="V1165" s="9">
        <v>41860.515277777777</v>
      </c>
    </row>
    <row r="1166" spans="1:22" ht="59" x14ac:dyDescent="0.7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  <c r="U1166" s="9">
        <v>42509.51599537037</v>
      </c>
      <c r="V1166" s="9">
        <v>42539.51599537037</v>
      </c>
    </row>
    <row r="1167" spans="1:22" ht="44.25" x14ac:dyDescent="0.7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41792.006134259253</v>
      </c>
      <c r="T1167" s="9">
        <f t="shared" si="113"/>
        <v>41826.006134259253</v>
      </c>
      <c r="U1167" s="9">
        <v>41792.006134259253</v>
      </c>
      <c r="V1167" s="9">
        <v>41826.006134259253</v>
      </c>
    </row>
    <row r="1168" spans="1:22" ht="44.25" x14ac:dyDescent="0.7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  <c r="U1168" s="9">
        <v>42150.277106481481</v>
      </c>
      <c r="V1168" s="9">
        <v>42180.958333333336</v>
      </c>
    </row>
    <row r="1169" spans="1:22" ht="44.25" x14ac:dyDescent="0.7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  <c r="U1169" s="9">
        <v>41863.526562499996</v>
      </c>
      <c r="V1169" s="9">
        <v>41894.526562499996</v>
      </c>
    </row>
    <row r="1170" spans="1:22" ht="44.25" x14ac:dyDescent="0.7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  <c r="U1170" s="9">
        <v>42604.845659722218</v>
      </c>
      <c r="V1170" s="9">
        <v>42634.845659722218</v>
      </c>
    </row>
    <row r="1171" spans="1:22" ht="44.25" x14ac:dyDescent="0.7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  <c r="U1171" s="9">
        <v>42027.145405092589</v>
      </c>
      <c r="V1171" s="9">
        <v>42057.145405092589</v>
      </c>
    </row>
    <row r="1172" spans="1:22" ht="44.25" x14ac:dyDescent="0.7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  <c r="U1172" s="9">
        <v>42124.684849537036</v>
      </c>
      <c r="V1172" s="9">
        <v>42154.684849537036</v>
      </c>
    </row>
    <row r="1173" spans="1:22" ht="44.25" x14ac:dyDescent="0.7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  <c r="U1173" s="9">
        <v>41938.596377314811</v>
      </c>
      <c r="V1173" s="9">
        <v>41956.638043981475</v>
      </c>
    </row>
    <row r="1174" spans="1:22" ht="29.5" x14ac:dyDescent="0.7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41841.473981481482</v>
      </c>
      <c r="T1174" s="9">
        <f t="shared" si="113"/>
        <v>41871.473981481482</v>
      </c>
      <c r="U1174" s="9">
        <v>41841.473981481482</v>
      </c>
      <c r="V1174" s="9">
        <v>41871.473981481482</v>
      </c>
    </row>
    <row r="1175" spans="1:22" ht="44.25" x14ac:dyDescent="0.7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  <c r="U1175" s="9">
        <v>42183.97751157407</v>
      </c>
      <c r="V1175" s="9">
        <v>42218.97751157407</v>
      </c>
    </row>
    <row r="1176" spans="1:22" ht="44.25" x14ac:dyDescent="0.7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  <c r="U1176" s="9">
        <v>42468.633414351854</v>
      </c>
      <c r="V1176" s="9">
        <v>42498.633414351854</v>
      </c>
    </row>
    <row r="1177" spans="1:22" ht="44.25" x14ac:dyDescent="0.7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  <c r="U1177" s="9">
        <v>42170.520127314812</v>
      </c>
      <c r="V1177" s="9">
        <v>42200.520127314812</v>
      </c>
    </row>
    <row r="1178" spans="1:22" ht="59" x14ac:dyDescent="0.7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  <c r="U1178" s="9">
        <v>42745.811319444438</v>
      </c>
      <c r="V1178" s="9">
        <v>42800.333333333336</v>
      </c>
    </row>
    <row r="1179" spans="1:22" ht="44.25" x14ac:dyDescent="0.7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  <c r="U1179" s="9">
        <v>41897.452499999999</v>
      </c>
      <c r="V1179" s="9">
        <v>41927.452499999999</v>
      </c>
    </row>
    <row r="1180" spans="1:22" ht="44.25" x14ac:dyDescent="0.7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  <c r="U1180" s="9">
        <v>41837.69736111111</v>
      </c>
      <c r="V1180" s="9">
        <v>41867.69736111111</v>
      </c>
    </row>
    <row r="1181" spans="1:22" ht="44.25" x14ac:dyDescent="0.7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  <c r="U1181" s="9">
        <v>42275.511886574073</v>
      </c>
      <c r="V1181" s="9">
        <v>42305.511886574073</v>
      </c>
    </row>
    <row r="1182" spans="1:22" ht="44.25" x14ac:dyDescent="0.7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  <c r="U1182" s="9">
        <v>41781.598541666666</v>
      </c>
      <c r="V1182" s="9">
        <v>41818.598541666666</v>
      </c>
    </row>
    <row r="1183" spans="1:22" ht="29.5" x14ac:dyDescent="0.7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  <c r="U1183" s="9">
        <v>42034.131030092591</v>
      </c>
      <c r="V1183" s="9">
        <v>42064.131030092591</v>
      </c>
    </row>
    <row r="1184" spans="1:22" ht="59" x14ac:dyDescent="0.7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  <c r="U1184" s="9">
        <v>42728.619074074071</v>
      </c>
      <c r="V1184" s="9">
        <v>42747.487499999996</v>
      </c>
    </row>
    <row r="1185" spans="1:22" ht="44.25" x14ac:dyDescent="0.7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  <c r="U1185" s="9">
        <v>42656.653043981474</v>
      </c>
      <c r="V1185" s="9">
        <v>42675.957638888889</v>
      </c>
    </row>
    <row r="1186" spans="1:22" ht="44.25" x14ac:dyDescent="0.7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  <c r="U1186" s="9">
        <v>42741.391331018516</v>
      </c>
      <c r="V1186" s="9">
        <v>42772.391331018516</v>
      </c>
    </row>
    <row r="1187" spans="1:22" ht="59" x14ac:dyDescent="0.7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  <c r="U1187" s="9">
        <v>42130.656817129631</v>
      </c>
      <c r="V1187" s="9">
        <v>42162.958333333336</v>
      </c>
    </row>
    <row r="1188" spans="1:22" ht="44.25" x14ac:dyDescent="0.7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  <c r="U1188" s="9">
        <v>42123.655034722215</v>
      </c>
      <c r="V1188" s="9">
        <v>42156.737499999996</v>
      </c>
    </row>
    <row r="1189" spans="1:22" ht="44.25" x14ac:dyDescent="0.7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  <c r="U1189" s="9">
        <v>42109.686608796292</v>
      </c>
      <c r="V1189" s="9">
        <v>42141.541666666664</v>
      </c>
    </row>
    <row r="1190" spans="1:22" ht="44.25" x14ac:dyDescent="0.7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  <c r="U1190" s="9">
        <v>42711.492361111108</v>
      </c>
      <c r="V1190" s="9">
        <v>42732.492361111108</v>
      </c>
    </row>
    <row r="1191" spans="1:22" ht="44.25" x14ac:dyDescent="0.7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  <c r="U1191" s="9">
        <v>42529.770775462959</v>
      </c>
      <c r="V1191" s="9">
        <v>42550.770775462959</v>
      </c>
    </row>
    <row r="1192" spans="1:22" ht="29.5" x14ac:dyDescent="0.7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  <c r="U1192" s="9">
        <v>41852.457465277774</v>
      </c>
      <c r="V1192" s="9">
        <v>41882.457465277774</v>
      </c>
    </row>
    <row r="1193" spans="1:22" ht="44.25" x14ac:dyDescent="0.7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42419.395370370366</v>
      </c>
      <c r="T1193" s="9">
        <f t="shared" si="113"/>
        <v>42449.353703703695</v>
      </c>
      <c r="U1193" s="9">
        <v>42419.395370370366</v>
      </c>
      <c r="V1193" s="9">
        <v>42449.353703703695</v>
      </c>
    </row>
    <row r="1194" spans="1:22" ht="29.5" x14ac:dyDescent="0.7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  <c r="U1194" s="9">
        <v>42747.298356481479</v>
      </c>
      <c r="V1194" s="9">
        <v>42777.298356481479</v>
      </c>
    </row>
    <row r="1195" spans="1:22" ht="59" x14ac:dyDescent="0.7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42409.567743055559</v>
      </c>
      <c r="T1195" s="9">
        <f t="shared" si="113"/>
        <v>42469.526076388887</v>
      </c>
      <c r="U1195" s="9">
        <v>42409.567743055559</v>
      </c>
      <c r="V1195" s="9">
        <v>42469.526076388887</v>
      </c>
    </row>
    <row r="1196" spans="1:22" ht="44.25" x14ac:dyDescent="0.7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  <c r="U1196" s="9">
        <v>42072.27984953703</v>
      </c>
      <c r="V1196" s="9">
        <v>42102.27984953703</v>
      </c>
    </row>
    <row r="1197" spans="1:22" ht="59" x14ac:dyDescent="0.7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  <c r="U1197" s="9">
        <v>42298.139502314814</v>
      </c>
      <c r="V1197" s="9">
        <v>42358.166666666664</v>
      </c>
    </row>
    <row r="1198" spans="1:22" ht="29.5" x14ac:dyDescent="0.7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  <c r="U1198" s="9">
        <v>42326.610405092586</v>
      </c>
      <c r="V1198" s="9">
        <v>42356.610405092586</v>
      </c>
    </row>
    <row r="1199" spans="1:22" ht="59" x14ac:dyDescent="0.7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  <c r="U1199" s="9">
        <v>42503.456412037034</v>
      </c>
      <c r="V1199" s="9">
        <v>42534.040972222218</v>
      </c>
    </row>
    <row r="1200" spans="1:22" ht="44.25" x14ac:dyDescent="0.7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  <c r="U1200" s="9">
        <v>42333.410717592589</v>
      </c>
      <c r="V1200" s="9">
        <v>42368.916666666664</v>
      </c>
    </row>
    <row r="1201" spans="1:22" ht="44.25" x14ac:dyDescent="0.7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  <c r="U1201" s="9">
        <v>42161.562499999993</v>
      </c>
      <c r="V1201" s="9">
        <v>42193.562499999993</v>
      </c>
    </row>
    <row r="1202" spans="1:22" ht="44.25" x14ac:dyDescent="0.7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  <c r="U1202" s="9">
        <v>42089.269166666665</v>
      </c>
      <c r="V1202" s="9">
        <v>42110.269166666665</v>
      </c>
    </row>
    <row r="1203" spans="1:22" ht="44.25" x14ac:dyDescent="0.7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  <c r="U1203" s="9">
        <v>42536.398680555554</v>
      </c>
      <c r="V1203" s="9">
        <v>42566.398680555554</v>
      </c>
    </row>
    <row r="1204" spans="1:22" ht="44.25" x14ac:dyDescent="0.7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42152.080486111103</v>
      </c>
      <c r="T1204" s="9">
        <f t="shared" si="113"/>
        <v>42182.080486111103</v>
      </c>
      <c r="U1204" s="9">
        <v>42152.080486111103</v>
      </c>
      <c r="V1204" s="9">
        <v>42182.080486111103</v>
      </c>
    </row>
    <row r="1205" spans="1:22" ht="44.25" x14ac:dyDescent="0.7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  <c r="U1205" s="9">
        <v>42125.4065625</v>
      </c>
      <c r="V1205" s="9">
        <v>42155.4065625</v>
      </c>
    </row>
    <row r="1206" spans="1:22" ht="44.25" x14ac:dyDescent="0.7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  <c r="U1206" s="9">
        <v>42297.539733796293</v>
      </c>
      <c r="V1206" s="9">
        <v>42341.999999999993</v>
      </c>
    </row>
    <row r="1207" spans="1:22" ht="44.25" x14ac:dyDescent="0.7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  <c r="U1207" s="9">
        <v>42138.298043981478</v>
      </c>
      <c r="V1207" s="9">
        <v>42168.298043981478</v>
      </c>
    </row>
    <row r="1208" spans="1:22" ht="44.25" x14ac:dyDescent="0.7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42772.567743055559</v>
      </c>
      <c r="T1208" s="9">
        <f t="shared" si="113"/>
        <v>42805.353472222218</v>
      </c>
      <c r="U1208" s="9">
        <v>42772.567743055559</v>
      </c>
      <c r="V1208" s="9">
        <v>42805.353472222218</v>
      </c>
    </row>
    <row r="1209" spans="1:22" ht="29.5" x14ac:dyDescent="0.7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  <c r="U1209" s="9">
        <v>42430.221909722219</v>
      </c>
      <c r="V1209" s="9">
        <v>42460.208333333336</v>
      </c>
    </row>
    <row r="1210" spans="1:22" ht="59" x14ac:dyDescent="0.7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  <c r="U1210" s="9">
        <v>42423.500740740739</v>
      </c>
      <c r="V1210" s="9">
        <v>42453.459074074075</v>
      </c>
    </row>
    <row r="1211" spans="1:22" ht="44.25" x14ac:dyDescent="0.7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  <c r="U1211" s="9">
        <v>42761.637789351851</v>
      </c>
      <c r="V1211" s="9">
        <v>42791.637789351851</v>
      </c>
    </row>
    <row r="1212" spans="1:22" ht="29.5" x14ac:dyDescent="0.7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  <c r="U1212" s="9">
        <v>42132.733472222222</v>
      </c>
      <c r="V1212" s="9">
        <v>42155.666666666664</v>
      </c>
    </row>
    <row r="1213" spans="1:22" ht="44.25" x14ac:dyDescent="0.7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  <c r="U1213" s="9">
        <v>42515.658113425925</v>
      </c>
      <c r="V1213" s="9">
        <v>42530.658113425925</v>
      </c>
    </row>
    <row r="1214" spans="1:22" ht="59" x14ac:dyDescent="0.7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  <c r="U1214" s="9">
        <v>42318.741840277777</v>
      </c>
      <c r="V1214" s="9">
        <v>42334.833333333336</v>
      </c>
    </row>
    <row r="1215" spans="1:22" ht="59" x14ac:dyDescent="0.7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  <c r="U1215" s="9">
        <v>42731.547453703701</v>
      </c>
      <c r="V1215" s="9">
        <v>42766.547453703701</v>
      </c>
    </row>
    <row r="1216" spans="1:22" ht="59" x14ac:dyDescent="0.7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  <c r="U1216" s="9">
        <v>42104.632002314807</v>
      </c>
      <c r="V1216" s="9">
        <v>42164.632002314807</v>
      </c>
    </row>
    <row r="1217" spans="1:22" ht="44.25" x14ac:dyDescent="0.7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  <c r="U1217" s="9">
        <v>41759.714768518512</v>
      </c>
      <c r="V1217" s="9">
        <v>41789.714768518512</v>
      </c>
    </row>
    <row r="1218" spans="1:22" ht="29.5" x14ac:dyDescent="0.7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  <c r="U1218" s="9">
        <v>42247.408067129632</v>
      </c>
      <c r="V1218" s="9">
        <v>42279.752083333333</v>
      </c>
    </row>
    <row r="1219" spans="1:22" ht="44.25" x14ac:dyDescent="0.7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>
        <f t="shared" ref="P1219:P1282" si="115">ROUND(E1219/L1219,0)</f>
        <v>149</v>
      </c>
      <c r="Q1219" t="str">
        <f t="shared" ref="Q1219:Q1282" si="116">LEFT(N1219, SEARCH("/",N1219,1)-1)</f>
        <v>photography</v>
      </c>
      <c r="R1219" t="str">
        <f t="shared" ref="R1219:R1282" si="117">RIGHT(N1219, LEN(N1219)-SEARCH("/",N1219,1))</f>
        <v>photobooks</v>
      </c>
      <c r="S1219" s="9">
        <f t="shared" ref="S1219:S1282" si="118">(((J1219/60)/60)/24)+DATE(1970,1,1)+(-5/24)</f>
        <v>42535.6011574074</v>
      </c>
      <c r="T1219" s="9">
        <f t="shared" ref="T1219:T1282" si="119">(((I1219/60)/60)/24)+DATE(1970,1,1)+(-5/24)</f>
        <v>42565.6011574074</v>
      </c>
      <c r="U1219" s="9">
        <v>42535.6011574074</v>
      </c>
      <c r="V1219" s="9">
        <v>42565.6011574074</v>
      </c>
    </row>
    <row r="1220" spans="1:22" ht="59" x14ac:dyDescent="0.7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  <c r="U1220" s="9">
        <v>42278.453703703701</v>
      </c>
      <c r="V1220" s="9">
        <v>42308.916666666664</v>
      </c>
    </row>
    <row r="1221" spans="1:22" ht="29.5" x14ac:dyDescent="0.7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42633.253622685181</v>
      </c>
      <c r="T1221" s="9">
        <f t="shared" si="119"/>
        <v>42663.253622685181</v>
      </c>
      <c r="U1221" s="9">
        <v>42633.253622685181</v>
      </c>
      <c r="V1221" s="9">
        <v>42663.253622685181</v>
      </c>
    </row>
    <row r="1222" spans="1:22" ht="44.25" x14ac:dyDescent="0.7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  <c r="U1222" s="9">
        <v>42211.420277777775</v>
      </c>
      <c r="V1222" s="9">
        <v>42241.420277777775</v>
      </c>
    </row>
    <row r="1223" spans="1:22" ht="44.25" x14ac:dyDescent="0.7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  <c r="U1223" s="9">
        <v>42680.267222222225</v>
      </c>
      <c r="V1223" s="9">
        <v>42707.791666666664</v>
      </c>
    </row>
    <row r="1224" spans="1:22" ht="29.5" x14ac:dyDescent="0.7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  <c r="U1224" s="9">
        <v>42430.512118055551</v>
      </c>
      <c r="V1224" s="9">
        <v>42460.958333333336</v>
      </c>
    </row>
    <row r="1225" spans="1:22" ht="44.25" x14ac:dyDescent="0.7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  <c r="U1225" s="9">
        <v>42653.968854166662</v>
      </c>
      <c r="V1225" s="9">
        <v>42684.010520833333</v>
      </c>
    </row>
    <row r="1226" spans="1:22" ht="29.5" x14ac:dyDescent="0.7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  <c r="U1226" s="9">
        <v>41736.341458333329</v>
      </c>
      <c r="V1226" s="9">
        <v>41796.341458333329</v>
      </c>
    </row>
    <row r="1227" spans="1:22" ht="44.25" x14ac:dyDescent="0.7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  <c r="U1227" s="9">
        <v>41509.697662037033</v>
      </c>
      <c r="V1227" s="9">
        <v>41569.697662037033</v>
      </c>
    </row>
    <row r="1228" spans="1:22" ht="44.25" x14ac:dyDescent="0.7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  <c r="U1228" s="9">
        <v>41715.666446759256</v>
      </c>
      <c r="V1228" s="9">
        <v>41749.833333333328</v>
      </c>
    </row>
    <row r="1229" spans="1:22" ht="44.25" x14ac:dyDescent="0.7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  <c r="U1229" s="9">
        <v>41827.710833333331</v>
      </c>
      <c r="V1229" s="9">
        <v>41858.083333333328</v>
      </c>
    </row>
    <row r="1230" spans="1:22" ht="44.25" x14ac:dyDescent="0.7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  <c r="U1230" s="9">
        <v>40754.520925925921</v>
      </c>
      <c r="V1230" s="9">
        <v>40814.520925925921</v>
      </c>
    </row>
    <row r="1231" spans="1:22" ht="59" x14ac:dyDescent="0.7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  <c r="U1231" s="9">
        <v>40985.251469907402</v>
      </c>
      <c r="V1231" s="9">
        <v>41015.458333333328</v>
      </c>
    </row>
    <row r="1232" spans="1:22" ht="44.25" x14ac:dyDescent="0.7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  <c r="U1232" s="9">
        <v>40568.764236111107</v>
      </c>
      <c r="V1232" s="9">
        <v>40598.764236111107</v>
      </c>
    </row>
    <row r="1233" spans="1:22" ht="44.25" x14ac:dyDescent="0.7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  <c r="U1233" s="9">
        <v>42193.733425925922</v>
      </c>
      <c r="V1233" s="9">
        <v>42243.833333333336</v>
      </c>
    </row>
    <row r="1234" spans="1:22" ht="44.25" x14ac:dyDescent="0.7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41506.639699074076</v>
      </c>
      <c r="T1234" s="9">
        <f t="shared" si="119"/>
        <v>41553.639699074076</v>
      </c>
      <c r="U1234" s="9">
        <v>41506.639699074076</v>
      </c>
      <c r="V1234" s="9">
        <v>41553.639699074076</v>
      </c>
    </row>
    <row r="1235" spans="1:22" ht="44.25" x14ac:dyDescent="0.7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  <c r="U1235" s="9">
        <v>40939.740439814814</v>
      </c>
      <c r="V1235" s="9">
        <v>40960.740439814814</v>
      </c>
    </row>
    <row r="1236" spans="1:22" ht="44.25" x14ac:dyDescent="0.7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  <c r="U1236" s="9">
        <v>42007.580347222225</v>
      </c>
      <c r="V1236" s="9">
        <v>42037.580347222225</v>
      </c>
    </row>
    <row r="1237" spans="1:22" ht="44.25" x14ac:dyDescent="0.7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  <c r="U1237" s="9">
        <v>41582.927071759259</v>
      </c>
      <c r="V1237" s="9">
        <v>41622.927071759259</v>
      </c>
    </row>
    <row r="1238" spans="1:22" x14ac:dyDescent="0.7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  <c r="U1238" s="9">
        <v>41110.47180555555</v>
      </c>
      <c r="V1238" s="9">
        <v>41118.458333333328</v>
      </c>
    </row>
    <row r="1239" spans="1:22" ht="59" x14ac:dyDescent="0.7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  <c r="U1239" s="9">
        <v>41125.074826388889</v>
      </c>
      <c r="V1239" s="9">
        <v>41145.074826388889</v>
      </c>
    </row>
    <row r="1240" spans="1:22" ht="59" x14ac:dyDescent="0.7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  <c r="U1240" s="9">
        <v>40731.402037037034</v>
      </c>
      <c r="V1240" s="9">
        <v>40761.402037037034</v>
      </c>
    </row>
    <row r="1241" spans="1:22" ht="29.5" x14ac:dyDescent="0.7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  <c r="U1241" s="9">
        <v>40883.754247685181</v>
      </c>
      <c r="V1241" s="9">
        <v>40913.754247685181</v>
      </c>
    </row>
    <row r="1242" spans="1:22" ht="44.25" x14ac:dyDescent="0.7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  <c r="U1242" s="9">
        <v>41408.831678240742</v>
      </c>
      <c r="V1242" s="9">
        <v>41467.70208333333</v>
      </c>
    </row>
    <row r="1243" spans="1:22" ht="59" x14ac:dyDescent="0.7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  <c r="U1243" s="9">
        <v>41923.629398148143</v>
      </c>
      <c r="V1243" s="9">
        <v>41946.040972222218</v>
      </c>
    </row>
    <row r="1244" spans="1:22" ht="44.25" x14ac:dyDescent="0.7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  <c r="U1244" s="9">
        <v>40781.957199074073</v>
      </c>
      <c r="V1244" s="9">
        <v>40797.345833333333</v>
      </c>
    </row>
    <row r="1245" spans="1:22" ht="44.25" x14ac:dyDescent="0.7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  <c r="U1245" s="9">
        <v>40671.670960648145</v>
      </c>
      <c r="V1245" s="9">
        <v>40732.666666666664</v>
      </c>
    </row>
    <row r="1246" spans="1:22" ht="44.25" x14ac:dyDescent="0.7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9">
        <f t="shared" si="118"/>
        <v>41355.617164351846</v>
      </c>
      <c r="T1246" s="9">
        <f t="shared" si="119"/>
        <v>41386.666666666664</v>
      </c>
      <c r="U1246" s="9">
        <v>41355.617164351846</v>
      </c>
      <c r="V1246" s="9">
        <v>41386.666666666664</v>
      </c>
    </row>
    <row r="1247" spans="1:22" ht="44.25" x14ac:dyDescent="0.7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9">
        <f t="shared" si="118"/>
        <v>41774.391597222217</v>
      </c>
      <c r="T1247" s="9">
        <f t="shared" si="119"/>
        <v>41804.391597222217</v>
      </c>
      <c r="U1247" s="9">
        <v>41774.391597222217</v>
      </c>
      <c r="V1247" s="9">
        <v>41804.391597222217</v>
      </c>
    </row>
    <row r="1248" spans="1:22" ht="44.25" x14ac:dyDescent="0.7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  <c r="U1248" s="9">
        <v>40837.835057870368</v>
      </c>
      <c r="V1248" s="9">
        <v>40882.876724537033</v>
      </c>
    </row>
    <row r="1249" spans="1:22" ht="29.5" x14ac:dyDescent="0.7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  <c r="U1249" s="9">
        <v>41370.083969907406</v>
      </c>
      <c r="V1249" s="9">
        <v>41400.083969907406</v>
      </c>
    </row>
    <row r="1250" spans="1:22" ht="44.25" x14ac:dyDescent="0.7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  <c r="U1250" s="9">
        <v>41767.448530092588</v>
      </c>
      <c r="V1250" s="9">
        <v>41803.082638888889</v>
      </c>
    </row>
    <row r="1251" spans="1:22" ht="44.25" x14ac:dyDescent="0.7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9">
        <f t="shared" si="118"/>
        <v>41067.532534722224</v>
      </c>
      <c r="T1251" s="9">
        <f t="shared" si="119"/>
        <v>41097.532534722224</v>
      </c>
      <c r="U1251" s="9">
        <v>41067.532534722224</v>
      </c>
      <c r="V1251" s="9">
        <v>41097.532534722224</v>
      </c>
    </row>
    <row r="1252" spans="1:22" ht="59" x14ac:dyDescent="0.7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  <c r="U1252" s="9">
        <v>41843.434386574074</v>
      </c>
      <c r="V1252" s="9">
        <v>41888.434386574074</v>
      </c>
    </row>
    <row r="1253" spans="1:22" ht="29.5" x14ac:dyDescent="0.7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  <c r="U1253" s="9">
        <v>40751.606099537035</v>
      </c>
      <c r="V1253" s="9">
        <v>40811.606099537035</v>
      </c>
    </row>
    <row r="1254" spans="1:22" ht="44.25" x14ac:dyDescent="0.7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  <c r="U1254" s="9">
        <v>41543.779733796291</v>
      </c>
      <c r="V1254" s="9">
        <v>41571.779733796291</v>
      </c>
    </row>
    <row r="1255" spans="1:22" ht="59" x14ac:dyDescent="0.7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  <c r="U1255" s="9">
        <v>41855.575312499997</v>
      </c>
      <c r="V1255" s="9">
        <v>41885.575312499997</v>
      </c>
    </row>
    <row r="1256" spans="1:22" ht="44.25" x14ac:dyDescent="0.7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  <c r="U1256" s="9">
        <v>40487.413032407407</v>
      </c>
      <c r="V1256" s="9">
        <v>40543.999305555553</v>
      </c>
    </row>
    <row r="1257" spans="1:22" ht="44.25" x14ac:dyDescent="0.7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  <c r="U1257" s="9">
        <v>41579.637175925927</v>
      </c>
      <c r="V1257" s="9">
        <v>41609.678842592592</v>
      </c>
    </row>
    <row r="1258" spans="1:22" ht="44.25" x14ac:dyDescent="0.7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9">
        <f t="shared" si="118"/>
        <v>40921.711006944446</v>
      </c>
      <c r="T1258" s="9">
        <f t="shared" si="119"/>
        <v>40951.711006944446</v>
      </c>
      <c r="U1258" s="9">
        <v>40921.711006944446</v>
      </c>
      <c r="V1258" s="9">
        <v>40951.711006944446</v>
      </c>
    </row>
    <row r="1259" spans="1:22" ht="44.25" x14ac:dyDescent="0.7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  <c r="U1259" s="9">
        <v>40586.877199074072</v>
      </c>
      <c r="V1259" s="9">
        <v>40635.835532407407</v>
      </c>
    </row>
    <row r="1260" spans="1:22" ht="44.25" x14ac:dyDescent="0.7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  <c r="U1260" s="9">
        <v>41487.402916666666</v>
      </c>
      <c r="V1260" s="9">
        <v>41517.402916666666</v>
      </c>
    </row>
    <row r="1261" spans="1:22" ht="44.25" x14ac:dyDescent="0.7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  <c r="U1261" s="9">
        <v>41766.762314814812</v>
      </c>
      <c r="V1261" s="9">
        <v>41798.957638888889</v>
      </c>
    </row>
    <row r="1262" spans="1:22" ht="44.25" x14ac:dyDescent="0.7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  <c r="U1262" s="9">
        <v>41666.63449074074</v>
      </c>
      <c r="V1262" s="9">
        <v>41696.63449074074</v>
      </c>
    </row>
    <row r="1263" spans="1:22" ht="44.25" x14ac:dyDescent="0.7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  <c r="U1263" s="9">
        <v>41638.134571759256</v>
      </c>
      <c r="V1263" s="9">
        <v>41668.134571759256</v>
      </c>
    </row>
    <row r="1264" spans="1:22" ht="44.25" x14ac:dyDescent="0.7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  <c r="U1264" s="9">
        <v>41656.554305555554</v>
      </c>
      <c r="V1264" s="9">
        <v>41686.554305555554</v>
      </c>
    </row>
    <row r="1265" spans="1:22" ht="29.5" x14ac:dyDescent="0.7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  <c r="U1265" s="9">
        <v>41691.875810185185</v>
      </c>
      <c r="V1265" s="9">
        <v>41726.833333333328</v>
      </c>
    </row>
    <row r="1266" spans="1:22" ht="44.25" x14ac:dyDescent="0.7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  <c r="U1266" s="9">
        <v>41547.454664351848</v>
      </c>
      <c r="V1266" s="9">
        <v>41576.454664351848</v>
      </c>
    </row>
    <row r="1267" spans="1:22" ht="59" x14ac:dyDescent="0.7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  <c r="U1267" s="9">
        <v>40465.446932870364</v>
      </c>
      <c r="V1267" s="9">
        <v>40512.446932870364</v>
      </c>
    </row>
    <row r="1268" spans="1:22" ht="29.5" x14ac:dyDescent="0.7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  <c r="U1268" s="9">
        <v>41620.668344907404</v>
      </c>
      <c r="V1268" s="9">
        <v>41650.668344907404</v>
      </c>
    </row>
    <row r="1269" spans="1:22" ht="44.25" x14ac:dyDescent="0.7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  <c r="U1269" s="9">
        <v>41449.376828703702</v>
      </c>
      <c r="V1269" s="9">
        <v>41479.376828703702</v>
      </c>
    </row>
    <row r="1270" spans="1:22" ht="29.5" x14ac:dyDescent="0.7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  <c r="U1270" s="9">
        <v>41507.637118055551</v>
      </c>
      <c r="V1270" s="9">
        <v>41537.637118055551</v>
      </c>
    </row>
    <row r="1271" spans="1:22" ht="44.25" x14ac:dyDescent="0.7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9">
        <f t="shared" si="118"/>
        <v>42445.614722222213</v>
      </c>
      <c r="T1271" s="9">
        <f t="shared" si="119"/>
        <v>42475.791666666664</v>
      </c>
      <c r="U1271" s="9">
        <v>42445.614722222213</v>
      </c>
      <c r="V1271" s="9">
        <v>42475.791666666664</v>
      </c>
    </row>
    <row r="1272" spans="1:22" ht="29.5" x14ac:dyDescent="0.7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9">
        <f t="shared" si="118"/>
        <v>40933.648634259262</v>
      </c>
      <c r="T1272" s="9">
        <f t="shared" si="119"/>
        <v>40993.60696759259</v>
      </c>
      <c r="U1272" s="9">
        <v>40933.648634259262</v>
      </c>
      <c r="V1272" s="9">
        <v>40993.60696759259</v>
      </c>
    </row>
    <row r="1273" spans="1:22" ht="44.25" x14ac:dyDescent="0.7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  <c r="U1273" s="9">
        <v>41561.475219907406</v>
      </c>
      <c r="V1273" s="9">
        <v>41591.516886574071</v>
      </c>
    </row>
    <row r="1274" spans="1:22" ht="59" x14ac:dyDescent="0.7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  <c r="U1274" s="9">
        <v>40274.536793981482</v>
      </c>
      <c r="V1274" s="9">
        <v>40343.958333333328</v>
      </c>
    </row>
    <row r="1275" spans="1:22" ht="44.25" x14ac:dyDescent="0.7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  <c r="U1275" s="9">
        <v>41852.521886574068</v>
      </c>
      <c r="V1275" s="9">
        <v>41882.521886574068</v>
      </c>
    </row>
    <row r="1276" spans="1:22" ht="44.25" x14ac:dyDescent="0.7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  <c r="U1276" s="9">
        <v>41116.481770833328</v>
      </c>
      <c r="V1276" s="9">
        <v>41151.481770833328</v>
      </c>
    </row>
    <row r="1277" spans="1:22" ht="44.25" x14ac:dyDescent="0.7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  <c r="U1277" s="9">
        <v>41458.659571759257</v>
      </c>
      <c r="V1277" s="9">
        <v>41493.659571759257</v>
      </c>
    </row>
    <row r="1278" spans="1:22" ht="29.5" x14ac:dyDescent="0.7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  <c r="U1278" s="9">
        <v>40007.49591435185</v>
      </c>
      <c r="V1278" s="9">
        <v>40056.958333333328</v>
      </c>
    </row>
    <row r="1279" spans="1:22" ht="44.25" x14ac:dyDescent="0.7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  <c r="U1279" s="9">
        <v>41121.35355324074</v>
      </c>
      <c r="V1279" s="9">
        <v>41156.35355324074</v>
      </c>
    </row>
    <row r="1280" spans="1:22" ht="44.25" x14ac:dyDescent="0.7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9">
        <f t="shared" si="118"/>
        <v>41786.346828703703</v>
      </c>
      <c r="T1280" s="9">
        <f t="shared" si="119"/>
        <v>41814.875</v>
      </c>
      <c r="U1280" s="9">
        <v>41786.346828703703</v>
      </c>
      <c r="V1280" s="9">
        <v>41814.875</v>
      </c>
    </row>
    <row r="1281" spans="1:22" ht="44.25" x14ac:dyDescent="0.7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  <c r="U1281" s="9">
        <v>41681.890856481477</v>
      </c>
      <c r="V1281" s="9">
        <v>41721.849189814813</v>
      </c>
    </row>
    <row r="1282" spans="1:22" ht="44.25" x14ac:dyDescent="0.7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  <c r="U1282" s="9">
        <v>40513.54923611111</v>
      </c>
      <c r="V1282" s="9">
        <v>40603.54923611111</v>
      </c>
    </row>
    <row r="1283" spans="1:22" ht="44.25" x14ac:dyDescent="0.7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>
        <f t="shared" ref="P1283:P1346" si="121">ROUND(E1283/L1283,0)</f>
        <v>105</v>
      </c>
      <c r="Q1283" t="str">
        <f t="shared" ref="Q1283:Q1346" si="122">LEFT(N1283, SEARCH("/",N1283,1)-1)</f>
        <v>music</v>
      </c>
      <c r="R1283" t="str">
        <f t="shared" ref="R1283:R1346" si="123">RIGHT(N1283, LEN(N1283)-SEARCH("/",N1283,1))</f>
        <v>rock</v>
      </c>
      <c r="S1283" s="9">
        <f t="shared" ref="S1283:S1346" si="124">(((J1283/60)/60)/24)+DATE(1970,1,1)+(-5/24)</f>
        <v>41463.535138888888</v>
      </c>
      <c r="T1283" s="9">
        <f t="shared" ref="T1283:T1346" si="125">(((I1283/60)/60)/24)+DATE(1970,1,1)+(-5/24)</f>
        <v>41483.535138888888</v>
      </c>
      <c r="U1283" s="9">
        <v>41463.535138888888</v>
      </c>
      <c r="V1283" s="9">
        <v>41483.535138888888</v>
      </c>
    </row>
    <row r="1284" spans="1:22" ht="59" x14ac:dyDescent="0.7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9">
        <f t="shared" si="124"/>
        <v>41586.266840277778</v>
      </c>
      <c r="T1284" s="9">
        <f t="shared" si="125"/>
        <v>41616.999305555553</v>
      </c>
      <c r="U1284" s="9">
        <v>41586.266840277778</v>
      </c>
      <c r="V1284" s="9">
        <v>41616.999305555553</v>
      </c>
    </row>
    <row r="1285" spans="1:22" ht="44.25" x14ac:dyDescent="0.7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  <c r="U1285" s="9">
        <v>41320.50913194444</v>
      </c>
      <c r="V1285" s="9">
        <v>41343.958333333328</v>
      </c>
    </row>
    <row r="1286" spans="1:22" ht="44.25" x14ac:dyDescent="0.7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  <c r="U1286" s="9">
        <v>42712.026412037034</v>
      </c>
      <c r="V1286" s="9">
        <v>42735.499305555553</v>
      </c>
    </row>
    <row r="1287" spans="1:22" ht="44.25" x14ac:dyDescent="0.7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  <c r="U1287" s="9">
        <v>42160.374710648146</v>
      </c>
      <c r="V1287" s="9">
        <v>42175.374710648146</v>
      </c>
    </row>
    <row r="1288" spans="1:22" ht="44.25" x14ac:dyDescent="0.7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  <c r="U1288" s="9">
        <v>42039.176238425927</v>
      </c>
      <c r="V1288" s="9">
        <v>42052.374999999993</v>
      </c>
    </row>
    <row r="1289" spans="1:22" ht="73.75" x14ac:dyDescent="0.7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  <c r="U1289" s="9">
        <v>42107.412685185183</v>
      </c>
      <c r="V1289" s="9">
        <v>42167.412685185183</v>
      </c>
    </row>
    <row r="1290" spans="1:22" ht="59" x14ac:dyDescent="0.7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  <c r="U1290" s="9">
        <v>42560.946331018517</v>
      </c>
      <c r="V1290" s="9">
        <v>42591.958333333336</v>
      </c>
    </row>
    <row r="1291" spans="1:22" ht="44.25" x14ac:dyDescent="0.7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9">
        <f t="shared" si="124"/>
        <v>42708.926446759251</v>
      </c>
      <c r="T1291" s="9">
        <f t="shared" si="125"/>
        <v>42738.926446759251</v>
      </c>
      <c r="U1291" s="9">
        <v>42708.926446759251</v>
      </c>
      <c r="V1291" s="9">
        <v>42738.926446759251</v>
      </c>
    </row>
    <row r="1292" spans="1:22" ht="29.5" x14ac:dyDescent="0.7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  <c r="U1292" s="9">
        <v>42086.406608796293</v>
      </c>
      <c r="V1292" s="9">
        <v>42117.082638888889</v>
      </c>
    </row>
    <row r="1293" spans="1:22" ht="44.25" x14ac:dyDescent="0.7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  <c r="U1293" s="9">
        <v>42064.444340277776</v>
      </c>
      <c r="V1293" s="9">
        <v>42101.083333333336</v>
      </c>
    </row>
    <row r="1294" spans="1:22" ht="59" x14ac:dyDescent="0.7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  <c r="U1294" s="9">
        <v>42256.555879629632</v>
      </c>
      <c r="V1294" s="9">
        <v>42283.749305555553</v>
      </c>
    </row>
    <row r="1295" spans="1:22" ht="59" x14ac:dyDescent="0.7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42292.492719907408</v>
      </c>
      <c r="T1295" s="9">
        <f t="shared" si="125"/>
        <v>42322.534386574065</v>
      </c>
      <c r="U1295" s="9">
        <v>42292.492719907408</v>
      </c>
      <c r="V1295" s="9">
        <v>42322.534386574065</v>
      </c>
    </row>
    <row r="1296" spans="1:22" ht="44.25" x14ac:dyDescent="0.7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  <c r="U1296" s="9">
        <v>42278.245335648149</v>
      </c>
      <c r="V1296" s="9">
        <v>42296.249999999993</v>
      </c>
    </row>
    <row r="1297" spans="1:22" ht="44.25" x14ac:dyDescent="0.7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  <c r="U1297" s="9">
        <v>42184.364548611113</v>
      </c>
      <c r="V1297" s="9">
        <v>42214.499999999993</v>
      </c>
    </row>
    <row r="1298" spans="1:22" ht="59" x14ac:dyDescent="0.7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  <c r="U1298" s="9">
        <v>42422.842280092591</v>
      </c>
      <c r="V1298" s="9">
        <v>42442.800613425927</v>
      </c>
    </row>
    <row r="1299" spans="1:22" ht="44.25" x14ac:dyDescent="0.7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  <c r="U1299" s="9">
        <v>42461.538865740738</v>
      </c>
      <c r="V1299" s="9">
        <v>42491.538865740738</v>
      </c>
    </row>
    <row r="1300" spans="1:22" ht="44.25" x14ac:dyDescent="0.7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42458.472592592596</v>
      </c>
      <c r="T1300" s="9">
        <f t="shared" si="125"/>
        <v>42488.472592592596</v>
      </c>
      <c r="U1300" s="9">
        <v>42458.472592592596</v>
      </c>
      <c r="V1300" s="9">
        <v>42488.472592592596</v>
      </c>
    </row>
    <row r="1301" spans="1:22" ht="44.25" x14ac:dyDescent="0.7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  <c r="U1301" s="9">
        <v>42169.606006944443</v>
      </c>
      <c r="V1301" s="9">
        <v>42199.606006944443</v>
      </c>
    </row>
    <row r="1302" spans="1:22" ht="44.25" x14ac:dyDescent="0.7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  <c r="U1302" s="9">
        <v>42483.466874999998</v>
      </c>
      <c r="V1302" s="9">
        <v>42522.581249999996</v>
      </c>
    </row>
    <row r="1303" spans="1:22" ht="44.25" x14ac:dyDescent="0.7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  <c r="U1303" s="9">
        <v>42195.541412037033</v>
      </c>
      <c r="V1303" s="9">
        <v>42205.916666666664</v>
      </c>
    </row>
    <row r="1304" spans="1:22" ht="44.25" x14ac:dyDescent="0.7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  <c r="U1304" s="9">
        <v>42674.849664351852</v>
      </c>
      <c r="V1304" s="9">
        <v>42704.891331018516</v>
      </c>
    </row>
    <row r="1305" spans="1:22" ht="29.5" x14ac:dyDescent="0.7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  <c r="U1305" s="9">
        <v>42566.232870370368</v>
      </c>
      <c r="V1305" s="9">
        <v>42582.249999999993</v>
      </c>
    </row>
    <row r="1306" spans="1:22" ht="44.25" x14ac:dyDescent="0.7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  <c r="U1306" s="9">
        <v>42746.986168981479</v>
      </c>
      <c r="V1306" s="9">
        <v>42806.944502314807</v>
      </c>
    </row>
    <row r="1307" spans="1:22" ht="44.25" x14ac:dyDescent="0.7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  <c r="U1307" s="9">
        <v>42543.457268518519</v>
      </c>
      <c r="V1307" s="9">
        <v>42572.520833333336</v>
      </c>
    </row>
    <row r="1308" spans="1:22" ht="59" x14ac:dyDescent="0.7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  <c r="U1308" s="9">
        <v>41947.249236111107</v>
      </c>
      <c r="V1308" s="9">
        <v>41977.249236111107</v>
      </c>
    </row>
    <row r="1309" spans="1:22" ht="29.5" x14ac:dyDescent="0.7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42387.294895833329</v>
      </c>
      <c r="T1309" s="9">
        <f t="shared" si="125"/>
        <v>42417.294895833329</v>
      </c>
      <c r="U1309" s="9">
        <v>42387.294895833329</v>
      </c>
      <c r="V1309" s="9">
        <v>42417.294895833329</v>
      </c>
    </row>
    <row r="1310" spans="1:22" ht="29.5" x14ac:dyDescent="0.7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  <c r="U1310" s="9">
        <v>42611.405231481483</v>
      </c>
      <c r="V1310" s="9">
        <v>42651.405231481483</v>
      </c>
    </row>
    <row r="1311" spans="1:22" ht="44.25" x14ac:dyDescent="0.7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  <c r="U1311" s="9">
        <v>42257.674398148149</v>
      </c>
      <c r="V1311" s="9">
        <v>42292.674398148149</v>
      </c>
    </row>
    <row r="1312" spans="1:22" ht="44.25" x14ac:dyDescent="0.7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  <c r="U1312" s="9">
        <v>42556.458912037029</v>
      </c>
      <c r="V1312" s="9">
        <v>42601.458912037029</v>
      </c>
    </row>
    <row r="1313" spans="1:22" ht="59" x14ac:dyDescent="0.7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  <c r="U1313" s="9">
        <v>42669.593969907401</v>
      </c>
      <c r="V1313" s="9">
        <v>42704.635636574072</v>
      </c>
    </row>
    <row r="1314" spans="1:22" ht="44.25" x14ac:dyDescent="0.7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  <c r="U1314" s="9">
        <v>42082.494467592587</v>
      </c>
      <c r="V1314" s="9">
        <v>42112.494467592587</v>
      </c>
    </row>
    <row r="1315" spans="1:22" ht="44.25" x14ac:dyDescent="0.7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  <c r="U1315" s="9">
        <v>42402.50131944444</v>
      </c>
      <c r="V1315" s="9">
        <v>42432.50131944444</v>
      </c>
    </row>
    <row r="1316" spans="1:22" ht="44.25" x14ac:dyDescent="0.7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  <c r="U1316" s="9">
        <v>42604.461342592585</v>
      </c>
      <c r="V1316" s="9">
        <v>42664.461342592585</v>
      </c>
    </row>
    <row r="1317" spans="1:22" ht="29.5" x14ac:dyDescent="0.7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  <c r="U1317" s="9">
        <v>42278.289907407401</v>
      </c>
      <c r="V1317" s="9">
        <v>42313.833333333336</v>
      </c>
    </row>
    <row r="1318" spans="1:22" ht="44.25" x14ac:dyDescent="0.7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42393.753576388881</v>
      </c>
      <c r="T1318" s="9">
        <f t="shared" si="125"/>
        <v>42428.753576388881</v>
      </c>
      <c r="U1318" s="9">
        <v>42393.753576388881</v>
      </c>
      <c r="V1318" s="9">
        <v>42428.753576388881</v>
      </c>
    </row>
    <row r="1319" spans="1:22" ht="59" x14ac:dyDescent="0.7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  <c r="U1319" s="9">
        <v>42520.027152777773</v>
      </c>
      <c r="V1319" s="9">
        <v>42572.374999999993</v>
      </c>
    </row>
    <row r="1320" spans="1:22" ht="44.25" x14ac:dyDescent="0.7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  <c r="U1320" s="9">
        <v>41984.835324074076</v>
      </c>
      <c r="V1320" s="9">
        <v>42014.835324074076</v>
      </c>
    </row>
    <row r="1321" spans="1:22" ht="44.25" x14ac:dyDescent="0.7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  <c r="U1321" s="9">
        <v>41816.603761574072</v>
      </c>
      <c r="V1321" s="9">
        <v>41831.458333333328</v>
      </c>
    </row>
    <row r="1322" spans="1:22" ht="44.25" x14ac:dyDescent="0.7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  <c r="U1322" s="9">
        <v>42705.482013888883</v>
      </c>
      <c r="V1322" s="9">
        <v>42734.749999999993</v>
      </c>
    </row>
    <row r="1323" spans="1:22" ht="59" x14ac:dyDescent="0.7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  <c r="U1323" s="9">
        <v>42697.540937499994</v>
      </c>
      <c r="V1323" s="9">
        <v>42727.540937499994</v>
      </c>
    </row>
    <row r="1324" spans="1:22" ht="44.25" x14ac:dyDescent="0.7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  <c r="U1324" s="9">
        <v>42115.448206018518</v>
      </c>
      <c r="V1324" s="9">
        <v>42145.448206018518</v>
      </c>
    </row>
    <row r="1325" spans="1:22" ht="44.25" x14ac:dyDescent="0.7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  <c r="U1325" s="9">
        <v>42451.490115740737</v>
      </c>
      <c r="V1325" s="9">
        <v>42486.079861111109</v>
      </c>
    </row>
    <row r="1326" spans="1:22" ht="44.25" x14ac:dyDescent="0.7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  <c r="U1326" s="9">
        <v>42626.425370370365</v>
      </c>
      <c r="V1326" s="9">
        <v>42656.425370370365</v>
      </c>
    </row>
    <row r="1327" spans="1:22" ht="44.25" x14ac:dyDescent="0.7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  <c r="U1327" s="9">
        <v>42703.877719907403</v>
      </c>
      <c r="V1327" s="9">
        <v>42733.877719907403</v>
      </c>
    </row>
    <row r="1328" spans="1:22" ht="44.25" x14ac:dyDescent="0.7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41974.583657407398</v>
      </c>
      <c r="T1328" s="9">
        <f t="shared" si="125"/>
        <v>42019.583657407398</v>
      </c>
      <c r="U1328" s="9">
        <v>41974.583657407398</v>
      </c>
      <c r="V1328" s="9">
        <v>42019.583657407398</v>
      </c>
    </row>
    <row r="1329" spans="1:22" ht="44.25" x14ac:dyDescent="0.7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  <c r="U1329" s="9">
        <v>42123.470312500001</v>
      </c>
      <c r="V1329" s="9">
        <v>42153.470312500001</v>
      </c>
    </row>
    <row r="1330" spans="1:22" ht="59" x14ac:dyDescent="0.7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  <c r="U1330" s="9">
        <v>42612.434421296297</v>
      </c>
      <c r="V1330" s="9">
        <v>42657.434421296297</v>
      </c>
    </row>
    <row r="1331" spans="1:22" ht="44.25" x14ac:dyDescent="0.7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  <c r="U1331" s="9">
        <v>41935.013252314813</v>
      </c>
      <c r="V1331" s="9">
        <v>41975.054918981477</v>
      </c>
    </row>
    <row r="1332" spans="1:22" ht="44.25" x14ac:dyDescent="0.7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  <c r="U1332" s="9">
        <v>42522.068391203698</v>
      </c>
      <c r="V1332" s="9">
        <v>42552.958333333336</v>
      </c>
    </row>
    <row r="1333" spans="1:22" ht="44.25" x14ac:dyDescent="0.7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  <c r="U1333" s="9">
        <v>42569.295763888884</v>
      </c>
      <c r="V1333" s="9">
        <v>42599.295763888884</v>
      </c>
    </row>
    <row r="1334" spans="1:22" ht="44.25" x14ac:dyDescent="0.7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  <c r="U1334" s="9">
        <v>42731.851944444446</v>
      </c>
      <c r="V1334" s="9">
        <v>42761.851944444446</v>
      </c>
    </row>
    <row r="1335" spans="1:22" ht="44.25" x14ac:dyDescent="0.7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  <c r="U1335" s="9">
        <v>41805.8984375</v>
      </c>
      <c r="V1335" s="9">
        <v>41835.8984375</v>
      </c>
    </row>
    <row r="1336" spans="1:22" ht="44.25" x14ac:dyDescent="0.7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  <c r="U1336" s="9">
        <v>42410.565821759257</v>
      </c>
      <c r="V1336" s="9">
        <v>42440.565821759257</v>
      </c>
    </row>
    <row r="1337" spans="1:22" ht="59" x14ac:dyDescent="0.7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  <c r="U1337" s="9">
        <v>42313.728032407402</v>
      </c>
      <c r="V1337" s="9">
        <v>42343.728032407402</v>
      </c>
    </row>
    <row r="1338" spans="1:22" ht="44.25" x14ac:dyDescent="0.7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  <c r="U1338" s="9">
        <v>41955.655416666668</v>
      </c>
      <c r="V1338" s="9">
        <v>41990.655416666668</v>
      </c>
    </row>
    <row r="1339" spans="1:22" ht="44.25" x14ac:dyDescent="0.7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  <c r="U1339" s="9">
        <v>42767.368969907409</v>
      </c>
      <c r="V1339" s="9">
        <v>42797.368969907409</v>
      </c>
    </row>
    <row r="1340" spans="1:22" ht="59" x14ac:dyDescent="0.7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  <c r="U1340" s="9">
        <v>42188.595289351848</v>
      </c>
      <c r="V1340" s="9">
        <v>42218.595289351848</v>
      </c>
    </row>
    <row r="1341" spans="1:22" ht="29.5" x14ac:dyDescent="0.7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  <c r="U1341" s="9">
        <v>41936.438831018517</v>
      </c>
      <c r="V1341" s="9">
        <v>41981.480497685181</v>
      </c>
    </row>
    <row r="1342" spans="1:22" ht="44.25" x14ac:dyDescent="0.7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  <c r="U1342" s="9">
        <v>41836.387187499997</v>
      </c>
      <c r="V1342" s="9">
        <v>41866.387187499997</v>
      </c>
    </row>
    <row r="1343" spans="1:22" ht="59" x14ac:dyDescent="0.7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  <c r="U1343" s="9">
        <v>42612.415706018517</v>
      </c>
      <c r="V1343" s="9">
        <v>42644.415706018517</v>
      </c>
    </row>
    <row r="1344" spans="1:22" ht="44.25" x14ac:dyDescent="0.7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42172.608090277768</v>
      </c>
      <c r="T1344" s="9">
        <f t="shared" si="125"/>
        <v>42202.608090277768</v>
      </c>
      <c r="U1344" s="9">
        <v>42172.608090277768</v>
      </c>
      <c r="V1344" s="9">
        <v>42202.608090277768</v>
      </c>
    </row>
    <row r="1345" spans="1:22" ht="44.25" x14ac:dyDescent="0.7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  <c r="U1345" s="9">
        <v>42542.318090277775</v>
      </c>
      <c r="V1345" s="9">
        <v>42600.957638888889</v>
      </c>
    </row>
    <row r="1346" spans="1:22" ht="44.25" x14ac:dyDescent="0.7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  <c r="U1346" s="9">
        <v>42522.581469907404</v>
      </c>
      <c r="V1346" s="9">
        <v>42551.581469907404</v>
      </c>
    </row>
    <row r="1347" spans="1:22" ht="44.25" x14ac:dyDescent="0.7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>
        <f t="shared" ref="P1347:P1410" si="127">ROUND(E1347/L1347,0)</f>
        <v>54</v>
      </c>
      <c r="Q1347" t="str">
        <f t="shared" ref="Q1347:Q1410" si="128">LEFT(N1347, SEARCH("/",N1347,1)-1)</f>
        <v>publishing</v>
      </c>
      <c r="R1347" t="str">
        <f t="shared" ref="R1347:R1410" si="129">RIGHT(N1347, LEN(N1347)-SEARCH("/",N1347,1))</f>
        <v>nonfiction</v>
      </c>
      <c r="S1347" s="9">
        <f t="shared" ref="S1347:S1410" si="130">(((J1347/60)/60)/24)+DATE(1970,1,1)+(-5/24)</f>
        <v>41799.606006944443</v>
      </c>
      <c r="T1347" s="9">
        <f t="shared" ref="T1347:T1410" si="131">(((I1347/60)/60)/24)+DATE(1970,1,1)+(-5/24)</f>
        <v>41834.606006944443</v>
      </c>
      <c r="U1347" s="9">
        <v>41799.606006944443</v>
      </c>
      <c r="V1347" s="9">
        <v>41834.606006944443</v>
      </c>
    </row>
    <row r="1348" spans="1:22" ht="44.25" x14ac:dyDescent="0.7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  <c r="U1348" s="9">
        <v>41421.867488425924</v>
      </c>
      <c r="V1348" s="9">
        <v>41451.867488425924</v>
      </c>
    </row>
    <row r="1349" spans="1:22" ht="44.25" x14ac:dyDescent="0.7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  <c r="U1349" s="9">
        <v>42040.429687499993</v>
      </c>
      <c r="V1349" s="9">
        <v>42070.429687499993</v>
      </c>
    </row>
    <row r="1350" spans="1:22" ht="44.25" x14ac:dyDescent="0.7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41963.29783564814</v>
      </c>
      <c r="T1350" s="9">
        <f t="shared" si="131"/>
        <v>41991.29783564814</v>
      </c>
      <c r="U1350" s="9">
        <v>41963.29783564814</v>
      </c>
      <c r="V1350" s="9">
        <v>41991.29783564814</v>
      </c>
    </row>
    <row r="1351" spans="1:22" ht="44.25" x14ac:dyDescent="0.7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  <c r="U1351" s="9">
        <v>42317.124247685184</v>
      </c>
      <c r="V1351" s="9">
        <v>42354.082638888889</v>
      </c>
    </row>
    <row r="1352" spans="1:22" ht="44.25" x14ac:dyDescent="0.7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  <c r="U1352" s="9">
        <v>42333.804791666662</v>
      </c>
      <c r="V1352" s="9">
        <v>42363.804791666662</v>
      </c>
    </row>
    <row r="1353" spans="1:22" ht="29.5" x14ac:dyDescent="0.7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  <c r="U1353" s="9">
        <v>42382.531759259255</v>
      </c>
      <c r="V1353" s="9">
        <v>42412.531759259255</v>
      </c>
    </row>
    <row r="1354" spans="1:22" ht="44.25" x14ac:dyDescent="0.7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  <c r="U1354" s="9">
        <v>42200.369976851849</v>
      </c>
      <c r="V1354" s="9">
        <v>42251.957638888889</v>
      </c>
    </row>
    <row r="1355" spans="1:22" ht="44.25" x14ac:dyDescent="0.7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  <c r="U1355" s="9">
        <v>41308.909583333334</v>
      </c>
      <c r="V1355" s="9">
        <v>41343.791666666664</v>
      </c>
    </row>
    <row r="1356" spans="1:22" ht="44.25" x14ac:dyDescent="0.7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  <c r="U1356" s="9">
        <v>42502.599293981482</v>
      </c>
      <c r="V1356" s="9">
        <v>42532.599293981482</v>
      </c>
    </row>
    <row r="1357" spans="1:22" ht="59" x14ac:dyDescent="0.7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  <c r="U1357" s="9">
        <v>41213.046354166661</v>
      </c>
      <c r="V1357" s="9">
        <v>41243.208333333328</v>
      </c>
    </row>
    <row r="1358" spans="1:22" ht="44.25" x14ac:dyDescent="0.7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41429.830555555556</v>
      </c>
      <c r="T1358" s="9">
        <f t="shared" si="131"/>
        <v>41459.830555555556</v>
      </c>
      <c r="U1358" s="9">
        <v>41429.830555555556</v>
      </c>
      <c r="V1358" s="9">
        <v>41459.830555555556</v>
      </c>
    </row>
    <row r="1359" spans="1:22" ht="44.25" x14ac:dyDescent="0.7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  <c r="U1359" s="9">
        <v>41304.753900462958</v>
      </c>
      <c r="V1359" s="9">
        <v>41334.040972222218</v>
      </c>
    </row>
    <row r="1360" spans="1:22" ht="44.25" x14ac:dyDescent="0.7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  <c r="U1360" s="9">
        <v>40689.362534722219</v>
      </c>
      <c r="V1360" s="9">
        <v>40719.362534722219</v>
      </c>
    </row>
    <row r="1361" spans="1:22" ht="44.25" x14ac:dyDescent="0.7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  <c r="U1361" s="9">
        <v>40668.606365740736</v>
      </c>
      <c r="V1361" s="9">
        <v>40730.606365740736</v>
      </c>
    </row>
    <row r="1362" spans="1:22" ht="29.5" x14ac:dyDescent="0.7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  <c r="U1362" s="9">
        <v>41095.692361111105</v>
      </c>
      <c r="V1362" s="9">
        <v>41123.692361111105</v>
      </c>
    </row>
    <row r="1363" spans="1:22" ht="44.25" x14ac:dyDescent="0.7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  <c r="U1363" s="9">
        <v>41781.508935185186</v>
      </c>
      <c r="V1363" s="9">
        <v>41811.508935185186</v>
      </c>
    </row>
    <row r="1364" spans="1:22" ht="44.25" x14ac:dyDescent="0.7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  <c r="U1364" s="9">
        <v>41464.726053240738</v>
      </c>
      <c r="V1364" s="9">
        <v>41524.726053240738</v>
      </c>
    </row>
    <row r="1365" spans="1:22" ht="44.25" x14ac:dyDescent="0.7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  <c r="U1365" s="9">
        <v>42396.635729166665</v>
      </c>
      <c r="V1365" s="9">
        <v>42415.124305555553</v>
      </c>
    </row>
    <row r="1366" spans="1:22" ht="59" x14ac:dyDescent="0.7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9">
        <f t="shared" si="130"/>
        <v>41951.487337962957</v>
      </c>
      <c r="T1366" s="9">
        <f t="shared" si="131"/>
        <v>42011.487337962964</v>
      </c>
      <c r="U1366" s="9">
        <v>41951.487337962957</v>
      </c>
      <c r="V1366" s="9">
        <v>42011.487337962964</v>
      </c>
    </row>
    <row r="1367" spans="1:22" ht="44.25" x14ac:dyDescent="0.7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  <c r="U1367" s="9">
        <v>42049.524907407402</v>
      </c>
      <c r="V1367" s="9">
        <v>42079.483240740738</v>
      </c>
    </row>
    <row r="1368" spans="1:22" x14ac:dyDescent="0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  <c r="U1368" s="9">
        <v>41924.787766203699</v>
      </c>
      <c r="V1368" s="9">
        <v>41969.829432870371</v>
      </c>
    </row>
    <row r="1369" spans="1:22" ht="44.25" x14ac:dyDescent="0.7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  <c r="U1369" s="9">
        <v>42291.794560185182</v>
      </c>
      <c r="V1369" s="9">
        <v>42321.836226851847</v>
      </c>
    </row>
    <row r="1370" spans="1:22" ht="44.25" x14ac:dyDescent="0.7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  <c r="U1370" s="9">
        <v>42145.982569444437</v>
      </c>
      <c r="V1370" s="9">
        <v>42169.982569444437</v>
      </c>
    </row>
    <row r="1371" spans="1:22" ht="44.25" x14ac:dyDescent="0.7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  <c r="U1371" s="9">
        <v>41710.385949074072</v>
      </c>
      <c r="V1371" s="9">
        <v>41740.385949074072</v>
      </c>
    </row>
    <row r="1372" spans="1:22" ht="29.5" x14ac:dyDescent="0.7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  <c r="U1372" s="9">
        <v>41547.795023148145</v>
      </c>
      <c r="V1372" s="9">
        <v>41562.795023148145</v>
      </c>
    </row>
    <row r="1373" spans="1:22" ht="44.25" x14ac:dyDescent="0.7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  <c r="U1373" s="9">
        <v>42101.550254629627</v>
      </c>
      <c r="V1373" s="9">
        <v>42131.550254629627</v>
      </c>
    </row>
    <row r="1374" spans="1:22" x14ac:dyDescent="0.7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  <c r="U1374" s="9">
        <v>41072.53162037037</v>
      </c>
      <c r="V1374" s="9">
        <v>41102.53162037037</v>
      </c>
    </row>
    <row r="1375" spans="1:22" ht="29.5" x14ac:dyDescent="0.7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  <c r="U1375" s="9">
        <v>42704.743437499994</v>
      </c>
      <c r="V1375" s="9">
        <v>42734.743437499994</v>
      </c>
    </row>
    <row r="1376" spans="1:22" ht="44.25" x14ac:dyDescent="0.7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  <c r="U1376" s="9">
        <v>42423.953564814808</v>
      </c>
      <c r="V1376" s="9">
        <v>42453.911898148144</v>
      </c>
    </row>
    <row r="1377" spans="1:22" ht="59" x14ac:dyDescent="0.7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  <c r="U1377" s="9">
        <v>42719.857858796291</v>
      </c>
      <c r="V1377" s="9">
        <v>42749.857858796291</v>
      </c>
    </row>
    <row r="1378" spans="1:22" ht="29.5" x14ac:dyDescent="0.7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  <c r="U1378" s="9">
        <v>42677.460717592585</v>
      </c>
      <c r="V1378" s="9">
        <v>42707.502384259256</v>
      </c>
    </row>
    <row r="1379" spans="1:22" ht="44.25" x14ac:dyDescent="0.7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  <c r="U1379" s="9">
        <v>42747.01122685185</v>
      </c>
      <c r="V1379" s="9">
        <v>42768.96597222222</v>
      </c>
    </row>
    <row r="1380" spans="1:22" x14ac:dyDescent="0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9">
        <f t="shared" si="130"/>
        <v>42568.551041666658</v>
      </c>
      <c r="T1380" s="9">
        <f t="shared" si="131"/>
        <v>42583.551041666658</v>
      </c>
      <c r="U1380" s="9">
        <v>42568.551041666658</v>
      </c>
      <c r="V1380" s="9">
        <v>42583.551041666658</v>
      </c>
    </row>
    <row r="1381" spans="1:22" ht="29.5" x14ac:dyDescent="0.7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9">
        <f t="shared" si="130"/>
        <v>42130.28328703704</v>
      </c>
      <c r="T1381" s="9">
        <f t="shared" si="131"/>
        <v>42160.28328703704</v>
      </c>
      <c r="U1381" s="9">
        <v>42130.28328703704</v>
      </c>
      <c r="V1381" s="9">
        <v>42160.28328703704</v>
      </c>
    </row>
    <row r="1382" spans="1:22" ht="44.25" x14ac:dyDescent="0.7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  <c r="U1382" s="9">
        <v>42141.554467592585</v>
      </c>
      <c r="V1382" s="9">
        <v>42163.874999999993</v>
      </c>
    </row>
    <row r="1383" spans="1:22" ht="59" x14ac:dyDescent="0.7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  <c r="U1383" s="9">
        <v>42703.006076388883</v>
      </c>
      <c r="V1383" s="9">
        <v>42733.006076388883</v>
      </c>
    </row>
    <row r="1384" spans="1:22" ht="44.25" x14ac:dyDescent="0.7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  <c r="U1384" s="9">
        <v>41370.591851851852</v>
      </c>
      <c r="V1384" s="9">
        <v>41400.591851851852</v>
      </c>
    </row>
    <row r="1385" spans="1:22" ht="44.25" x14ac:dyDescent="0.7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  <c r="U1385" s="9">
        <v>42706.866643518515</v>
      </c>
      <c r="V1385" s="9">
        <v>42726.866643518515</v>
      </c>
    </row>
    <row r="1386" spans="1:22" ht="44.25" x14ac:dyDescent="0.7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  <c r="U1386" s="9">
        <v>42160.526874999996</v>
      </c>
      <c r="V1386" s="9">
        <v>42190.526874999996</v>
      </c>
    </row>
    <row r="1387" spans="1:22" ht="44.25" x14ac:dyDescent="0.7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  <c r="U1387" s="9">
        <v>42433.480567129627</v>
      </c>
      <c r="V1387" s="9">
        <v>42489.299305555549</v>
      </c>
    </row>
    <row r="1388" spans="1:22" ht="29.5" x14ac:dyDescent="0.7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  <c r="U1388" s="9">
        <v>42184.438530092586</v>
      </c>
      <c r="V1388" s="9">
        <v>42214.438530092586</v>
      </c>
    </row>
    <row r="1389" spans="1:22" ht="44.25" x14ac:dyDescent="0.7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  <c r="U1389" s="9">
        <v>42126.712905092594</v>
      </c>
      <c r="V1389" s="9">
        <v>42157.979166666664</v>
      </c>
    </row>
    <row r="1390" spans="1:22" ht="44.25" x14ac:dyDescent="0.7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  <c r="U1390" s="9">
        <v>42634.406446759262</v>
      </c>
      <c r="V1390" s="9">
        <v>42660.468055555553</v>
      </c>
    </row>
    <row r="1391" spans="1:22" ht="29.5" x14ac:dyDescent="0.7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  <c r="U1391" s="9">
        <v>42565.272650462961</v>
      </c>
      <c r="V1391" s="9">
        <v>42595.272650462961</v>
      </c>
    </row>
    <row r="1392" spans="1:22" ht="44.25" x14ac:dyDescent="0.7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9">
        <f t="shared" si="130"/>
        <v>42087.594976851848</v>
      </c>
      <c r="T1392" s="9">
        <f t="shared" si="131"/>
        <v>42121.508333333331</v>
      </c>
      <c r="U1392" s="9">
        <v>42087.594976851848</v>
      </c>
      <c r="V1392" s="9">
        <v>42121.508333333331</v>
      </c>
    </row>
    <row r="1393" spans="1:22" ht="44.25" x14ac:dyDescent="0.7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  <c r="U1393" s="9">
        <v>42193.442337962959</v>
      </c>
      <c r="V1393" s="9">
        <v>42237.999305555553</v>
      </c>
    </row>
    <row r="1394" spans="1:22" ht="44.25" x14ac:dyDescent="0.7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  <c r="U1394" s="9">
        <v>42400.946597222217</v>
      </c>
      <c r="V1394" s="9">
        <v>42431.946597222217</v>
      </c>
    </row>
    <row r="1395" spans="1:22" x14ac:dyDescent="0.7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  <c r="U1395" s="9">
        <v>42553.473645833328</v>
      </c>
      <c r="V1395" s="9">
        <v>42583.473645833328</v>
      </c>
    </row>
    <row r="1396" spans="1:22" ht="44.25" x14ac:dyDescent="0.7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  <c r="U1396" s="9">
        <v>42751.936643518515</v>
      </c>
      <c r="V1396" s="9">
        <v>42794.916666666664</v>
      </c>
    </row>
    <row r="1397" spans="1:22" x14ac:dyDescent="0.7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  <c r="U1397" s="9">
        <v>42719.700011574074</v>
      </c>
      <c r="V1397" s="9">
        <v>42749.700011574074</v>
      </c>
    </row>
    <row r="1398" spans="1:22" ht="59" x14ac:dyDescent="0.7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  <c r="U1398" s="9">
        <v>42018.790300925924</v>
      </c>
      <c r="V1398" s="9">
        <v>42048.790300925924</v>
      </c>
    </row>
    <row r="1399" spans="1:22" ht="44.25" x14ac:dyDescent="0.7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  <c r="U1399" s="9">
        <v>42640.709606481476</v>
      </c>
      <c r="V1399" s="9">
        <v>42670.679861111108</v>
      </c>
    </row>
    <row r="1400" spans="1:22" ht="44.25" x14ac:dyDescent="0.7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  <c r="U1400" s="9">
        <v>42526.665902777771</v>
      </c>
      <c r="V1400" s="9">
        <v>42556.665902777771</v>
      </c>
    </row>
    <row r="1401" spans="1:22" ht="44.25" x14ac:dyDescent="0.7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  <c r="U1401" s="9">
        <v>41888.795983796292</v>
      </c>
      <c r="V1401" s="9">
        <v>41918.795983796292</v>
      </c>
    </row>
    <row r="1402" spans="1:22" ht="44.25" x14ac:dyDescent="0.7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  <c r="U1402" s="9">
        <v>42498.132789351854</v>
      </c>
      <c r="V1402" s="9">
        <v>42533.020833333336</v>
      </c>
    </row>
    <row r="1403" spans="1:22" ht="59" x14ac:dyDescent="0.7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  <c r="U1403" s="9">
        <v>41399.787893518514</v>
      </c>
      <c r="V1403" s="9">
        <v>41420.787893518514</v>
      </c>
    </row>
    <row r="1404" spans="1:22" ht="44.25" x14ac:dyDescent="0.7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9">
        <f t="shared" si="130"/>
        <v>42064.845034722217</v>
      </c>
      <c r="T1404" s="9">
        <f t="shared" si="131"/>
        <v>42124.80336805556</v>
      </c>
      <c r="U1404" s="9">
        <v>42064.845034722217</v>
      </c>
      <c r="V1404" s="9">
        <v>42124.80336805556</v>
      </c>
    </row>
    <row r="1405" spans="1:22" ht="44.25" x14ac:dyDescent="0.7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  <c r="U1405" s="9">
        <v>41450.854571759257</v>
      </c>
      <c r="V1405" s="9">
        <v>41480.854571759257</v>
      </c>
    </row>
    <row r="1406" spans="1:22" ht="44.25" x14ac:dyDescent="0.7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  <c r="U1406" s="9">
        <v>42032.30190972222</v>
      </c>
      <c r="V1406" s="9">
        <v>42057.30190972222</v>
      </c>
    </row>
    <row r="1407" spans="1:22" ht="29.5" x14ac:dyDescent="0.7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  <c r="U1407" s="9">
        <v>41941.472233796296</v>
      </c>
      <c r="V1407" s="9">
        <v>41971.51390046296</v>
      </c>
    </row>
    <row r="1408" spans="1:22" x14ac:dyDescent="0.7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  <c r="U1408" s="9">
        <v>42297.224618055552</v>
      </c>
      <c r="V1408" s="9">
        <v>42350.208333333336</v>
      </c>
    </row>
    <row r="1409" spans="1:22" ht="44.25" x14ac:dyDescent="0.7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  <c r="U1409" s="9">
        <v>41838.32844907407</v>
      </c>
      <c r="V1409" s="9">
        <v>41863.32844907407</v>
      </c>
    </row>
    <row r="1410" spans="1:22" ht="44.25" x14ac:dyDescent="0.7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  <c r="U1410" s="9">
        <v>42291.663842592585</v>
      </c>
      <c r="V1410" s="9">
        <v>42321.705509259256</v>
      </c>
    </row>
    <row r="1411" spans="1:22" ht="44.25" x14ac:dyDescent="0.7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 t="e">
        <f t="shared" ref="P1411:P1474" si="133">ROUND(E1411/L1411,0)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 LEN(N1411)-SEARCH("/",N1411,1))</f>
        <v>translations</v>
      </c>
      <c r="S1411" s="9">
        <f t="shared" ref="S1411:S1474" si="136">(((J1411/60)/60)/24)+DATE(1970,1,1)+(-5/24)</f>
        <v>41944.925173611111</v>
      </c>
      <c r="T1411" s="9">
        <f t="shared" ref="T1411:T1474" si="137">(((I1411/60)/60)/24)+DATE(1970,1,1)+(-5/24)</f>
        <v>42004.966840277775</v>
      </c>
      <c r="U1411" s="9">
        <v>41944.925173611111</v>
      </c>
      <c r="V1411" s="9">
        <v>42004.966840277775</v>
      </c>
    </row>
    <row r="1412" spans="1:22" ht="44.25" x14ac:dyDescent="0.7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  <c r="U1412" s="9">
        <v>42479.110185185178</v>
      </c>
      <c r="V1412" s="9">
        <v>42524.110185185178</v>
      </c>
    </row>
    <row r="1413" spans="1:22" ht="59" x14ac:dyDescent="0.7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  <c r="U1413" s="9">
        <v>42012.850694444445</v>
      </c>
      <c r="V1413" s="9">
        <v>42040.850694444445</v>
      </c>
    </row>
    <row r="1414" spans="1:22" ht="29.5" x14ac:dyDescent="0.7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  <c r="U1414" s="9">
        <v>41946.855312499996</v>
      </c>
      <c r="V1414" s="9">
        <v>41976.855312499996</v>
      </c>
    </row>
    <row r="1415" spans="1:22" ht="59" x14ac:dyDescent="0.7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  <c r="U1415" s="9">
        <v>42360.228819444441</v>
      </c>
      <c r="V1415" s="9">
        <v>42420.228819444441</v>
      </c>
    </row>
    <row r="1416" spans="1:22" ht="44.25" x14ac:dyDescent="0.7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  <c r="U1416" s="9">
        <v>42708.044756944444</v>
      </c>
      <c r="V1416" s="9">
        <v>42738.044756944444</v>
      </c>
    </row>
    <row r="1417" spans="1:22" ht="44.25" x14ac:dyDescent="0.7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  <c r="U1417" s="9">
        <v>42192.467488425922</v>
      </c>
      <c r="V1417" s="9">
        <v>42232.467488425922</v>
      </c>
    </row>
    <row r="1418" spans="1:22" ht="44.25" x14ac:dyDescent="0.7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  <c r="U1418" s="9">
        <v>42299.717812499999</v>
      </c>
      <c r="V1418" s="9">
        <v>42329.759479166663</v>
      </c>
    </row>
    <row r="1419" spans="1:22" ht="44.25" x14ac:dyDescent="0.7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42231.941828703704</v>
      </c>
      <c r="T1419" s="9">
        <f t="shared" si="137"/>
        <v>42262.257638888892</v>
      </c>
      <c r="U1419" s="9">
        <v>42231.941828703704</v>
      </c>
      <c r="V1419" s="9">
        <v>42262.257638888892</v>
      </c>
    </row>
    <row r="1420" spans="1:22" ht="59" x14ac:dyDescent="0.7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  <c r="U1420" s="9">
        <v>42395.248078703698</v>
      </c>
      <c r="V1420" s="9">
        <v>42425.248078703698</v>
      </c>
    </row>
    <row r="1421" spans="1:22" ht="59" x14ac:dyDescent="0.7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  <c r="U1421" s="9">
        <v>42622.24790509259</v>
      </c>
      <c r="V1421" s="9">
        <v>42652.24790509259</v>
      </c>
    </row>
    <row r="1422" spans="1:22" ht="29.5" x14ac:dyDescent="0.7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  <c r="U1422" s="9">
        <v>42524.459328703706</v>
      </c>
      <c r="V1422" s="9">
        <v>42549.459328703706</v>
      </c>
    </row>
    <row r="1423" spans="1:22" ht="59" x14ac:dyDescent="0.7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  <c r="U1423" s="9">
        <v>42013.707280092589</v>
      </c>
      <c r="V1423" s="9">
        <v>42043.707280092589</v>
      </c>
    </row>
    <row r="1424" spans="1:22" ht="44.25" x14ac:dyDescent="0.7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  <c r="U1424" s="9">
        <v>42604.031296296293</v>
      </c>
      <c r="V1424" s="9">
        <v>42634.031296296293</v>
      </c>
    </row>
    <row r="1425" spans="1:22" ht="44.25" x14ac:dyDescent="0.7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  <c r="U1425" s="9">
        <v>42340.151979166665</v>
      </c>
      <c r="V1425" s="9">
        <v>42370.151979166665</v>
      </c>
    </row>
    <row r="1426" spans="1:22" ht="44.25" x14ac:dyDescent="0.7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  <c r="U1426" s="9">
        <v>42676.509282407402</v>
      </c>
      <c r="V1426" s="9">
        <v>42689.550949074073</v>
      </c>
    </row>
    <row r="1427" spans="1:22" ht="44.25" x14ac:dyDescent="0.7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  <c r="U1427" s="9">
        <v>42092.923136574071</v>
      </c>
      <c r="V1427" s="9">
        <v>42122.923136574071</v>
      </c>
    </row>
    <row r="1428" spans="1:22" ht="44.25" x14ac:dyDescent="0.7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  <c r="U1428" s="9">
        <v>42180.181944444441</v>
      </c>
      <c r="V1428" s="9">
        <v>42240.181944444441</v>
      </c>
    </row>
    <row r="1429" spans="1:22" ht="59" x14ac:dyDescent="0.7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  <c r="U1429" s="9">
        <v>42601.643344907403</v>
      </c>
      <c r="V1429" s="9">
        <v>42631.643344907403</v>
      </c>
    </row>
    <row r="1430" spans="1:22" ht="44.25" x14ac:dyDescent="0.7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  <c r="U1430" s="9">
        <v>42432.171493055554</v>
      </c>
      <c r="V1430" s="9">
        <v>42462.129826388882</v>
      </c>
    </row>
    <row r="1431" spans="1:22" ht="44.25" x14ac:dyDescent="0.7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42073.852337962955</v>
      </c>
      <c r="T1431" s="9">
        <f t="shared" si="137"/>
        <v>42103.852337962955</v>
      </c>
      <c r="U1431" s="9">
        <v>42073.852337962955</v>
      </c>
      <c r="V1431" s="9">
        <v>42103.852337962955</v>
      </c>
    </row>
    <row r="1432" spans="1:22" ht="44.25" x14ac:dyDescent="0.7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41961.605185185181</v>
      </c>
      <c r="T1432" s="9">
        <f t="shared" si="137"/>
        <v>41992.605185185181</v>
      </c>
      <c r="U1432" s="9">
        <v>41961.605185185181</v>
      </c>
      <c r="V1432" s="9">
        <v>41992.605185185181</v>
      </c>
    </row>
    <row r="1433" spans="1:22" ht="44.25" x14ac:dyDescent="0.7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  <c r="U1433" s="9">
        <v>42304.002499999995</v>
      </c>
      <c r="V1433" s="9">
        <v>42334.044166666667</v>
      </c>
    </row>
    <row r="1434" spans="1:22" ht="59" x14ac:dyDescent="0.7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  <c r="U1434" s="9">
        <v>42175.572083333333</v>
      </c>
      <c r="V1434" s="9">
        <v>42205.572083333333</v>
      </c>
    </row>
    <row r="1435" spans="1:22" ht="44.25" x14ac:dyDescent="0.7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  <c r="U1435" s="9">
        <v>42673.417534722219</v>
      </c>
      <c r="V1435" s="9">
        <v>42714.249999999993</v>
      </c>
    </row>
    <row r="1436" spans="1:22" ht="44.25" x14ac:dyDescent="0.7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  <c r="U1436" s="9">
        <v>42142.558773148143</v>
      </c>
      <c r="V1436" s="9">
        <v>42163.416666666664</v>
      </c>
    </row>
    <row r="1437" spans="1:22" ht="44.25" x14ac:dyDescent="0.7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  <c r="U1437" s="9">
        <v>42258.57199074074</v>
      </c>
      <c r="V1437" s="9">
        <v>42288.57199074074</v>
      </c>
    </row>
    <row r="1438" spans="1:22" ht="59" x14ac:dyDescent="0.7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  <c r="U1438" s="9">
        <v>42391.141863425924</v>
      </c>
      <c r="V1438" s="9">
        <v>42421.141863425924</v>
      </c>
    </row>
    <row r="1439" spans="1:22" ht="59" x14ac:dyDescent="0.7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  <c r="U1439" s="9">
        <v>41796.32336805555</v>
      </c>
      <c r="V1439" s="9">
        <v>41832.999305555553</v>
      </c>
    </row>
    <row r="1440" spans="1:22" ht="44.25" x14ac:dyDescent="0.7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  <c r="U1440" s="9">
        <v>42457.663182870368</v>
      </c>
      <c r="V1440" s="9">
        <v>42487.371527777774</v>
      </c>
    </row>
    <row r="1441" spans="1:22" ht="44.25" x14ac:dyDescent="0.7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42040.621539351843</v>
      </c>
      <c r="T1441" s="9">
        <f t="shared" si="137"/>
        <v>42070.621539351843</v>
      </c>
      <c r="U1441" s="9">
        <v>42040.621539351843</v>
      </c>
      <c r="V1441" s="9">
        <v>42070.621539351843</v>
      </c>
    </row>
    <row r="1442" spans="1:22" ht="44.25" x14ac:dyDescent="0.7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  <c r="U1442" s="9">
        <v>42486.540081018517</v>
      </c>
      <c r="V1442" s="9">
        <v>42516.540081018517</v>
      </c>
    </row>
    <row r="1443" spans="1:22" ht="44.25" x14ac:dyDescent="0.7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  <c r="U1443" s="9">
        <v>42198.557511574072</v>
      </c>
      <c r="V1443" s="9">
        <v>42258.557511574072</v>
      </c>
    </row>
    <row r="1444" spans="1:22" ht="44.25" x14ac:dyDescent="0.7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  <c r="U1444" s="9">
        <v>42485.437013888884</v>
      </c>
      <c r="V1444" s="9">
        <v>42515.437013888884</v>
      </c>
    </row>
    <row r="1445" spans="1:22" ht="44.25" x14ac:dyDescent="0.7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  <c r="U1445" s="9">
        <v>42707.71769675926</v>
      </c>
      <c r="V1445" s="9">
        <v>42737.71769675926</v>
      </c>
    </row>
    <row r="1446" spans="1:22" ht="44.25" x14ac:dyDescent="0.7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  <c r="U1446" s="9">
        <v>42199.665069444447</v>
      </c>
      <c r="V1446" s="9">
        <v>42259.665069444447</v>
      </c>
    </row>
    <row r="1447" spans="1:22" ht="44.25" x14ac:dyDescent="0.7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  <c r="U1447" s="9">
        <v>42139.333969907406</v>
      </c>
      <c r="V1447" s="9">
        <v>42169.333969907406</v>
      </c>
    </row>
    <row r="1448" spans="1:22" ht="44.25" x14ac:dyDescent="0.7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  <c r="U1448" s="9">
        <v>42461.239328703705</v>
      </c>
      <c r="V1448" s="9">
        <v>42481.239328703705</v>
      </c>
    </row>
    <row r="1449" spans="1:22" ht="29.5" x14ac:dyDescent="0.7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  <c r="U1449" s="9">
        <v>42529.52238425926</v>
      </c>
      <c r="V1449" s="9">
        <v>42559.52238425926</v>
      </c>
    </row>
    <row r="1450" spans="1:22" ht="59" x14ac:dyDescent="0.7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  <c r="U1450" s="9">
        <v>42115.728217592587</v>
      </c>
      <c r="V1450" s="9">
        <v>42146.017361111109</v>
      </c>
    </row>
    <row r="1451" spans="1:22" ht="44.25" x14ac:dyDescent="0.7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  <c r="U1451" s="9">
        <v>42086.603067129625</v>
      </c>
      <c r="V1451" s="9">
        <v>42134.603067129625</v>
      </c>
    </row>
    <row r="1452" spans="1:22" ht="59" x14ac:dyDescent="0.7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  <c r="U1452" s="9">
        <v>42389.962928240733</v>
      </c>
      <c r="V1452" s="9">
        <v>42419.962928240733</v>
      </c>
    </row>
    <row r="1453" spans="1:22" ht="44.25" x14ac:dyDescent="0.7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  <c r="U1453" s="9">
        <v>41931.75068287037</v>
      </c>
      <c r="V1453" s="9">
        <v>41961.792349537034</v>
      </c>
    </row>
    <row r="1454" spans="1:22" ht="29.5" x14ac:dyDescent="0.7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  <c r="U1454" s="9">
        <v>41818.494942129626</v>
      </c>
      <c r="V1454" s="9">
        <v>41848.494942129626</v>
      </c>
    </row>
    <row r="1455" spans="1:22" ht="44.25" x14ac:dyDescent="0.7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  <c r="U1455" s="9">
        <v>42795.487812499996</v>
      </c>
      <c r="V1455" s="9">
        <v>42840.446145833332</v>
      </c>
    </row>
    <row r="1456" spans="1:22" ht="44.25" x14ac:dyDescent="0.7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  <c r="U1456" s="9">
        <v>42463.658333333333</v>
      </c>
      <c r="V1456" s="9">
        <v>42484.707638888889</v>
      </c>
    </row>
    <row r="1457" spans="1:22" ht="59" x14ac:dyDescent="0.7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  <c r="U1457" s="9">
        <v>41832.46435185185</v>
      </c>
      <c r="V1457" s="9">
        <v>41887.360416666663</v>
      </c>
    </row>
    <row r="1458" spans="1:22" x14ac:dyDescent="0.7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  <c r="U1458" s="9">
        <v>42708.460243055553</v>
      </c>
      <c r="V1458" s="9">
        <v>42738.460243055553</v>
      </c>
    </row>
    <row r="1459" spans="1:22" ht="29.5" x14ac:dyDescent="0.7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  <c r="U1459" s="9">
        <v>42289.688009259255</v>
      </c>
      <c r="V1459" s="9">
        <v>42319.729675925926</v>
      </c>
    </row>
    <row r="1460" spans="1:22" ht="59" x14ac:dyDescent="0.7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  <c r="U1460" s="9">
        <v>41831.49722222222</v>
      </c>
      <c r="V1460" s="9">
        <v>41861.958333333328</v>
      </c>
    </row>
    <row r="1461" spans="1:22" ht="44.25" x14ac:dyDescent="0.7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  <c r="U1461" s="9">
        <v>42311.996481481481</v>
      </c>
      <c r="V1461" s="9">
        <v>42340.517361111109</v>
      </c>
    </row>
    <row r="1462" spans="1:22" ht="44.25" x14ac:dyDescent="0.7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  <c r="U1462" s="9">
        <v>41915.688634259255</v>
      </c>
      <c r="V1462" s="9">
        <v>41973.781249999993</v>
      </c>
    </row>
    <row r="1463" spans="1:22" ht="29.5" x14ac:dyDescent="0.7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  <c r="U1463" s="9">
        <v>41899.436967592592</v>
      </c>
      <c r="V1463" s="9">
        <v>41932.791666666664</v>
      </c>
    </row>
    <row r="1464" spans="1:22" ht="29.5" x14ac:dyDescent="0.7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  <c r="U1464" s="9">
        <v>41344.454525462963</v>
      </c>
      <c r="V1464" s="9">
        <v>41374.454525462963</v>
      </c>
    </row>
    <row r="1465" spans="1:22" ht="44.25" x14ac:dyDescent="0.7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  <c r="U1465" s="9">
        <v>41326.702986111108</v>
      </c>
      <c r="V1465" s="9">
        <v>41371.661319444444</v>
      </c>
    </row>
    <row r="1466" spans="1:22" x14ac:dyDescent="0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  <c r="U1466" s="9">
        <v>41291.453217592592</v>
      </c>
      <c r="V1466" s="9">
        <v>41321.453217592592</v>
      </c>
    </row>
    <row r="1467" spans="1:22" ht="44.25" x14ac:dyDescent="0.7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  <c r="U1467" s="9">
        <v>40959.526064814811</v>
      </c>
      <c r="V1467" s="9">
        <v>40989.916666666664</v>
      </c>
    </row>
    <row r="1468" spans="1:22" ht="44.25" x14ac:dyDescent="0.7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  <c r="U1468" s="9">
        <v>42339.963726851849</v>
      </c>
      <c r="V1468" s="9">
        <v>42380.999999999993</v>
      </c>
    </row>
    <row r="1469" spans="1:22" ht="29.5" x14ac:dyDescent="0.7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  <c r="U1469" s="9">
        <v>40933.593576388885</v>
      </c>
      <c r="V1469" s="9">
        <v>40993.55190972222</v>
      </c>
    </row>
    <row r="1470" spans="1:22" ht="44.25" x14ac:dyDescent="0.7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40645.806122685186</v>
      </c>
      <c r="T1470" s="9">
        <f t="shared" si="137"/>
        <v>40705.806122685186</v>
      </c>
      <c r="U1470" s="9">
        <v>40645.806122685186</v>
      </c>
      <c r="V1470" s="9">
        <v>40705.806122685186</v>
      </c>
    </row>
    <row r="1471" spans="1:22" ht="44.25" x14ac:dyDescent="0.7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  <c r="U1471" s="9">
        <v>41290.390150462961</v>
      </c>
      <c r="V1471" s="9">
        <v>41320.390150462961</v>
      </c>
    </row>
    <row r="1472" spans="1:22" ht="59" x14ac:dyDescent="0.7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  <c r="U1472" s="9">
        <v>41250.618784722217</v>
      </c>
      <c r="V1472" s="9">
        <v>41271.618784722217</v>
      </c>
    </row>
    <row r="1473" spans="1:22" ht="44.25" x14ac:dyDescent="0.7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  <c r="U1473" s="9">
        <v>42073.749236111107</v>
      </c>
      <c r="V1473" s="9">
        <v>42103.749236111107</v>
      </c>
    </row>
    <row r="1474" spans="1:22" ht="59" x14ac:dyDescent="0.7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  <c r="U1474" s="9">
        <v>41533.33452546296</v>
      </c>
      <c r="V1474" s="9">
        <v>41563.33452546296</v>
      </c>
    </row>
    <row r="1475" spans="1:22" x14ac:dyDescent="0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>
        <f t="shared" ref="P1475:P1538" si="139">ROUND(E1475/L1475,0)</f>
        <v>38</v>
      </c>
      <c r="Q1475" t="str">
        <f t="shared" ref="Q1475:Q1538" si="140">LEFT(N1475, SEARCH("/",N1475,1)-1)</f>
        <v>publishing</v>
      </c>
      <c r="R1475" t="str">
        <f t="shared" ref="R1475:R1538" si="141">RIGHT(N1475, LEN(N1475)-SEARCH("/",N1475,1))</f>
        <v>radio &amp; podcasts</v>
      </c>
      <c r="S1475" s="9">
        <f t="shared" ref="S1475:S1538" si="142">(((J1475/60)/60)/24)+DATE(1970,1,1)+(-5/24)</f>
        <v>40939.771284722221</v>
      </c>
      <c r="T1475" s="9">
        <f t="shared" ref="T1475:T1538" si="143">(((I1475/60)/60)/24)+DATE(1970,1,1)+(-5/24)</f>
        <v>40969.771284722221</v>
      </c>
      <c r="U1475" s="9">
        <v>40939.771284722221</v>
      </c>
      <c r="V1475" s="9">
        <v>40969.771284722221</v>
      </c>
    </row>
    <row r="1476" spans="1:22" ht="44.25" x14ac:dyDescent="0.7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41500.519583333327</v>
      </c>
      <c r="T1476" s="9">
        <f t="shared" si="143"/>
        <v>41530.519583333327</v>
      </c>
      <c r="U1476" s="9">
        <v>41500.519583333327</v>
      </c>
      <c r="V1476" s="9">
        <v>41530.519583333327</v>
      </c>
    </row>
    <row r="1477" spans="1:22" ht="44.25" x14ac:dyDescent="0.7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  <c r="U1477" s="9">
        <v>41960.514618055553</v>
      </c>
      <c r="V1477" s="9">
        <v>41992.999305555553</v>
      </c>
    </row>
    <row r="1478" spans="1:22" ht="29.5" x14ac:dyDescent="0.7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  <c r="U1478" s="9">
        <v>40765.833587962959</v>
      </c>
      <c r="V1478" s="9">
        <v>40795.833587962959</v>
      </c>
    </row>
    <row r="1479" spans="1:22" ht="44.25" x14ac:dyDescent="0.7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  <c r="U1479" s="9">
        <v>40840.407453703701</v>
      </c>
      <c r="V1479" s="9">
        <v>40899.916666666664</v>
      </c>
    </row>
    <row r="1480" spans="1:22" ht="44.25" x14ac:dyDescent="0.7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  <c r="U1480" s="9">
        <v>41394.663344907407</v>
      </c>
      <c r="V1480" s="9">
        <v>41408.663344907407</v>
      </c>
    </row>
    <row r="1481" spans="1:22" ht="44.25" x14ac:dyDescent="0.7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  <c r="U1481" s="9">
        <v>41754.536909722221</v>
      </c>
      <c r="V1481" s="9">
        <v>41768.957638888889</v>
      </c>
    </row>
    <row r="1482" spans="1:22" ht="44.25" x14ac:dyDescent="0.7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  <c r="U1482" s="9">
        <v>41464.725682870368</v>
      </c>
      <c r="V1482" s="9">
        <v>41481.5</v>
      </c>
    </row>
    <row r="1483" spans="1:22" ht="44.25" x14ac:dyDescent="0.7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  <c r="U1483" s="9">
        <v>41550.714641203704</v>
      </c>
      <c r="V1483" s="9">
        <v>41580.714641203704</v>
      </c>
    </row>
    <row r="1484" spans="1:22" ht="44.25" x14ac:dyDescent="0.7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41136.649722222224</v>
      </c>
      <c r="T1484" s="9">
        <f t="shared" si="143"/>
        <v>41159.118749999994</v>
      </c>
      <c r="U1484" s="9">
        <v>41136.649722222224</v>
      </c>
      <c r="V1484" s="9">
        <v>41159.118749999994</v>
      </c>
    </row>
    <row r="1485" spans="1:22" ht="44.25" x14ac:dyDescent="0.7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  <c r="U1485" s="9">
        <v>42547.984664351847</v>
      </c>
      <c r="V1485" s="9">
        <v>42572.984664351847</v>
      </c>
    </row>
    <row r="1486" spans="1:22" x14ac:dyDescent="0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  <c r="U1486" s="9">
        <v>41052.992627314808</v>
      </c>
      <c r="V1486" s="9">
        <v>41111.410416666666</v>
      </c>
    </row>
    <row r="1487" spans="1:22" ht="44.25" x14ac:dyDescent="0.7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  <c r="U1487" s="9">
        <v>42130.587650462963</v>
      </c>
      <c r="V1487" s="9">
        <v>42175.587650462963</v>
      </c>
    </row>
    <row r="1488" spans="1:22" ht="59" x14ac:dyDescent="0.7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  <c r="U1488" s="9">
        <v>42031.960196759253</v>
      </c>
      <c r="V1488" s="9">
        <v>42061.960196759253</v>
      </c>
    </row>
    <row r="1489" spans="1:22" ht="44.25" x14ac:dyDescent="0.7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  <c r="U1489" s="9">
        <v>42554.709155092591</v>
      </c>
      <c r="V1489" s="9">
        <v>42584.709155092591</v>
      </c>
    </row>
    <row r="1490" spans="1:22" ht="44.25" x14ac:dyDescent="0.7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  <c r="U1490" s="9">
        <v>41614.354861111111</v>
      </c>
      <c r="V1490" s="9">
        <v>41644.354861111111</v>
      </c>
    </row>
    <row r="1491" spans="1:22" ht="44.25" x14ac:dyDescent="0.7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  <c r="U1491" s="9">
        <v>41198.403379629628</v>
      </c>
      <c r="V1491" s="9">
        <v>41228.445046296292</v>
      </c>
    </row>
    <row r="1492" spans="1:22" ht="44.25" x14ac:dyDescent="0.7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  <c r="U1492" s="9">
        <v>41520.352708333332</v>
      </c>
      <c r="V1492" s="9">
        <v>41549.352708333332</v>
      </c>
    </row>
    <row r="1493" spans="1:22" ht="44.25" x14ac:dyDescent="0.7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  <c r="U1493" s="9">
        <v>41991.505127314813</v>
      </c>
      <c r="V1493" s="9">
        <v>42050.443055555552</v>
      </c>
    </row>
    <row r="1494" spans="1:22" ht="59" x14ac:dyDescent="0.7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  <c r="U1494" s="9">
        <v>40682.676458333335</v>
      </c>
      <c r="V1494" s="9">
        <v>40712.676458333335</v>
      </c>
    </row>
    <row r="1495" spans="1:22" ht="29.5" x14ac:dyDescent="0.7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41411.658275462964</v>
      </c>
      <c r="T1495" s="9">
        <f t="shared" si="143"/>
        <v>41441.658275462964</v>
      </c>
      <c r="U1495" s="9">
        <v>41411.658275462964</v>
      </c>
      <c r="V1495" s="9">
        <v>41441.658275462964</v>
      </c>
    </row>
    <row r="1496" spans="1:22" ht="59" x14ac:dyDescent="0.7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  <c r="U1496" s="9">
        <v>42067.514039351845</v>
      </c>
      <c r="V1496" s="9">
        <v>42097.443055555552</v>
      </c>
    </row>
    <row r="1497" spans="1:22" ht="29.5" x14ac:dyDescent="0.7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  <c r="U1497" s="9">
        <v>40752.581377314811</v>
      </c>
      <c r="V1497" s="9">
        <v>40782.581377314811</v>
      </c>
    </row>
    <row r="1498" spans="1:22" ht="44.25" x14ac:dyDescent="0.7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  <c r="U1498" s="9">
        <v>41838.266886574071</v>
      </c>
      <c r="V1498" s="9">
        <v>41898.266886574071</v>
      </c>
    </row>
    <row r="1499" spans="1:22" ht="44.25" x14ac:dyDescent="0.7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  <c r="U1499" s="9">
        <v>41444.434282407405</v>
      </c>
      <c r="V1499" s="9">
        <v>41486.613194444442</v>
      </c>
    </row>
    <row r="1500" spans="1:22" ht="44.25" x14ac:dyDescent="0.7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  <c r="U1500" s="9">
        <v>41840.775208333333</v>
      </c>
      <c r="V1500" s="9">
        <v>41885.775208333333</v>
      </c>
    </row>
    <row r="1501" spans="1:22" ht="59" x14ac:dyDescent="0.7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  <c r="U1501" s="9">
        <v>42526.798993055556</v>
      </c>
      <c r="V1501" s="9">
        <v>42586.798993055556</v>
      </c>
    </row>
    <row r="1502" spans="1:22" ht="44.25" x14ac:dyDescent="0.7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  <c r="U1502" s="9">
        <v>41365.69626157407</v>
      </c>
      <c r="V1502" s="9">
        <v>41395.69626157407</v>
      </c>
    </row>
    <row r="1503" spans="1:22" ht="29.5" x14ac:dyDescent="0.7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  <c r="U1503" s="9">
        <v>42163.3752662037</v>
      </c>
      <c r="V1503" s="9">
        <v>42193.3752662037</v>
      </c>
    </row>
    <row r="1504" spans="1:22" ht="44.25" x14ac:dyDescent="0.7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  <c r="U1504" s="9">
        <v>42426.33425925926</v>
      </c>
      <c r="V1504" s="9">
        <v>42454.708333333336</v>
      </c>
    </row>
    <row r="1505" spans="1:22" ht="44.25" x14ac:dyDescent="0.7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  <c r="U1505" s="9">
        <v>42606.13890046296</v>
      </c>
      <c r="V1505" s="9">
        <v>42666.13890046296</v>
      </c>
    </row>
    <row r="1506" spans="1:22" ht="44.25" x14ac:dyDescent="0.7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  <c r="U1506" s="9">
        <v>41772.44935185185</v>
      </c>
      <c r="V1506" s="9">
        <v>41800.147916666661</v>
      </c>
    </row>
    <row r="1507" spans="1:22" ht="59" x14ac:dyDescent="0.7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  <c r="U1507" s="9">
        <v>42414.234988425924</v>
      </c>
      <c r="V1507" s="9">
        <v>42451.625694444439</v>
      </c>
    </row>
    <row r="1508" spans="1:22" ht="44.25" x14ac:dyDescent="0.7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  <c r="U1508" s="9">
        <v>41814.577592592592</v>
      </c>
      <c r="V1508" s="9">
        <v>41844.577592592592</v>
      </c>
    </row>
    <row r="1509" spans="1:22" ht="59" x14ac:dyDescent="0.7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40254.242002314815</v>
      </c>
      <c r="T1509" s="9">
        <f t="shared" si="143"/>
        <v>40313.131944444445</v>
      </c>
      <c r="U1509" s="9">
        <v>40254.242002314815</v>
      </c>
      <c r="V1509" s="9">
        <v>40313.131944444445</v>
      </c>
    </row>
    <row r="1510" spans="1:22" ht="44.25" x14ac:dyDescent="0.7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  <c r="U1510" s="9">
        <v>41786.406030092592</v>
      </c>
      <c r="V1510" s="9">
        <v>41817.406030092592</v>
      </c>
    </row>
    <row r="1511" spans="1:22" ht="44.25" x14ac:dyDescent="0.7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  <c r="U1511" s="9">
        <v>42751.325057870366</v>
      </c>
      <c r="V1511" s="9">
        <v>42780.749305555553</v>
      </c>
    </row>
    <row r="1512" spans="1:22" ht="44.25" x14ac:dyDescent="0.7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41809.176828703698</v>
      </c>
      <c r="T1512" s="9">
        <f t="shared" si="143"/>
        <v>41839.176828703698</v>
      </c>
      <c r="U1512" s="9">
        <v>41809.176828703698</v>
      </c>
      <c r="V1512" s="9">
        <v>41839.176828703698</v>
      </c>
    </row>
    <row r="1513" spans="1:22" ht="59" x14ac:dyDescent="0.7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  <c r="U1513" s="9">
        <v>42296.375046296293</v>
      </c>
      <c r="V1513" s="9">
        <v>42326.416712962957</v>
      </c>
    </row>
    <row r="1514" spans="1:22" ht="44.25" x14ac:dyDescent="0.7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  <c r="U1514" s="9">
        <v>42741.476145833331</v>
      </c>
      <c r="V1514" s="9">
        <v>42771.476145833331</v>
      </c>
    </row>
    <row r="1515" spans="1:22" ht="44.25" x14ac:dyDescent="0.7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  <c r="U1515" s="9">
        <v>41806.42900462963</v>
      </c>
      <c r="V1515" s="9">
        <v>41836.42900462963</v>
      </c>
    </row>
    <row r="1516" spans="1:22" ht="44.25" x14ac:dyDescent="0.7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  <c r="U1516" s="9">
        <v>42234.389351851853</v>
      </c>
      <c r="V1516" s="9">
        <v>42274.389351851853</v>
      </c>
    </row>
    <row r="1517" spans="1:22" ht="44.25" x14ac:dyDescent="0.7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  <c r="U1517" s="9">
        <v>42415.04510416666</v>
      </c>
      <c r="V1517" s="9">
        <v>42445.003437499996</v>
      </c>
    </row>
    <row r="1518" spans="1:22" ht="44.25" x14ac:dyDescent="0.7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  <c r="U1518" s="9">
        <v>42619.258009259262</v>
      </c>
      <c r="V1518" s="9">
        <v>42649.374999999993</v>
      </c>
    </row>
    <row r="1519" spans="1:22" ht="44.25" x14ac:dyDescent="0.7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  <c r="U1519" s="9">
        <v>41948.358252314814</v>
      </c>
      <c r="V1519" s="9">
        <v>41979.041666666664</v>
      </c>
    </row>
    <row r="1520" spans="1:22" ht="29.5" x14ac:dyDescent="0.7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  <c r="U1520" s="9">
        <v>41760.611712962964</v>
      </c>
      <c r="V1520" s="9">
        <v>41790.611712962964</v>
      </c>
    </row>
    <row r="1521" spans="1:22" ht="44.25" x14ac:dyDescent="0.7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  <c r="U1521" s="9">
        <v>41782.533368055556</v>
      </c>
      <c r="V1521" s="9">
        <v>41810.707638888889</v>
      </c>
    </row>
    <row r="1522" spans="1:22" ht="29.5" x14ac:dyDescent="0.7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  <c r="U1522" s="9">
        <v>41955.649456018517</v>
      </c>
      <c r="V1522" s="9">
        <v>41991.958333333336</v>
      </c>
    </row>
    <row r="1523" spans="1:22" ht="44.25" x14ac:dyDescent="0.7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  <c r="U1523" s="9">
        <v>42492.959386574068</v>
      </c>
      <c r="V1523" s="9">
        <v>42527.959386574068</v>
      </c>
    </row>
    <row r="1524" spans="1:22" ht="59" x14ac:dyDescent="0.7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  <c r="U1524" s="9">
        <v>41899.621979166666</v>
      </c>
      <c r="V1524" s="9">
        <v>41929.621979166666</v>
      </c>
    </row>
    <row r="1525" spans="1:22" ht="44.25" x14ac:dyDescent="0.7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  <c r="U1525" s="9">
        <v>41964.543009259258</v>
      </c>
      <c r="V1525" s="9">
        <v>41995.791666666664</v>
      </c>
    </row>
    <row r="1526" spans="1:22" ht="44.25" x14ac:dyDescent="0.7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  <c r="U1526" s="9">
        <v>42756.292708333327</v>
      </c>
      <c r="V1526" s="9">
        <v>42786.292708333327</v>
      </c>
    </row>
    <row r="1527" spans="1:22" ht="44.25" x14ac:dyDescent="0.7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  <c r="U1527" s="9">
        <v>42570.494652777772</v>
      </c>
      <c r="V1527" s="9">
        <v>42600.494652777772</v>
      </c>
    </row>
    <row r="1528" spans="1:22" ht="44.25" x14ac:dyDescent="0.7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  <c r="U1528" s="9">
        <v>42339.067673611113</v>
      </c>
      <c r="V1528" s="9">
        <v>42388.067673611113</v>
      </c>
    </row>
    <row r="1529" spans="1:22" ht="44.25" x14ac:dyDescent="0.7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42780.392199074071</v>
      </c>
      <c r="T1529" s="9">
        <f t="shared" si="143"/>
        <v>42808.350532407399</v>
      </c>
      <c r="U1529" s="9">
        <v>42780.392199074071</v>
      </c>
      <c r="V1529" s="9">
        <v>42808.350532407399</v>
      </c>
    </row>
    <row r="1530" spans="1:22" ht="29.5" x14ac:dyDescent="0.7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  <c r="U1530" s="9">
        <v>42736.524560185186</v>
      </c>
      <c r="V1530" s="9">
        <v>42766.791666666664</v>
      </c>
    </row>
    <row r="1531" spans="1:22" ht="44.25" x14ac:dyDescent="0.7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  <c r="U1531" s="9">
        <v>42052.420370370368</v>
      </c>
      <c r="V1531" s="9">
        <v>42082.378703703704</v>
      </c>
    </row>
    <row r="1532" spans="1:22" ht="59" x14ac:dyDescent="0.7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42275.558969907412</v>
      </c>
      <c r="T1532" s="9">
        <f t="shared" si="143"/>
        <v>42300.558969907412</v>
      </c>
      <c r="U1532" s="9">
        <v>42275.558969907412</v>
      </c>
      <c r="V1532" s="9">
        <v>42300.558969907412</v>
      </c>
    </row>
    <row r="1533" spans="1:22" ht="59" x14ac:dyDescent="0.7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  <c r="U1533" s="9">
        <v>41941.594050925924</v>
      </c>
      <c r="V1533" s="9">
        <v>41973.916666666664</v>
      </c>
    </row>
    <row r="1534" spans="1:22" ht="44.25" x14ac:dyDescent="0.7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  <c r="U1534" s="9">
        <v>42391.266956018517</v>
      </c>
      <c r="V1534" s="9">
        <v>42415.416666666664</v>
      </c>
    </row>
    <row r="1535" spans="1:22" ht="44.25" x14ac:dyDescent="0.7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  <c r="U1535" s="9">
        <v>42442.793715277774</v>
      </c>
      <c r="V1535" s="9">
        <v>42491.957638888889</v>
      </c>
    </row>
    <row r="1536" spans="1:22" ht="44.25" x14ac:dyDescent="0.7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42221.465995370374</v>
      </c>
      <c r="T1536" s="9">
        <f t="shared" si="143"/>
        <v>42251.465995370374</v>
      </c>
      <c r="U1536" s="9">
        <v>42221.465995370374</v>
      </c>
      <c r="V1536" s="9">
        <v>42251.465995370374</v>
      </c>
    </row>
    <row r="1537" spans="1:22" ht="44.25" x14ac:dyDescent="0.7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  <c r="U1537" s="9">
        <v>42484.620729166665</v>
      </c>
      <c r="V1537" s="9">
        <v>42513.708333333336</v>
      </c>
    </row>
    <row r="1538" spans="1:22" ht="59" x14ac:dyDescent="0.7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  <c r="U1538" s="9">
        <v>42213.593865740739</v>
      </c>
      <c r="V1538" s="9">
        <v>42243.593865740739</v>
      </c>
    </row>
    <row r="1539" spans="1:22" ht="44.25" x14ac:dyDescent="0.7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>
        <f t="shared" ref="P1539:P1602" si="145">ROUND(E1539/L1539,0)</f>
        <v>96</v>
      </c>
      <c r="Q1539" t="str">
        <f t="shared" ref="Q1539:Q1602" si="146">LEFT(N1539, SEARCH("/",N1539,1)-1)</f>
        <v>photography</v>
      </c>
      <c r="R1539" t="str">
        <f t="shared" ref="R1539:R1602" si="147">RIGHT(N1539, LEN(N1539)-SEARCH("/",N1539,1))</f>
        <v>photobooks</v>
      </c>
      <c r="S1539" s="9">
        <f t="shared" ref="S1539:S1602" si="148">(((J1539/60)/60)/24)+DATE(1970,1,1)+(-5/24)</f>
        <v>42552.106793981475</v>
      </c>
      <c r="T1539" s="9">
        <f t="shared" ref="T1539:T1602" si="149">(((I1539/60)/60)/24)+DATE(1970,1,1)+(-5/24)</f>
        <v>42588.541666666664</v>
      </c>
      <c r="U1539" s="9">
        <v>42552.106793981475</v>
      </c>
      <c r="V1539" s="9">
        <v>42588.541666666664</v>
      </c>
    </row>
    <row r="1540" spans="1:22" ht="44.25" x14ac:dyDescent="0.7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  <c r="U1540" s="9">
        <v>41981.57372685185</v>
      </c>
      <c r="V1540" s="9">
        <v>42026.57372685185</v>
      </c>
    </row>
    <row r="1541" spans="1:22" ht="44.25" x14ac:dyDescent="0.7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42705.710868055547</v>
      </c>
      <c r="T1541" s="9">
        <f t="shared" si="149"/>
        <v>42738.710868055547</v>
      </c>
      <c r="U1541" s="9">
        <v>42705.710868055547</v>
      </c>
      <c r="V1541" s="9">
        <v>42738.710868055547</v>
      </c>
    </row>
    <row r="1542" spans="1:22" ht="44.25" x14ac:dyDescent="0.7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  <c r="U1542" s="9">
        <v>41938.798796296294</v>
      </c>
      <c r="V1542" s="9">
        <v>41968.843749999993</v>
      </c>
    </row>
    <row r="1543" spans="1:22" ht="44.25" x14ac:dyDescent="0.7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  <c r="U1543" s="9">
        <v>41974.503912037035</v>
      </c>
      <c r="V1543" s="9">
        <v>42004.503912037035</v>
      </c>
    </row>
    <row r="1544" spans="1:22" ht="59" x14ac:dyDescent="0.7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  <c r="U1544" s="9">
        <v>42170.788194444445</v>
      </c>
      <c r="V1544" s="9">
        <v>42185.788194444445</v>
      </c>
    </row>
    <row r="1545" spans="1:22" ht="44.25" x14ac:dyDescent="0.7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  <c r="U1545" s="9">
        <v>41935.301319444443</v>
      </c>
      <c r="V1545" s="9">
        <v>41965.342986111107</v>
      </c>
    </row>
    <row r="1546" spans="1:22" ht="44.25" x14ac:dyDescent="0.7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  <c r="U1546" s="9">
        <v>42052.842870370368</v>
      </c>
      <c r="V1546" s="9">
        <v>42094.804166666661</v>
      </c>
    </row>
    <row r="1547" spans="1:22" ht="44.25" x14ac:dyDescent="0.7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  <c r="U1547" s="9">
        <v>42031.676319444443</v>
      </c>
      <c r="V1547" s="9">
        <v>42065.677777777775</v>
      </c>
    </row>
    <row r="1548" spans="1:22" ht="44.25" x14ac:dyDescent="0.7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  <c r="U1548" s="9">
        <v>41839.004618055551</v>
      </c>
      <c r="V1548" s="9">
        <v>41899.004618055551</v>
      </c>
    </row>
    <row r="1549" spans="1:22" ht="44.25" x14ac:dyDescent="0.7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  <c r="U1549" s="9">
        <v>42782.218541666669</v>
      </c>
      <c r="V1549" s="9">
        <v>42789.218541666669</v>
      </c>
    </row>
    <row r="1550" spans="1:22" ht="29.5" x14ac:dyDescent="0.7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42286.673842592594</v>
      </c>
      <c r="T1550" s="9">
        <f t="shared" si="149"/>
        <v>42316.715509259251</v>
      </c>
      <c r="U1550" s="9">
        <v>42286.673842592594</v>
      </c>
      <c r="V1550" s="9">
        <v>42316.715509259251</v>
      </c>
    </row>
    <row r="1551" spans="1:22" ht="44.25" x14ac:dyDescent="0.7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  <c r="U1551" s="9">
        <v>42280.927766203698</v>
      </c>
      <c r="V1551" s="9">
        <v>42310.96943287037</v>
      </c>
    </row>
    <row r="1552" spans="1:22" ht="59" x14ac:dyDescent="0.7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  <c r="U1552" s="9">
        <v>42472.24113425926</v>
      </c>
      <c r="V1552" s="9">
        <v>42502.24113425926</v>
      </c>
    </row>
    <row r="1553" spans="1:22" ht="44.25" x14ac:dyDescent="0.7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  <c r="U1553" s="9">
        <v>42121.616192129623</v>
      </c>
      <c r="V1553" s="9">
        <v>42151.616192129623</v>
      </c>
    </row>
    <row r="1554" spans="1:22" ht="44.25" x14ac:dyDescent="0.7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  <c r="U1554" s="9">
        <v>41892.480416666665</v>
      </c>
      <c r="V1554" s="9">
        <v>41912.957638888889</v>
      </c>
    </row>
    <row r="1555" spans="1:22" ht="44.25" x14ac:dyDescent="0.7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  <c r="U1555" s="9">
        <v>42219.074618055551</v>
      </c>
      <c r="V1555" s="9">
        <v>42249.074618055551</v>
      </c>
    </row>
    <row r="1556" spans="1:22" ht="59" x14ac:dyDescent="0.7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  <c r="U1556" s="9">
        <v>42188.043865740743</v>
      </c>
      <c r="V1556" s="9">
        <v>42218.043865740743</v>
      </c>
    </row>
    <row r="1557" spans="1:22" ht="44.25" x14ac:dyDescent="0.7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  <c r="U1557" s="9">
        <v>42241.405462962961</v>
      </c>
      <c r="V1557" s="9">
        <v>42264.499999999993</v>
      </c>
    </row>
    <row r="1558" spans="1:22" ht="44.25" x14ac:dyDescent="0.7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  <c r="U1558" s="9">
        <v>42524.944722222215</v>
      </c>
      <c r="V1558" s="9">
        <v>42554.944722222215</v>
      </c>
    </row>
    <row r="1559" spans="1:22" ht="44.25" x14ac:dyDescent="0.7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  <c r="U1559" s="9">
        <v>41871.444826388884</v>
      </c>
      <c r="V1559" s="9">
        <v>41902.444826388884</v>
      </c>
    </row>
    <row r="1560" spans="1:22" ht="44.25" x14ac:dyDescent="0.7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  <c r="U1560" s="9">
        <v>42185.189340277771</v>
      </c>
      <c r="V1560" s="9">
        <v>42244.299999999996</v>
      </c>
    </row>
    <row r="1561" spans="1:22" ht="29.5" x14ac:dyDescent="0.7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42107.844895833325</v>
      </c>
      <c r="T1561" s="9">
        <f t="shared" si="149"/>
        <v>42122.844895833325</v>
      </c>
      <c r="U1561" s="9">
        <v>42107.844895833325</v>
      </c>
      <c r="V1561" s="9">
        <v>42122.844895833325</v>
      </c>
    </row>
    <row r="1562" spans="1:22" ht="44.25" x14ac:dyDescent="0.7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  <c r="U1562" s="9">
        <v>41935.812418981477</v>
      </c>
      <c r="V1562" s="9">
        <v>41955.854085648149</v>
      </c>
    </row>
    <row r="1563" spans="1:22" ht="59" x14ac:dyDescent="0.7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41554.833368055552</v>
      </c>
      <c r="T1563" s="9">
        <f t="shared" si="149"/>
        <v>41584.875034722223</v>
      </c>
      <c r="U1563" s="9">
        <v>41554.833368055552</v>
      </c>
      <c r="V1563" s="9">
        <v>41584.875034722223</v>
      </c>
    </row>
    <row r="1564" spans="1:22" ht="59" x14ac:dyDescent="0.7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  <c r="U1564" s="9">
        <v>40079.357824074068</v>
      </c>
      <c r="V1564" s="9">
        <v>40148.826388888883</v>
      </c>
    </row>
    <row r="1565" spans="1:22" ht="44.25" x14ac:dyDescent="0.7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  <c r="U1565" s="9">
        <v>41652.534155092588</v>
      </c>
      <c r="V1565" s="9">
        <v>41712.492488425924</v>
      </c>
    </row>
    <row r="1566" spans="1:22" ht="44.25" x14ac:dyDescent="0.7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  <c r="U1566" s="9">
        <v>42121.158668981479</v>
      </c>
      <c r="V1566" s="9">
        <v>42152.628472222219</v>
      </c>
    </row>
    <row r="1567" spans="1:22" ht="44.25" x14ac:dyDescent="0.7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  <c r="U1567" s="9">
        <v>40672.521539351852</v>
      </c>
      <c r="V1567" s="9">
        <v>40702.521539351852</v>
      </c>
    </row>
    <row r="1568" spans="1:22" ht="44.25" x14ac:dyDescent="0.7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  <c r="U1568" s="9">
        <v>42549.708379629628</v>
      </c>
      <c r="V1568" s="9">
        <v>42578.708333333336</v>
      </c>
    </row>
    <row r="1569" spans="1:22" ht="44.25" x14ac:dyDescent="0.7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41671.728530092587</v>
      </c>
      <c r="T1569" s="9">
        <f t="shared" si="149"/>
        <v>41686.791666666664</v>
      </c>
      <c r="U1569" s="9">
        <v>41671.728530092587</v>
      </c>
      <c r="V1569" s="9">
        <v>41686.791666666664</v>
      </c>
    </row>
    <row r="1570" spans="1:22" ht="44.25" x14ac:dyDescent="0.7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  <c r="U1570" s="9">
        <v>41961.853993055549</v>
      </c>
      <c r="V1570" s="9">
        <v>41996.853993055549</v>
      </c>
    </row>
    <row r="1571" spans="1:22" x14ac:dyDescent="0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  <c r="U1571" s="9">
        <v>41389.471226851849</v>
      </c>
      <c r="V1571" s="9">
        <v>41419.471226851849</v>
      </c>
    </row>
    <row r="1572" spans="1:22" ht="29.5" x14ac:dyDescent="0.7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  <c r="U1572" s="9">
        <v>42438.605115740742</v>
      </c>
      <c r="V1572" s="9">
        <v>42468.56344907407</v>
      </c>
    </row>
    <row r="1573" spans="1:22" ht="59" x14ac:dyDescent="0.7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42144.561145833337</v>
      </c>
      <c r="T1573" s="9">
        <f t="shared" si="149"/>
        <v>42174.561145833337</v>
      </c>
      <c r="U1573" s="9">
        <v>42144.561145833337</v>
      </c>
      <c r="V1573" s="9">
        <v>42174.561145833337</v>
      </c>
    </row>
    <row r="1574" spans="1:22" ht="44.25" x14ac:dyDescent="0.7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  <c r="U1574" s="9">
        <v>42403.824756944443</v>
      </c>
      <c r="V1574" s="9">
        <v>42428.790972222218</v>
      </c>
    </row>
    <row r="1575" spans="1:22" ht="44.25" x14ac:dyDescent="0.7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  <c r="U1575" s="9">
        <v>42785.791689814818</v>
      </c>
      <c r="V1575" s="9">
        <v>42825.957638888889</v>
      </c>
    </row>
    <row r="1576" spans="1:22" ht="44.25" x14ac:dyDescent="0.7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  <c r="U1576" s="9">
        <v>42017.719085648147</v>
      </c>
      <c r="V1576" s="9">
        <v>42052.719085648147</v>
      </c>
    </row>
    <row r="1577" spans="1:22" ht="44.25" x14ac:dyDescent="0.7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41799.315925925926</v>
      </c>
      <c r="T1577" s="9">
        <f t="shared" si="149"/>
        <v>41829.315925925926</v>
      </c>
      <c r="U1577" s="9">
        <v>41799.315925925926</v>
      </c>
      <c r="V1577" s="9">
        <v>41829.315925925926</v>
      </c>
    </row>
    <row r="1578" spans="1:22" ht="29.5" x14ac:dyDescent="0.7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  <c r="U1578" s="9">
        <v>42140.670925925922</v>
      </c>
      <c r="V1578" s="9">
        <v>42185.670925925922</v>
      </c>
    </row>
    <row r="1579" spans="1:22" ht="44.25" x14ac:dyDescent="0.7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41054.639444444445</v>
      </c>
      <c r="T1579" s="9">
        <f t="shared" si="149"/>
        <v>41114.639444444445</v>
      </c>
      <c r="U1579" s="9">
        <v>41054.639444444445</v>
      </c>
      <c r="V1579" s="9">
        <v>41114.639444444445</v>
      </c>
    </row>
    <row r="1580" spans="1:22" ht="59" x14ac:dyDescent="0.7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  <c r="U1580" s="9">
        <v>40398.857534722221</v>
      </c>
      <c r="V1580" s="9">
        <v>40422.875</v>
      </c>
    </row>
    <row r="1581" spans="1:22" ht="29.5" x14ac:dyDescent="0.7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  <c r="U1581" s="9">
        <v>41481.788090277776</v>
      </c>
      <c r="V1581" s="9">
        <v>41514.788090277776</v>
      </c>
    </row>
    <row r="1582" spans="1:22" ht="44.25" x14ac:dyDescent="0.7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40989.841736111113</v>
      </c>
      <c r="T1582" s="9">
        <f t="shared" si="149"/>
        <v>41049.841736111113</v>
      </c>
      <c r="U1582" s="9">
        <v>40989.841736111113</v>
      </c>
      <c r="V1582" s="9">
        <v>41049.841736111113</v>
      </c>
    </row>
    <row r="1583" spans="1:22" ht="44.25" x14ac:dyDescent="0.7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  <c r="U1583" s="9">
        <v>42325.240624999999</v>
      </c>
      <c r="V1583" s="9">
        <v>42357.240624999999</v>
      </c>
    </row>
    <row r="1584" spans="1:22" ht="29.5" x14ac:dyDescent="0.7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  <c r="U1584" s="9">
        <v>42246.581631944442</v>
      </c>
      <c r="V1584" s="9">
        <v>42303.680555555555</v>
      </c>
    </row>
    <row r="1585" spans="1:22" ht="59" x14ac:dyDescent="0.7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  <c r="U1585" s="9">
        <v>41877.696655092594</v>
      </c>
      <c r="V1585" s="9">
        <v>41907.696655092594</v>
      </c>
    </row>
    <row r="1586" spans="1:22" ht="44.25" x14ac:dyDescent="0.7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  <c r="U1586" s="9">
        <v>41779.440983796296</v>
      </c>
      <c r="V1586" s="9">
        <v>41789.440983796296</v>
      </c>
    </row>
    <row r="1587" spans="1:22" ht="59" x14ac:dyDescent="0.7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  <c r="U1587" s="9">
        <v>42707.687129629623</v>
      </c>
      <c r="V1587" s="9">
        <v>42729.249999999993</v>
      </c>
    </row>
    <row r="1588" spans="1:22" ht="29.5" x14ac:dyDescent="0.7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42068.896087962967</v>
      </c>
      <c r="T1588" s="9">
        <f t="shared" si="149"/>
        <v>42098.854421296295</v>
      </c>
      <c r="U1588" s="9">
        <v>42068.896087962967</v>
      </c>
      <c r="V1588" s="9">
        <v>42098.854421296295</v>
      </c>
    </row>
    <row r="1589" spans="1:22" ht="59" x14ac:dyDescent="0.7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  <c r="U1589" s="9">
        <v>41956.742650462962</v>
      </c>
      <c r="V1589" s="9">
        <v>41986.742650462962</v>
      </c>
    </row>
    <row r="1590" spans="1:22" ht="29.5" x14ac:dyDescent="0.7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  <c r="U1590" s="9">
        <v>42005.041655092595</v>
      </c>
      <c r="V1590" s="9">
        <v>42035.633333333331</v>
      </c>
    </row>
    <row r="1591" spans="1:22" ht="44.25" x14ac:dyDescent="0.7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  <c r="U1591" s="9">
        <v>42256.776458333326</v>
      </c>
      <c r="V1591" s="9">
        <v>42286.776458333326</v>
      </c>
    </row>
    <row r="1592" spans="1:22" x14ac:dyDescent="0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  <c r="U1592" s="9">
        <v>42240.648888888885</v>
      </c>
      <c r="V1592" s="9">
        <v>42270.648888888885</v>
      </c>
    </row>
    <row r="1593" spans="1:22" ht="59" x14ac:dyDescent="0.7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  <c r="U1593" s="9">
        <v>42433.517835648141</v>
      </c>
      <c r="V1593" s="9">
        <v>42463.476168981484</v>
      </c>
    </row>
    <row r="1594" spans="1:22" ht="29.5" x14ac:dyDescent="0.7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  <c r="U1594" s="9">
        <v>42045.86440972222</v>
      </c>
      <c r="V1594" s="9">
        <v>42090.822743055549</v>
      </c>
    </row>
    <row r="1595" spans="1:22" ht="29.5" x14ac:dyDescent="0.7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  <c r="U1595" s="9">
        <v>42033.63721064815</v>
      </c>
      <c r="V1595" s="9">
        <v>42063.63721064815</v>
      </c>
    </row>
    <row r="1596" spans="1:22" ht="29.5" x14ac:dyDescent="0.7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42445.504421296289</v>
      </c>
      <c r="T1596" s="9">
        <f t="shared" si="149"/>
        <v>42505.472916666658</v>
      </c>
      <c r="U1596" s="9">
        <v>42445.504421296289</v>
      </c>
      <c r="V1596" s="9">
        <v>42505.472916666658</v>
      </c>
    </row>
    <row r="1597" spans="1:22" ht="44.25" x14ac:dyDescent="0.7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41779.84175925926</v>
      </c>
      <c r="T1597" s="9">
        <f t="shared" si="149"/>
        <v>41808.634027777778</v>
      </c>
      <c r="U1597" s="9">
        <v>41779.84175925926</v>
      </c>
      <c r="V1597" s="9">
        <v>41808.634027777778</v>
      </c>
    </row>
    <row r="1598" spans="1:22" ht="44.25" x14ac:dyDescent="0.7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  <c r="U1598" s="9">
        <v>41941.221863425926</v>
      </c>
      <c r="V1598" s="9">
        <v>41986.26353009259</v>
      </c>
    </row>
    <row r="1599" spans="1:22" ht="44.25" x14ac:dyDescent="0.7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  <c r="U1599" s="9">
        <v>42603.145798611113</v>
      </c>
      <c r="V1599" s="9">
        <v>42633.145798611113</v>
      </c>
    </row>
    <row r="1600" spans="1:22" ht="59" x14ac:dyDescent="0.7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  <c r="U1600" s="9">
        <v>42151.459004629629</v>
      </c>
      <c r="V1600" s="9">
        <v>42211.459004629629</v>
      </c>
    </row>
    <row r="1601" spans="1:22" ht="44.25" x14ac:dyDescent="0.7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  <c r="U1601" s="9">
        <v>42438.330740740734</v>
      </c>
      <c r="V1601" s="9">
        <v>42468.289074074077</v>
      </c>
    </row>
    <row r="1602" spans="1:22" ht="44.25" x14ac:dyDescent="0.7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41790.848981481482</v>
      </c>
      <c r="T1602" s="9">
        <f t="shared" si="149"/>
        <v>41835.007638888885</v>
      </c>
      <c r="U1602" s="9">
        <v>41790.848981481482</v>
      </c>
      <c r="V1602" s="9">
        <v>41835.007638888885</v>
      </c>
    </row>
    <row r="1603" spans="1:22" ht="44.25" x14ac:dyDescent="0.7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>
        <f t="shared" ref="P1603:P1666" si="151">ROUND(E1603/L1603,0)</f>
        <v>48</v>
      </c>
      <c r="Q1603" t="str">
        <f t="shared" ref="Q1603:Q1666" si="152">LEFT(N1603, SEARCH("/",N1603,1)-1)</f>
        <v>music</v>
      </c>
      <c r="R1603" t="str">
        <f t="shared" ref="R1603:R1666" si="153">RIGHT(N1603, LEN(N1603)-SEARCH("/",N1603,1))</f>
        <v>rock</v>
      </c>
      <c r="S1603" s="9">
        <f t="shared" ref="S1603:S1666" si="154">(((J1603/60)/60)/24)+DATE(1970,1,1)+(-5/24)</f>
        <v>40637.884641203702</v>
      </c>
      <c r="T1603" s="9">
        <f t="shared" ref="T1603:T1666" si="155">(((I1603/60)/60)/24)+DATE(1970,1,1)+(-5/24)</f>
        <v>40667.884641203702</v>
      </c>
      <c r="U1603" s="9">
        <v>40637.884641203702</v>
      </c>
      <c r="V1603" s="9">
        <v>40667.884641203702</v>
      </c>
    </row>
    <row r="1604" spans="1:22" ht="44.25" x14ac:dyDescent="0.7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9">
        <f t="shared" si="154"/>
        <v>40788.089317129627</v>
      </c>
      <c r="T1604" s="9">
        <f t="shared" si="155"/>
        <v>40830.75</v>
      </c>
      <c r="U1604" s="9">
        <v>40788.089317129627</v>
      </c>
      <c r="V1604" s="9">
        <v>40830.75</v>
      </c>
    </row>
    <row r="1605" spans="1:22" ht="29.5" x14ac:dyDescent="0.7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  <c r="U1605" s="9">
        <v>40875.961331018516</v>
      </c>
      <c r="V1605" s="9">
        <v>40935.961331018516</v>
      </c>
    </row>
    <row r="1606" spans="1:22" ht="44.25" x14ac:dyDescent="0.7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9">
        <f t="shared" si="154"/>
        <v>40945.636979166666</v>
      </c>
      <c r="T1606" s="9">
        <f t="shared" si="155"/>
        <v>40985.595312499994</v>
      </c>
      <c r="U1606" s="9">
        <v>40945.636979166666</v>
      </c>
      <c r="V1606" s="9">
        <v>40985.595312499994</v>
      </c>
    </row>
    <row r="1607" spans="1:22" ht="44.25" x14ac:dyDescent="0.7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  <c r="U1607" s="9">
        <v>40746.804548611108</v>
      </c>
      <c r="V1607" s="9">
        <v>40756.083333333328</v>
      </c>
    </row>
    <row r="1608" spans="1:22" ht="44.25" x14ac:dyDescent="0.7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  <c r="U1608" s="9">
        <v>40535.903217592589</v>
      </c>
      <c r="V1608" s="9">
        <v>40625.861550925925</v>
      </c>
    </row>
    <row r="1609" spans="1:22" ht="44.25" x14ac:dyDescent="0.7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  <c r="U1609" s="9">
        <v>41053.600127314814</v>
      </c>
      <c r="V1609" s="9">
        <v>41074.600127314814</v>
      </c>
    </row>
    <row r="1610" spans="1:22" ht="29.5" x14ac:dyDescent="0.7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9">
        <f t="shared" si="154"/>
        <v>41607.622523148144</v>
      </c>
      <c r="T1610" s="9">
        <f t="shared" si="155"/>
        <v>41640.018055555556</v>
      </c>
      <c r="U1610" s="9">
        <v>41607.622523148144</v>
      </c>
      <c r="V1610" s="9">
        <v>41640.018055555556</v>
      </c>
    </row>
    <row r="1611" spans="1:22" ht="44.25" x14ac:dyDescent="0.7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9">
        <f t="shared" si="154"/>
        <v>40795.792928240735</v>
      </c>
      <c r="T1611" s="9">
        <f t="shared" si="155"/>
        <v>40849.125</v>
      </c>
      <c r="U1611" s="9">
        <v>40795.792928240735</v>
      </c>
      <c r="V1611" s="9">
        <v>40849.125</v>
      </c>
    </row>
    <row r="1612" spans="1:22" ht="29.5" x14ac:dyDescent="0.7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  <c r="U1612" s="9">
        <v>41228.716550925921</v>
      </c>
      <c r="V1612" s="9">
        <v>41258.716550925921</v>
      </c>
    </row>
    <row r="1613" spans="1:22" x14ac:dyDescent="0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  <c r="U1613" s="9">
        <v>41408.792037037034</v>
      </c>
      <c r="V1613" s="9">
        <v>41429.792037037034</v>
      </c>
    </row>
    <row r="1614" spans="1:22" ht="44.25" x14ac:dyDescent="0.7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  <c r="U1614" s="9">
        <v>41246.666481481479</v>
      </c>
      <c r="V1614" s="9">
        <v>41276.666481481479</v>
      </c>
    </row>
    <row r="1615" spans="1:22" ht="44.25" x14ac:dyDescent="0.7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  <c r="U1615" s="9">
        <v>41081.861134259256</v>
      </c>
      <c r="V1615" s="9">
        <v>41111.861134259256</v>
      </c>
    </row>
    <row r="1616" spans="1:22" ht="44.25" x14ac:dyDescent="0.7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9">
        <f t="shared" si="154"/>
        <v>41794.772789351846</v>
      </c>
      <c r="T1616" s="9">
        <f t="shared" si="155"/>
        <v>41854.5</v>
      </c>
      <c r="U1616" s="9">
        <v>41794.772789351846</v>
      </c>
      <c r="V1616" s="9">
        <v>41854.5</v>
      </c>
    </row>
    <row r="1617" spans="1:22" ht="44.25" x14ac:dyDescent="0.7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  <c r="U1617" s="9">
        <v>40844.842546296291</v>
      </c>
      <c r="V1617" s="9">
        <v>40889.884212962963</v>
      </c>
    </row>
    <row r="1618" spans="1:22" ht="44.25" x14ac:dyDescent="0.7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  <c r="U1618" s="9">
        <v>41194.507187499999</v>
      </c>
      <c r="V1618" s="9">
        <v>41235.708333333328</v>
      </c>
    </row>
    <row r="1619" spans="1:22" ht="29.5" x14ac:dyDescent="0.7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  <c r="U1619" s="9">
        <v>41546.455879629626</v>
      </c>
      <c r="V1619" s="9">
        <v>41579.583333333328</v>
      </c>
    </row>
    <row r="1620" spans="1:22" ht="44.25" x14ac:dyDescent="0.7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  <c r="U1620" s="9">
        <v>41301.446006944439</v>
      </c>
      <c r="V1620" s="9">
        <v>41341.446006944439</v>
      </c>
    </row>
    <row r="1621" spans="1:22" ht="44.25" x14ac:dyDescent="0.7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9">
        <f t="shared" si="154"/>
        <v>41875.977847222224</v>
      </c>
      <c r="T1621" s="9">
        <f t="shared" si="155"/>
        <v>41896.977847222224</v>
      </c>
      <c r="U1621" s="9">
        <v>41875.977847222224</v>
      </c>
      <c r="V1621" s="9">
        <v>41896.977847222224</v>
      </c>
    </row>
    <row r="1622" spans="1:22" ht="29.5" x14ac:dyDescent="0.7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  <c r="U1622" s="9">
        <v>41321.131249999999</v>
      </c>
      <c r="V1622" s="9">
        <v>41328.131249999999</v>
      </c>
    </row>
    <row r="1623" spans="1:22" ht="44.25" x14ac:dyDescent="0.7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  <c r="U1623" s="9">
        <v>41003.398321759254</v>
      </c>
      <c r="V1623" s="9">
        <v>41056.957638888889</v>
      </c>
    </row>
    <row r="1624" spans="1:22" ht="44.25" x14ac:dyDescent="0.7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9">
        <f t="shared" si="154"/>
        <v>41950.086504629624</v>
      </c>
      <c r="T1624" s="9">
        <f t="shared" si="155"/>
        <v>41990.124305555553</v>
      </c>
      <c r="U1624" s="9">
        <v>41950.086504629624</v>
      </c>
      <c r="V1624" s="9">
        <v>41990.124305555553</v>
      </c>
    </row>
    <row r="1625" spans="1:22" ht="44.25" x14ac:dyDescent="0.7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  <c r="U1625" s="9">
        <v>41453.480196759258</v>
      </c>
      <c r="V1625" s="9">
        <v>41513.480196759258</v>
      </c>
    </row>
    <row r="1626" spans="1:22" ht="44.25" x14ac:dyDescent="0.7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  <c r="U1626" s="9">
        <v>41243.158969907403</v>
      </c>
      <c r="V1626" s="9">
        <v>41283.158969907403</v>
      </c>
    </row>
    <row r="1627" spans="1:22" ht="59" x14ac:dyDescent="0.7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  <c r="U1627" s="9">
        <v>41135.491354166668</v>
      </c>
      <c r="V1627" s="9">
        <v>41163.491354166668</v>
      </c>
    </row>
    <row r="1628" spans="1:22" ht="44.25" x14ac:dyDescent="0.7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9">
        <f t="shared" si="154"/>
        <v>41579.639664351853</v>
      </c>
      <c r="T1628" s="9">
        <f t="shared" si="155"/>
        <v>41609.681331018517</v>
      </c>
      <c r="U1628" s="9">
        <v>41579.639664351853</v>
      </c>
      <c r="V1628" s="9">
        <v>41609.681331018517</v>
      </c>
    </row>
    <row r="1629" spans="1:22" ht="44.25" x14ac:dyDescent="0.7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  <c r="U1629" s="9">
        <v>41205.498715277776</v>
      </c>
      <c r="V1629" s="9">
        <v>41238.999305555553</v>
      </c>
    </row>
    <row r="1630" spans="1:22" ht="29.5" x14ac:dyDescent="0.7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  <c r="U1630" s="9">
        <v>41774.528726851851</v>
      </c>
      <c r="V1630" s="9">
        <v>41807.528726851851</v>
      </c>
    </row>
    <row r="1631" spans="1:22" ht="29.5" x14ac:dyDescent="0.7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  <c r="U1631" s="9">
        <v>41645.658946759257</v>
      </c>
      <c r="V1631" s="9">
        <v>41690.658946759257</v>
      </c>
    </row>
    <row r="1632" spans="1:22" ht="44.25" x14ac:dyDescent="0.7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  <c r="U1632" s="9">
        <v>40939.629340277774</v>
      </c>
      <c r="V1632" s="9">
        <v>40970.082638888889</v>
      </c>
    </row>
    <row r="1633" spans="1:22" ht="44.25" x14ac:dyDescent="0.7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  <c r="U1633" s="9">
        <v>41164.65116898148</v>
      </c>
      <c r="V1633" s="9">
        <v>41194.65116898148</v>
      </c>
    </row>
    <row r="1634" spans="1:22" ht="44.25" x14ac:dyDescent="0.7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9">
        <f t="shared" si="154"/>
        <v>40750.132569444439</v>
      </c>
      <c r="T1634" s="9">
        <f t="shared" si="155"/>
        <v>40810.132569444439</v>
      </c>
      <c r="U1634" s="9">
        <v>40750.132569444439</v>
      </c>
      <c r="V1634" s="9">
        <v>40810.132569444439</v>
      </c>
    </row>
    <row r="1635" spans="1:22" ht="44.25" x14ac:dyDescent="0.7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9">
        <f t="shared" si="154"/>
        <v>40896.675416666665</v>
      </c>
      <c r="T1635" s="9">
        <f t="shared" si="155"/>
        <v>40924</v>
      </c>
      <c r="U1635" s="9">
        <v>40896.675416666665</v>
      </c>
      <c r="V1635" s="9">
        <v>40924</v>
      </c>
    </row>
    <row r="1636" spans="1:22" ht="44.25" x14ac:dyDescent="0.7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  <c r="U1636" s="9">
        <v>40657.981493055551</v>
      </c>
      <c r="V1636" s="9">
        <v>40696.040972222218</v>
      </c>
    </row>
    <row r="1637" spans="1:22" ht="59" x14ac:dyDescent="0.7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  <c r="U1637" s="9">
        <v>42502.660428240742</v>
      </c>
      <c r="V1637" s="9">
        <v>42562.660428240742</v>
      </c>
    </row>
    <row r="1638" spans="1:22" ht="44.25" x14ac:dyDescent="0.7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  <c r="U1638" s="9">
        <v>40662.878333333334</v>
      </c>
      <c r="V1638" s="9">
        <v>40705.958333333328</v>
      </c>
    </row>
    <row r="1639" spans="1:22" ht="44.25" x14ac:dyDescent="0.7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9">
        <f t="shared" si="154"/>
        <v>40122.543287037035</v>
      </c>
      <c r="T1639" s="9">
        <f t="shared" si="155"/>
        <v>40178.777083333334</v>
      </c>
      <c r="U1639" s="9">
        <v>40122.543287037035</v>
      </c>
      <c r="V1639" s="9">
        <v>40178.777083333334</v>
      </c>
    </row>
    <row r="1640" spans="1:22" ht="29.5" x14ac:dyDescent="0.7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  <c r="U1640" s="9">
        <v>41288.478796296295</v>
      </c>
      <c r="V1640" s="9">
        <v>41333.684027777774</v>
      </c>
    </row>
    <row r="1641" spans="1:22" ht="44.25" x14ac:dyDescent="0.7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  <c r="U1641" s="9">
        <v>40941.444039351853</v>
      </c>
      <c r="V1641" s="9">
        <v>40971.444039351853</v>
      </c>
    </row>
    <row r="1642" spans="1:22" ht="44.25" x14ac:dyDescent="0.7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  <c r="U1642" s="9">
        <v>40379.022627314815</v>
      </c>
      <c r="V1642" s="9">
        <v>40392.874305555553</v>
      </c>
    </row>
    <row r="1643" spans="1:22" ht="29.5" x14ac:dyDescent="0.7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  <c r="U1643" s="9">
        <v>41962.388240740744</v>
      </c>
      <c r="V1643" s="9">
        <v>41992.388240740744</v>
      </c>
    </row>
    <row r="1644" spans="1:22" ht="44.25" x14ac:dyDescent="0.7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  <c r="U1644" s="9">
        <v>40687.816284722219</v>
      </c>
      <c r="V1644" s="9">
        <v>40707.816284722219</v>
      </c>
    </row>
    <row r="1645" spans="1:22" ht="29.5" x14ac:dyDescent="0.7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  <c r="U1645" s="9">
        <v>41146.615879629629</v>
      </c>
      <c r="V1645" s="9">
        <v>41176.615879629629</v>
      </c>
    </row>
    <row r="1646" spans="1:22" ht="44.25" x14ac:dyDescent="0.7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9">
        <f t="shared" si="154"/>
        <v>41174.851388888885</v>
      </c>
      <c r="T1646" s="9">
        <f t="shared" si="155"/>
        <v>41234.893055555556</v>
      </c>
      <c r="U1646" s="9">
        <v>41174.851388888885</v>
      </c>
      <c r="V1646" s="9">
        <v>41234.893055555556</v>
      </c>
    </row>
    <row r="1647" spans="1:22" ht="44.25" x14ac:dyDescent="0.7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41521.409027777772</v>
      </c>
      <c r="T1647" s="9">
        <f t="shared" si="155"/>
        <v>41535.409027777772</v>
      </c>
      <c r="U1647" s="9">
        <v>41521.409027777772</v>
      </c>
      <c r="V1647" s="9">
        <v>41535.409027777772</v>
      </c>
    </row>
    <row r="1648" spans="1:22" ht="59" x14ac:dyDescent="0.7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9">
        <f t="shared" si="154"/>
        <v>41833.241932870369</v>
      </c>
      <c r="T1648" s="9">
        <f t="shared" si="155"/>
        <v>41865.549305555556</v>
      </c>
      <c r="U1648" s="9">
        <v>41833.241932870369</v>
      </c>
      <c r="V1648" s="9">
        <v>41865.549305555556</v>
      </c>
    </row>
    <row r="1649" spans="1:22" ht="44.25" x14ac:dyDescent="0.7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  <c r="U1649" s="9">
        <v>41039.201122685183</v>
      </c>
      <c r="V1649" s="9">
        <v>41069.201122685183</v>
      </c>
    </row>
    <row r="1650" spans="1:22" ht="44.25" x14ac:dyDescent="0.7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  <c r="U1650" s="9">
        <v>40592.496319444443</v>
      </c>
      <c r="V1650" s="9">
        <v>40622.454652777778</v>
      </c>
    </row>
    <row r="1651" spans="1:22" ht="44.25" x14ac:dyDescent="0.7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  <c r="U1651" s="9">
        <v>41737.476331018515</v>
      </c>
      <c r="V1651" s="9">
        <v>41782.476331018515</v>
      </c>
    </row>
    <row r="1652" spans="1:22" ht="44.25" x14ac:dyDescent="0.7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  <c r="U1652" s="9">
        <v>41526.227280092593</v>
      </c>
      <c r="V1652" s="9">
        <v>41556.227280092593</v>
      </c>
    </row>
    <row r="1653" spans="1:22" ht="44.25" x14ac:dyDescent="0.7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  <c r="U1653" s="9">
        <v>40625.692361111105</v>
      </c>
      <c r="V1653" s="9">
        <v>40659.082638888889</v>
      </c>
    </row>
    <row r="1654" spans="1:22" ht="44.25" x14ac:dyDescent="0.7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  <c r="U1654" s="9">
        <v>41572.284641203703</v>
      </c>
      <c r="V1654" s="9">
        <v>41602.326307870368</v>
      </c>
    </row>
    <row r="1655" spans="1:22" ht="44.25" x14ac:dyDescent="0.7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  <c r="U1655" s="9">
        <v>40626.626111111109</v>
      </c>
      <c r="V1655" s="9">
        <v>40657.626111111109</v>
      </c>
    </row>
    <row r="1656" spans="1:22" ht="44.25" x14ac:dyDescent="0.7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  <c r="U1656" s="9">
        <v>40987.682407407403</v>
      </c>
      <c r="V1656" s="9">
        <v>41017.682407407403</v>
      </c>
    </row>
    <row r="1657" spans="1:22" ht="29.5" x14ac:dyDescent="0.7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  <c r="U1657" s="9">
        <v>40974.583564814813</v>
      </c>
      <c r="V1657" s="9">
        <v>41004.541898148142</v>
      </c>
    </row>
    <row r="1658" spans="1:22" ht="59" x14ac:dyDescent="0.7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  <c r="U1658" s="9">
        <v>41226.720509259256</v>
      </c>
      <c r="V1658" s="9">
        <v>41256.720509259256</v>
      </c>
    </row>
    <row r="1659" spans="1:22" ht="59" x14ac:dyDescent="0.7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  <c r="U1659" s="9">
        <v>41023.573703703703</v>
      </c>
      <c r="V1659" s="9">
        <v>41053.573703703703</v>
      </c>
    </row>
    <row r="1660" spans="1:22" ht="44.25" x14ac:dyDescent="0.7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  <c r="U1660" s="9">
        <v>41223.013506944444</v>
      </c>
      <c r="V1660" s="9">
        <v>41261.388888888883</v>
      </c>
    </row>
    <row r="1661" spans="1:22" ht="44.25" x14ac:dyDescent="0.7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  <c r="U1661" s="9">
        <v>41596.705104166664</v>
      </c>
      <c r="V1661" s="9">
        <v>41625.291666666664</v>
      </c>
    </row>
    <row r="1662" spans="1:22" ht="59" x14ac:dyDescent="0.7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  <c r="U1662" s="9">
        <v>42459.485532407409</v>
      </c>
      <c r="V1662" s="9">
        <v>42490.707638888889</v>
      </c>
    </row>
    <row r="1663" spans="1:22" ht="59" x14ac:dyDescent="0.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  <c r="U1663" s="9">
        <v>42343.789710648147</v>
      </c>
      <c r="V1663" s="9">
        <v>42386.666666666664</v>
      </c>
    </row>
    <row r="1664" spans="1:22" ht="59" x14ac:dyDescent="0.7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9">
        <f t="shared" si="154"/>
        <v>40847.99</v>
      </c>
      <c r="T1664" s="9">
        <f t="shared" si="155"/>
        <v>40908.031666666662</v>
      </c>
      <c r="U1664" s="9">
        <v>40847.99</v>
      </c>
      <c r="V1664" s="9">
        <v>40908.031666666662</v>
      </c>
    </row>
    <row r="1665" spans="1:22" ht="44.25" x14ac:dyDescent="0.7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  <c r="U1665" s="9">
        <v>42005.813738425924</v>
      </c>
      <c r="V1665" s="9">
        <v>42035.813738425924</v>
      </c>
    </row>
    <row r="1666" spans="1:22" ht="44.25" x14ac:dyDescent="0.7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9">
        <f t="shared" si="154"/>
        <v>40939.553449074068</v>
      </c>
      <c r="T1666" s="9">
        <f t="shared" si="155"/>
        <v>40983.957638888889</v>
      </c>
      <c r="U1666" s="9">
        <v>40939.553449074068</v>
      </c>
      <c r="V1666" s="9">
        <v>40983.957638888889</v>
      </c>
    </row>
    <row r="1667" spans="1:22" ht="44.25" x14ac:dyDescent="0.7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>
        <f t="shared" ref="P1667:P1730" si="157">ROUND(E1667/L1667,0)</f>
        <v>45</v>
      </c>
      <c r="Q1667" t="str">
        <f t="shared" ref="Q1667:Q1730" si="158">LEFT(N1667, SEARCH("/",N1667,1)-1)</f>
        <v>music</v>
      </c>
      <c r="R1667" t="str">
        <f t="shared" ref="R1667:R1730" si="159">RIGHT(N1667, LEN(N1667)-SEARCH("/",N1667,1))</f>
        <v>pop</v>
      </c>
      <c r="S1667" s="9">
        <f t="shared" ref="S1667:S1730" si="160">(((J1667/60)/60)/24)+DATE(1970,1,1)+(-5/24)</f>
        <v>40564.441122685181</v>
      </c>
      <c r="T1667" s="9">
        <f t="shared" ref="T1667:T1730" si="161">(((I1667/60)/60)/24)+DATE(1970,1,1)+(-5/24)</f>
        <v>40595.916666666664</v>
      </c>
      <c r="U1667" s="9">
        <v>40564.441122685181</v>
      </c>
      <c r="V1667" s="9">
        <v>40595.916666666664</v>
      </c>
    </row>
    <row r="1668" spans="1:22" ht="44.25" x14ac:dyDescent="0.7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  <c r="U1668" s="9">
        <v>41331.04482638889</v>
      </c>
      <c r="V1668" s="9">
        <v>41361.003159722219</v>
      </c>
    </row>
    <row r="1669" spans="1:22" ht="44.25" x14ac:dyDescent="0.7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  <c r="U1669" s="9">
        <v>41681.862245370365</v>
      </c>
      <c r="V1669" s="9">
        <v>41709.082638888889</v>
      </c>
    </row>
    <row r="1670" spans="1:22" ht="44.25" x14ac:dyDescent="0.7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9">
        <f t="shared" si="160"/>
        <v>40844.941423611104</v>
      </c>
      <c r="T1670" s="9">
        <f t="shared" si="161"/>
        <v>40874.983090277776</v>
      </c>
      <c r="U1670" s="9">
        <v>40844.941423611104</v>
      </c>
      <c r="V1670" s="9">
        <v>40874.983090277776</v>
      </c>
    </row>
    <row r="1671" spans="1:22" ht="59" x14ac:dyDescent="0.7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  <c r="U1671" s="9">
        <v>42461.676805555551</v>
      </c>
      <c r="V1671" s="9">
        <v>42521.676805555551</v>
      </c>
    </row>
    <row r="1672" spans="1:22" ht="59" x14ac:dyDescent="0.7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9">
        <f t="shared" si="160"/>
        <v>40313.722210648149</v>
      </c>
      <c r="T1672" s="9">
        <f t="shared" si="161"/>
        <v>40363.958333333328</v>
      </c>
      <c r="U1672" s="9">
        <v>40313.722210648149</v>
      </c>
      <c r="V1672" s="9">
        <v>40363.958333333328</v>
      </c>
    </row>
    <row r="1673" spans="1:22" ht="29.5" x14ac:dyDescent="0.7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  <c r="U1673" s="9">
        <v>42553.335810185185</v>
      </c>
      <c r="V1673" s="9">
        <v>42583.335810185185</v>
      </c>
    </row>
    <row r="1674" spans="1:22" ht="44.25" x14ac:dyDescent="0.7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  <c r="U1674" s="9">
        <v>41034.448263888888</v>
      </c>
      <c r="V1674" s="9">
        <v>41064.448263888888</v>
      </c>
    </row>
    <row r="1675" spans="1:22" ht="44.25" x14ac:dyDescent="0.7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  <c r="U1675" s="9">
        <v>42039.670046296298</v>
      </c>
      <c r="V1675" s="9">
        <v>42069.670046296298</v>
      </c>
    </row>
    <row r="1676" spans="1:22" ht="44.25" x14ac:dyDescent="0.7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  <c r="U1676" s="9">
        <v>42569.397060185183</v>
      </c>
      <c r="V1676" s="9">
        <v>42600.082638888889</v>
      </c>
    </row>
    <row r="1677" spans="1:22" ht="29.5" x14ac:dyDescent="0.7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  <c r="U1677" s="9">
        <v>40802.524768518517</v>
      </c>
      <c r="V1677" s="9">
        <v>40832.710416666661</v>
      </c>
    </row>
    <row r="1678" spans="1:22" ht="29.5" x14ac:dyDescent="0.7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9">
        <f t="shared" si="160"/>
        <v>40973.517905092594</v>
      </c>
      <c r="T1678" s="9">
        <f t="shared" si="161"/>
        <v>41019.957638888889</v>
      </c>
      <c r="U1678" s="9">
        <v>40973.517905092594</v>
      </c>
      <c r="V1678" s="9">
        <v>41019.957638888889</v>
      </c>
    </row>
    <row r="1679" spans="1:22" ht="44.25" x14ac:dyDescent="0.7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  <c r="U1679" s="9">
        <v>42416.198796296296</v>
      </c>
      <c r="V1679" s="9">
        <v>42476.040972222218</v>
      </c>
    </row>
    <row r="1680" spans="1:22" ht="44.25" x14ac:dyDescent="0.7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  <c r="U1680" s="9">
        <v>41662.646655092591</v>
      </c>
      <c r="V1680" s="9">
        <v>41676.646655092591</v>
      </c>
    </row>
    <row r="1681" spans="1:22" ht="59" x14ac:dyDescent="0.7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  <c r="U1681" s="9">
        <v>40722.860474537032</v>
      </c>
      <c r="V1681" s="9">
        <v>40745.860474537032</v>
      </c>
    </row>
    <row r="1682" spans="1:22" ht="29.5" x14ac:dyDescent="0.7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  <c r="U1682" s="9">
        <v>41802.549386574072</v>
      </c>
      <c r="V1682" s="9">
        <v>41832.549386574072</v>
      </c>
    </row>
    <row r="1683" spans="1:22" ht="59" x14ac:dyDescent="0.7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  <c r="U1683" s="9">
        <v>42773.91300925926</v>
      </c>
      <c r="V1683" s="9">
        <v>42822.874999999993</v>
      </c>
    </row>
    <row r="1684" spans="1:22" ht="44.25" x14ac:dyDescent="0.7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  <c r="U1684" s="9">
        <v>42779.005324074074</v>
      </c>
      <c r="V1684" s="9">
        <v>42838.963657407403</v>
      </c>
    </row>
    <row r="1685" spans="1:22" ht="44.25" x14ac:dyDescent="0.7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  <c r="U1685" s="9">
        <v>42808.57335648148</v>
      </c>
      <c r="V1685" s="9">
        <v>42832.57335648148</v>
      </c>
    </row>
    <row r="1686" spans="1:22" ht="29.5" x14ac:dyDescent="0.7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  <c r="U1686" s="9">
        <v>42783.606956018521</v>
      </c>
      <c r="V1686" s="9">
        <v>42811.565289351849</v>
      </c>
    </row>
    <row r="1687" spans="1:22" ht="44.25" x14ac:dyDescent="0.7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  <c r="U1687" s="9">
        <v>42788.041932870365</v>
      </c>
      <c r="V1687" s="9">
        <v>42818.0002662037</v>
      </c>
    </row>
    <row r="1688" spans="1:22" ht="44.25" x14ac:dyDescent="0.7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  <c r="U1688" s="9">
        <v>42792.635636574072</v>
      </c>
      <c r="V1688" s="9">
        <v>42852.593969907401</v>
      </c>
    </row>
    <row r="1689" spans="1:22" ht="44.25" x14ac:dyDescent="0.7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  <c r="U1689" s="9">
        <v>42801.838483796295</v>
      </c>
      <c r="V1689" s="9">
        <v>42835.635416666664</v>
      </c>
    </row>
    <row r="1690" spans="1:22" ht="59" x14ac:dyDescent="0.7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  <c r="U1690" s="9">
        <v>42804.326319444437</v>
      </c>
      <c r="V1690" s="9">
        <v>42834.28465277778</v>
      </c>
    </row>
    <row r="1691" spans="1:22" ht="29.5" x14ac:dyDescent="0.7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  <c r="U1691" s="9">
        <v>42780.734143518515</v>
      </c>
      <c r="V1691" s="9">
        <v>42810.692476851851</v>
      </c>
    </row>
    <row r="1692" spans="1:22" ht="44.25" x14ac:dyDescent="0.7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  <c r="U1692" s="9">
        <v>42801.222708333335</v>
      </c>
      <c r="V1692" s="9">
        <v>42831.181041666663</v>
      </c>
    </row>
    <row r="1693" spans="1:22" ht="44.25" x14ac:dyDescent="0.7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9">
        <f t="shared" si="160"/>
        <v>42795.49314814814</v>
      </c>
      <c r="T1693" s="9">
        <f t="shared" si="161"/>
        <v>42827.833333333336</v>
      </c>
      <c r="U1693" s="9">
        <v>42795.49314814814</v>
      </c>
      <c r="V1693" s="9">
        <v>42827.833333333336</v>
      </c>
    </row>
    <row r="1694" spans="1:22" ht="44.25" x14ac:dyDescent="0.7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  <c r="U1694" s="9">
        <v>42787.94290509259</v>
      </c>
      <c r="V1694" s="9">
        <v>42820.790972222218</v>
      </c>
    </row>
    <row r="1695" spans="1:22" ht="44.25" x14ac:dyDescent="0.7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  <c r="U1695" s="9">
        <v>42803.711944444447</v>
      </c>
      <c r="V1695" s="9">
        <v>42834.624999999993</v>
      </c>
    </row>
    <row r="1696" spans="1:22" ht="44.25" x14ac:dyDescent="0.7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  <c r="U1696" s="9">
        <v>42791.461504629631</v>
      </c>
      <c r="V1696" s="9">
        <v>42820.98333333333</v>
      </c>
    </row>
    <row r="1697" spans="1:22" ht="59" x14ac:dyDescent="0.7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  <c r="U1697" s="9">
        <v>42800.823078703703</v>
      </c>
      <c r="V1697" s="9">
        <v>42834.833333333336</v>
      </c>
    </row>
    <row r="1698" spans="1:22" ht="59" x14ac:dyDescent="0.7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  <c r="U1698" s="9">
        <v>42795.861238425925</v>
      </c>
      <c r="V1698" s="9">
        <v>42825.819571759253</v>
      </c>
    </row>
    <row r="1699" spans="1:22" ht="44.25" x14ac:dyDescent="0.7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9">
        <f t="shared" si="160"/>
        <v>42804.82462962962</v>
      </c>
      <c r="T1699" s="9">
        <f t="shared" si="161"/>
        <v>42834.782962962963</v>
      </c>
      <c r="U1699" s="9">
        <v>42804.82462962962</v>
      </c>
      <c r="V1699" s="9">
        <v>42834.782962962963</v>
      </c>
    </row>
    <row r="1700" spans="1:22" ht="73.75" x14ac:dyDescent="0.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  <c r="U1700" s="9">
        <v>42795.999537037038</v>
      </c>
      <c r="V1700" s="9">
        <v>42819.939583333333</v>
      </c>
    </row>
    <row r="1701" spans="1:22" ht="59" x14ac:dyDescent="0.7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  <c r="U1701" s="9">
        <v>42806.655613425923</v>
      </c>
      <c r="V1701" s="9">
        <v>42836.655613425923</v>
      </c>
    </row>
    <row r="1702" spans="1:22" ht="44.25" x14ac:dyDescent="0.7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  <c r="U1702" s="9">
        <v>42795.863310185181</v>
      </c>
      <c r="V1702" s="9">
        <v>42825.958333333336</v>
      </c>
    </row>
    <row r="1703" spans="1:22" ht="44.25" x14ac:dyDescent="0.7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  <c r="U1703" s="9">
        <v>41989.456076388888</v>
      </c>
      <c r="V1703" s="9">
        <v>42019.456076388888</v>
      </c>
    </row>
    <row r="1704" spans="1:22" ht="29.5" x14ac:dyDescent="0.7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  <c r="U1704" s="9">
        <v>42063.661458333336</v>
      </c>
      <c r="V1704" s="9">
        <v>42093.619791666664</v>
      </c>
    </row>
    <row r="1705" spans="1:22" ht="44.25" x14ac:dyDescent="0.7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9">
        <f t="shared" si="160"/>
        <v>42187.073344907411</v>
      </c>
      <c r="T1705" s="9">
        <f t="shared" si="161"/>
        <v>42247.073344907411</v>
      </c>
      <c r="U1705" s="9">
        <v>42187.073344907411</v>
      </c>
      <c r="V1705" s="9">
        <v>42247.073344907411</v>
      </c>
    </row>
    <row r="1706" spans="1:22" ht="44.25" x14ac:dyDescent="0.7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  <c r="U1706" s="9">
        <v>42020.931400462963</v>
      </c>
      <c r="V1706" s="9">
        <v>42050.931400462963</v>
      </c>
    </row>
    <row r="1707" spans="1:22" ht="44.25" x14ac:dyDescent="0.7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  <c r="U1707" s="9">
        <v>42244.808402777773</v>
      </c>
      <c r="V1707" s="9">
        <v>42256.458333333336</v>
      </c>
    </row>
    <row r="1708" spans="1:22" ht="44.25" x14ac:dyDescent="0.7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  <c r="U1708" s="9">
        <v>42179.098055555551</v>
      </c>
      <c r="V1708" s="9">
        <v>42239.098055555551</v>
      </c>
    </row>
    <row r="1709" spans="1:22" ht="44.25" x14ac:dyDescent="0.7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  <c r="U1709" s="9">
        <v>42427.512673611105</v>
      </c>
      <c r="V1709" s="9">
        <v>42457.471006944441</v>
      </c>
    </row>
    <row r="1710" spans="1:22" ht="59" x14ac:dyDescent="0.7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  <c r="U1710" s="9">
        <v>42451.658634259256</v>
      </c>
      <c r="V1710" s="9">
        <v>42491.658634259256</v>
      </c>
    </row>
    <row r="1711" spans="1:22" ht="44.25" x14ac:dyDescent="0.7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9">
        <f t="shared" si="160"/>
        <v>41841.355486111104</v>
      </c>
      <c r="T1711" s="9">
        <f t="shared" si="161"/>
        <v>41882.610416666663</v>
      </c>
      <c r="U1711" s="9">
        <v>41841.355486111104</v>
      </c>
      <c r="V1711" s="9">
        <v>41882.610416666663</v>
      </c>
    </row>
    <row r="1712" spans="1:22" ht="29.5" x14ac:dyDescent="0.7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42341.382962962954</v>
      </c>
      <c r="T1712" s="9">
        <f t="shared" si="161"/>
        <v>42387.333333333336</v>
      </c>
      <c r="U1712" s="9">
        <v>42341.382962962954</v>
      </c>
      <c r="V1712" s="9">
        <v>42387.333333333336</v>
      </c>
    </row>
    <row r="1713" spans="1:22" ht="44.25" x14ac:dyDescent="0.7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  <c r="U1713" s="9">
        <v>41852.437893518516</v>
      </c>
      <c r="V1713" s="9">
        <v>41883.437893518516</v>
      </c>
    </row>
    <row r="1714" spans="1:22" ht="59" x14ac:dyDescent="0.7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  <c r="U1714" s="9">
        <v>42125.705474537033</v>
      </c>
      <c r="V1714" s="9">
        <v>42185.705474537033</v>
      </c>
    </row>
    <row r="1715" spans="1:22" ht="59" x14ac:dyDescent="0.7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  <c r="U1715" s="9">
        <v>41887.592731481483</v>
      </c>
      <c r="V1715" s="9">
        <v>41917.592731481483</v>
      </c>
    </row>
    <row r="1716" spans="1:22" ht="44.25" x14ac:dyDescent="0.7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  <c r="U1716" s="9">
        <v>42095.710196759253</v>
      </c>
      <c r="V1716" s="9">
        <v>42125.710196759253</v>
      </c>
    </row>
    <row r="1717" spans="1:22" ht="44.25" x14ac:dyDescent="0.7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  <c r="U1717" s="9">
        <v>42064.009085648147</v>
      </c>
      <c r="V1717" s="9">
        <v>42093.931944444441</v>
      </c>
    </row>
    <row r="1718" spans="1:22" ht="44.25" x14ac:dyDescent="0.7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42673.369201388887</v>
      </c>
      <c r="T1718" s="9">
        <f t="shared" si="161"/>
        <v>42713.410868055551</v>
      </c>
      <c r="U1718" s="9">
        <v>42673.369201388887</v>
      </c>
      <c r="V1718" s="9">
        <v>42713.410868055551</v>
      </c>
    </row>
    <row r="1719" spans="1:22" ht="44.25" x14ac:dyDescent="0.7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9">
        <f t="shared" si="160"/>
        <v>42460.773587962954</v>
      </c>
      <c r="T1719" s="9">
        <f t="shared" si="161"/>
        <v>42480.958333333336</v>
      </c>
      <c r="U1719" s="9">
        <v>42460.773587962954</v>
      </c>
      <c r="V1719" s="9">
        <v>42480.958333333336</v>
      </c>
    </row>
    <row r="1720" spans="1:22" x14ac:dyDescent="0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  <c r="U1720" s="9">
        <v>42460.402187499996</v>
      </c>
      <c r="V1720" s="9">
        <v>42503.999305555553</v>
      </c>
    </row>
    <row r="1721" spans="1:22" ht="44.25" x14ac:dyDescent="0.7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  <c r="U1721" s="9">
        <v>41869.326284722221</v>
      </c>
      <c r="V1721" s="9">
        <v>41899.326284722221</v>
      </c>
    </row>
    <row r="1722" spans="1:22" ht="44.25" x14ac:dyDescent="0.7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  <c r="U1722" s="9">
        <v>41922.574895833335</v>
      </c>
      <c r="V1722" s="9">
        <v>41952.616562499999</v>
      </c>
    </row>
    <row r="1723" spans="1:22" ht="44.25" x14ac:dyDescent="0.7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  <c r="U1723" s="9">
        <v>42319.25304398148</v>
      </c>
      <c r="V1723" s="9">
        <v>42349.25304398148</v>
      </c>
    </row>
    <row r="1724" spans="1:22" ht="44.25" x14ac:dyDescent="0.7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  <c r="U1724" s="9">
        <v>42425.752650462957</v>
      </c>
      <c r="V1724" s="9">
        <v>42462.798611111109</v>
      </c>
    </row>
    <row r="1725" spans="1:22" ht="59" x14ac:dyDescent="0.7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  <c r="U1725" s="9">
        <v>42129.617071759254</v>
      </c>
      <c r="V1725" s="9">
        <v>42186.041666666664</v>
      </c>
    </row>
    <row r="1726" spans="1:22" ht="44.25" x14ac:dyDescent="0.7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  <c r="U1726" s="9">
        <v>41912.724097222221</v>
      </c>
      <c r="V1726" s="9">
        <v>41942.724097222221</v>
      </c>
    </row>
    <row r="1727" spans="1:22" ht="44.25" x14ac:dyDescent="0.7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  <c r="U1727" s="9">
        <v>41845.759826388887</v>
      </c>
      <c r="V1727" s="9">
        <v>41875.759826388887</v>
      </c>
    </row>
    <row r="1728" spans="1:22" ht="29.5" x14ac:dyDescent="0.7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  <c r="U1728" s="9">
        <v>41788.711388888885</v>
      </c>
      <c r="V1728" s="9">
        <v>41817.711388888885</v>
      </c>
    </row>
    <row r="1729" spans="1:22" ht="44.25" x14ac:dyDescent="0.7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42044.719641203708</v>
      </c>
      <c r="T1729" s="9">
        <f t="shared" si="161"/>
        <v>42099.249999999993</v>
      </c>
      <c r="U1729" s="9">
        <v>42044.719641203708</v>
      </c>
      <c r="V1729" s="9">
        <v>42099.249999999993</v>
      </c>
    </row>
    <row r="1730" spans="1:22" ht="44.25" x14ac:dyDescent="0.7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  <c r="U1730" s="9">
        <v>42268.417523148142</v>
      </c>
      <c r="V1730" s="9">
        <v>42298.417523148142</v>
      </c>
    </row>
    <row r="1731" spans="1:22" ht="44.25" x14ac:dyDescent="0.7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 t="e">
        <f t="shared" ref="P1731:P1794" si="163">ROUND(E1731/L1731,0)</f>
        <v>#DIV/0!</v>
      </c>
      <c r="Q1731" t="str">
        <f t="shared" ref="Q1731:Q1794" si="164">LEFT(N1731, SEARCH("/",N1731,1)-1)</f>
        <v>music</v>
      </c>
      <c r="R1731" t="str">
        <f t="shared" ref="R1731:R1794" si="165">RIGHT(N1731, LEN(N1731)-SEARCH("/",N1731,1))</f>
        <v>faith</v>
      </c>
      <c r="S1731" s="9">
        <f t="shared" ref="S1731:S1794" si="166">(((J1731/60)/60)/24)+DATE(1970,1,1)+(-5/24)</f>
        <v>42470.843819444439</v>
      </c>
      <c r="T1731" s="9">
        <f t="shared" ref="T1731:T1794" si="167">(((I1731/60)/60)/24)+DATE(1970,1,1)+(-5/24)</f>
        <v>42530.843819444439</v>
      </c>
      <c r="U1731" s="9">
        <v>42470.843819444439</v>
      </c>
      <c r="V1731" s="9">
        <v>42530.843819444439</v>
      </c>
    </row>
    <row r="1732" spans="1:22" ht="44.25" x14ac:dyDescent="0.7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42271.879432870373</v>
      </c>
      <c r="T1732" s="9">
        <f t="shared" si="167"/>
        <v>42301.879432870373</v>
      </c>
      <c r="U1732" s="9">
        <v>42271.879432870373</v>
      </c>
      <c r="V1732" s="9">
        <v>42301.879432870373</v>
      </c>
    </row>
    <row r="1733" spans="1:22" ht="29.5" x14ac:dyDescent="0.7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  <c r="U1733" s="9">
        <v>42152.698518518511</v>
      </c>
      <c r="V1733" s="9">
        <v>42166.416666666664</v>
      </c>
    </row>
    <row r="1734" spans="1:22" ht="44.25" x14ac:dyDescent="0.7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  <c r="U1734" s="9">
        <v>42325.475474537037</v>
      </c>
      <c r="V1734" s="9">
        <v>42384.999999999993</v>
      </c>
    </row>
    <row r="1735" spans="1:22" ht="44.25" x14ac:dyDescent="0.7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  <c r="U1735" s="9">
        <v>42614.467291666668</v>
      </c>
      <c r="V1735" s="9">
        <v>42626.687499999993</v>
      </c>
    </row>
    <row r="1736" spans="1:22" ht="44.25" x14ac:dyDescent="0.7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  <c r="U1736" s="9">
        <v>42101.828194444439</v>
      </c>
      <c r="V1736" s="9">
        <v>42131.828194444439</v>
      </c>
    </row>
    <row r="1737" spans="1:22" ht="44.25" x14ac:dyDescent="0.7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42559.605844907412</v>
      </c>
      <c r="T1737" s="9">
        <f t="shared" si="167"/>
        <v>42589.605844907412</v>
      </c>
      <c r="U1737" s="9">
        <v>42559.605844907412</v>
      </c>
      <c r="V1737" s="9">
        <v>42589.605844907412</v>
      </c>
    </row>
    <row r="1738" spans="1:22" ht="29.5" x14ac:dyDescent="0.7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  <c r="U1738" s="9">
        <v>42286.65315972222</v>
      </c>
      <c r="V1738" s="9">
        <v>42316.694826388884</v>
      </c>
    </row>
    <row r="1739" spans="1:22" ht="44.25" x14ac:dyDescent="0.7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9">
        <f t="shared" si="166"/>
        <v>42175.740648148152</v>
      </c>
      <c r="T1739" s="9">
        <f t="shared" si="167"/>
        <v>42205.740648148152</v>
      </c>
      <c r="U1739" s="9">
        <v>42175.740648148152</v>
      </c>
      <c r="V1739" s="9">
        <v>42205.740648148152</v>
      </c>
    </row>
    <row r="1740" spans="1:22" ht="29.5" x14ac:dyDescent="0.7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  <c r="U1740" s="9">
        <v>41884.665995370371</v>
      </c>
      <c r="V1740" s="9">
        <v>41914.665995370371</v>
      </c>
    </row>
    <row r="1741" spans="1:22" ht="44.25" x14ac:dyDescent="0.7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  <c r="U1741" s="9">
        <v>42435.665879629632</v>
      </c>
      <c r="V1741" s="9">
        <v>42494.624212962961</v>
      </c>
    </row>
    <row r="1742" spans="1:22" ht="44.25" x14ac:dyDescent="0.7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42171.60905092593</v>
      </c>
      <c r="T1742" s="9">
        <f t="shared" si="167"/>
        <v>42201.60905092593</v>
      </c>
      <c r="U1742" s="9">
        <v>42171.60905092593</v>
      </c>
      <c r="V1742" s="9">
        <v>42201.60905092593</v>
      </c>
    </row>
    <row r="1743" spans="1:22" ht="29.5" x14ac:dyDescent="0.7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  <c r="U1743" s="9">
        <v>42120.419803240737</v>
      </c>
      <c r="V1743" s="9">
        <v>42165.419803240737</v>
      </c>
    </row>
    <row r="1744" spans="1:22" ht="44.25" x14ac:dyDescent="0.7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42710.668634259251</v>
      </c>
      <c r="T1744" s="9">
        <f t="shared" si="167"/>
        <v>42742.666666666664</v>
      </c>
      <c r="U1744" s="9">
        <v>42710.668634259251</v>
      </c>
      <c r="V1744" s="9">
        <v>42742.666666666664</v>
      </c>
    </row>
    <row r="1745" spans="1:22" ht="44.25" x14ac:dyDescent="0.7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  <c r="U1745" s="9">
        <v>42586.717303240737</v>
      </c>
      <c r="V1745" s="9">
        <v>42608.957638888889</v>
      </c>
    </row>
    <row r="1746" spans="1:22" ht="44.25" x14ac:dyDescent="0.7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  <c r="U1746" s="9">
        <v>42026.396724537037</v>
      </c>
      <c r="V1746" s="9">
        <v>42071.355057870365</v>
      </c>
    </row>
    <row r="1747" spans="1:22" ht="44.25" x14ac:dyDescent="0.7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  <c r="U1747" s="9">
        <v>42690.051365740735</v>
      </c>
      <c r="V1747" s="9">
        <v>42725.874999999993</v>
      </c>
    </row>
    <row r="1748" spans="1:22" ht="59" x14ac:dyDescent="0.7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  <c r="U1748" s="9">
        <v>42667.968368055554</v>
      </c>
      <c r="V1748" s="9">
        <v>42697.874999999993</v>
      </c>
    </row>
    <row r="1749" spans="1:22" ht="44.25" x14ac:dyDescent="0.7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42292.227199074077</v>
      </c>
      <c r="T1749" s="9">
        <f t="shared" si="167"/>
        <v>42321.416666666664</v>
      </c>
      <c r="U1749" s="9">
        <v>42292.227199074077</v>
      </c>
      <c r="V1749" s="9">
        <v>42321.416666666664</v>
      </c>
    </row>
    <row r="1750" spans="1:22" ht="29.5" x14ac:dyDescent="0.7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  <c r="U1750" s="9">
        <v>42219.742395833331</v>
      </c>
      <c r="V1750" s="9">
        <v>42249.742395833331</v>
      </c>
    </row>
    <row r="1751" spans="1:22" ht="29.5" x14ac:dyDescent="0.7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  <c r="U1751" s="9">
        <v>42758.767604166664</v>
      </c>
      <c r="V1751" s="9">
        <v>42795.583333333336</v>
      </c>
    </row>
    <row r="1752" spans="1:22" ht="44.25" x14ac:dyDescent="0.7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  <c r="U1752" s="9">
        <v>42454.628518518519</v>
      </c>
      <c r="V1752" s="9">
        <v>42479.628518518519</v>
      </c>
    </row>
    <row r="1753" spans="1:22" ht="29.5" x14ac:dyDescent="0.7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  <c r="U1753" s="9">
        <v>42052.573182870365</v>
      </c>
      <c r="V1753" s="9">
        <v>42082.5315162037</v>
      </c>
    </row>
    <row r="1754" spans="1:22" ht="29.5" x14ac:dyDescent="0.7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  <c r="U1754" s="9">
        <v>42627.044930555552</v>
      </c>
      <c r="V1754" s="9">
        <v>42657.044930555552</v>
      </c>
    </row>
    <row r="1755" spans="1:22" ht="44.25" x14ac:dyDescent="0.7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  <c r="U1755" s="9">
        <v>42420.541296296295</v>
      </c>
      <c r="V1755" s="9">
        <v>42450.499629629623</v>
      </c>
    </row>
    <row r="1756" spans="1:22" ht="44.25" x14ac:dyDescent="0.7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  <c r="U1756" s="9">
        <v>42067.668437499997</v>
      </c>
      <c r="V1756" s="9">
        <v>42097.626770833333</v>
      </c>
    </row>
    <row r="1757" spans="1:22" ht="44.25" x14ac:dyDescent="0.7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  <c r="U1757" s="9">
        <v>42252.580567129626</v>
      </c>
      <c r="V1757" s="9">
        <v>42282.580567129626</v>
      </c>
    </row>
    <row r="1758" spans="1:22" ht="44.25" x14ac:dyDescent="0.7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  <c r="U1758" s="9">
        <v>42570.959131944437</v>
      </c>
      <c r="V1758" s="9">
        <v>42610.959131944437</v>
      </c>
    </row>
    <row r="1759" spans="1:22" ht="44.25" x14ac:dyDescent="0.7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  <c r="U1759" s="9">
        <v>42733.619016203702</v>
      </c>
      <c r="V1759" s="9">
        <v>42763.603472222218</v>
      </c>
    </row>
    <row r="1760" spans="1:22" ht="59" x14ac:dyDescent="0.7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  <c r="U1760" s="9">
        <v>42505.74759259259</v>
      </c>
      <c r="V1760" s="9">
        <v>42565.74759259259</v>
      </c>
    </row>
    <row r="1761" spans="1:22" ht="29.5" x14ac:dyDescent="0.7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  <c r="U1761" s="9">
        <v>42068.620706018519</v>
      </c>
      <c r="V1761" s="9">
        <v>42088.579039351847</v>
      </c>
    </row>
    <row r="1762" spans="1:22" ht="44.25" x14ac:dyDescent="0.7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  <c r="U1762" s="9">
        <v>42405.464270833334</v>
      </c>
      <c r="V1762" s="9">
        <v>42425.464270833334</v>
      </c>
    </row>
    <row r="1763" spans="1:22" ht="29.5" x14ac:dyDescent="0.7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  <c r="U1763" s="9">
        <v>42209.359490740739</v>
      </c>
      <c r="V1763" s="9">
        <v>42259.359490740739</v>
      </c>
    </row>
    <row r="1764" spans="1:22" ht="29.5" x14ac:dyDescent="0.7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  <c r="U1764" s="9">
        <v>42410.773668981477</v>
      </c>
      <c r="V1764" s="9">
        <v>42440.773668981477</v>
      </c>
    </row>
    <row r="1765" spans="1:22" ht="59" x14ac:dyDescent="0.7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  <c r="U1765" s="9">
        <v>42636.660185185181</v>
      </c>
      <c r="V1765" s="9">
        <v>42666.660185185181</v>
      </c>
    </row>
    <row r="1766" spans="1:22" ht="44.25" x14ac:dyDescent="0.7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  <c r="U1766" s="9">
        <v>41825.27753472222</v>
      </c>
      <c r="V1766" s="9">
        <v>41854.27753472222</v>
      </c>
    </row>
    <row r="1767" spans="1:22" ht="44.25" x14ac:dyDescent="0.7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  <c r="U1767" s="9">
        <v>41834.772129629629</v>
      </c>
      <c r="V1767" s="9">
        <v>41864.772129629629</v>
      </c>
    </row>
    <row r="1768" spans="1:22" ht="29.5" x14ac:dyDescent="0.7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  <c r="U1768" s="9">
        <v>41855.65148148148</v>
      </c>
      <c r="V1768" s="9">
        <v>41876.65148148148</v>
      </c>
    </row>
    <row r="1769" spans="1:22" ht="29.5" x14ac:dyDescent="0.7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  <c r="U1769" s="9">
        <v>41824.450046296297</v>
      </c>
      <c r="V1769" s="9">
        <v>41854.450046296297</v>
      </c>
    </row>
    <row r="1770" spans="1:22" ht="44.25" x14ac:dyDescent="0.7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  <c r="U1770" s="9">
        <v>41849.352361111109</v>
      </c>
      <c r="V1770" s="9">
        <v>41909.352361111109</v>
      </c>
    </row>
    <row r="1771" spans="1:22" ht="44.25" x14ac:dyDescent="0.7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  <c r="U1771" s="9">
        <v>41987.610636574071</v>
      </c>
      <c r="V1771" s="9">
        <v>42017.610636574071</v>
      </c>
    </row>
    <row r="1772" spans="1:22" ht="44.25" x14ac:dyDescent="0.7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  <c r="U1772" s="9">
        <v>41891.571689814817</v>
      </c>
      <c r="V1772" s="9">
        <v>41926.571689814817</v>
      </c>
    </row>
    <row r="1773" spans="1:22" ht="44.25" x14ac:dyDescent="0.7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41905.771296296298</v>
      </c>
      <c r="T1773" s="9">
        <f t="shared" si="167"/>
        <v>41935.771296296298</v>
      </c>
      <c r="U1773" s="9">
        <v>41905.771296296298</v>
      </c>
      <c r="V1773" s="9">
        <v>41935.771296296298</v>
      </c>
    </row>
    <row r="1774" spans="1:22" ht="44.25" x14ac:dyDescent="0.7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  <c r="U1774" s="9">
        <v>41766.509675925925</v>
      </c>
      <c r="V1774" s="9">
        <v>41826.509675925925</v>
      </c>
    </row>
    <row r="1775" spans="1:22" ht="44.25" x14ac:dyDescent="0.7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  <c r="U1775" s="9">
        <v>41978.552060185182</v>
      </c>
      <c r="V1775" s="9">
        <v>42023.552060185182</v>
      </c>
    </row>
    <row r="1776" spans="1:22" ht="44.25" x14ac:dyDescent="0.7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  <c r="U1776" s="9">
        <v>41930.010324074072</v>
      </c>
      <c r="V1776" s="9">
        <v>41972.415972222218</v>
      </c>
    </row>
    <row r="1777" spans="1:22" ht="44.25" x14ac:dyDescent="0.7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41891.768055555556</v>
      </c>
      <c r="T1777" s="9">
        <f t="shared" si="167"/>
        <v>41936.768055555556</v>
      </c>
      <c r="U1777" s="9">
        <v>41891.768055555556</v>
      </c>
      <c r="V1777" s="9">
        <v>41936.768055555556</v>
      </c>
    </row>
    <row r="1778" spans="1:22" ht="44.25" x14ac:dyDescent="0.7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  <c r="U1778" s="9">
        <v>41905.748506944445</v>
      </c>
      <c r="V1778" s="9">
        <v>41941.748506944445</v>
      </c>
    </row>
    <row r="1779" spans="1:22" ht="44.25" x14ac:dyDescent="0.7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  <c r="U1779" s="9">
        <v>42025.14876157407</v>
      </c>
      <c r="V1779" s="9">
        <v>42055.14876157407</v>
      </c>
    </row>
    <row r="1780" spans="1:22" ht="44.25" x14ac:dyDescent="0.7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  <c r="U1780" s="9">
        <v>42045.655034722215</v>
      </c>
      <c r="V1780" s="9">
        <v>42090.613368055558</v>
      </c>
    </row>
    <row r="1781" spans="1:22" ht="44.25" x14ac:dyDescent="0.7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  <c r="U1781" s="9">
        <v>42585.483564814807</v>
      </c>
      <c r="V1781" s="9">
        <v>42615.483564814807</v>
      </c>
    </row>
    <row r="1782" spans="1:22" ht="44.25" x14ac:dyDescent="0.7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42493.392476851855</v>
      </c>
      <c r="T1782" s="9">
        <f t="shared" si="167"/>
        <v>42553.392476851855</v>
      </c>
      <c r="U1782" s="9">
        <v>42493.392476851855</v>
      </c>
      <c r="V1782" s="9">
        <v>42553.392476851855</v>
      </c>
    </row>
    <row r="1783" spans="1:22" ht="44.25" x14ac:dyDescent="0.7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  <c r="U1783" s="9">
        <v>42597.409085648142</v>
      </c>
      <c r="V1783" s="9">
        <v>42628.409085648142</v>
      </c>
    </row>
    <row r="1784" spans="1:22" ht="59" x14ac:dyDescent="0.7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  <c r="U1784" s="9">
        <v>42388.366770833331</v>
      </c>
      <c r="V1784" s="9">
        <v>42421.366770833331</v>
      </c>
    </row>
    <row r="1785" spans="1:22" ht="44.25" x14ac:dyDescent="0.7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  <c r="U1785" s="9">
        <v>42115.741643518515</v>
      </c>
      <c r="V1785" s="9">
        <v>42145.741643518515</v>
      </c>
    </row>
    <row r="1786" spans="1:22" ht="44.25" x14ac:dyDescent="0.7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  <c r="U1786" s="9">
        <v>42003.447222222218</v>
      </c>
      <c r="V1786" s="9">
        <v>42034.934027777774</v>
      </c>
    </row>
    <row r="1787" spans="1:22" ht="44.25" x14ac:dyDescent="0.7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  <c r="U1787" s="9">
        <v>41896.926562499997</v>
      </c>
      <c r="V1787" s="9">
        <v>41927.791666666664</v>
      </c>
    </row>
    <row r="1788" spans="1:22" ht="44.25" x14ac:dyDescent="0.7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  <c r="U1788" s="9">
        <v>41958.342326388891</v>
      </c>
      <c r="V1788" s="9">
        <v>41988.342326388891</v>
      </c>
    </row>
    <row r="1789" spans="1:22" ht="44.25" x14ac:dyDescent="0.7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  <c r="U1789" s="9">
        <v>42068.447187499994</v>
      </c>
      <c r="V1789" s="9">
        <v>42098.40552083333</v>
      </c>
    </row>
    <row r="1790" spans="1:22" ht="44.25" x14ac:dyDescent="0.7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  <c r="U1790" s="9">
        <v>41913.740069444444</v>
      </c>
      <c r="V1790" s="9">
        <v>41943.740069444444</v>
      </c>
    </row>
    <row r="1791" spans="1:22" ht="44.25" x14ac:dyDescent="0.7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  <c r="U1791" s="9">
        <v>41956.041701388887</v>
      </c>
      <c r="V1791" s="9">
        <v>42016.041701388887</v>
      </c>
    </row>
    <row r="1792" spans="1:22" ht="44.25" x14ac:dyDescent="0.7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42010.466180555559</v>
      </c>
      <c r="T1792" s="9">
        <f t="shared" si="167"/>
        <v>42040.466180555559</v>
      </c>
      <c r="U1792" s="9">
        <v>42010.466180555559</v>
      </c>
      <c r="V1792" s="9">
        <v>42040.466180555559</v>
      </c>
    </row>
    <row r="1793" spans="1:22" ht="29.5" x14ac:dyDescent="0.7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  <c r="U1793" s="9">
        <v>41973.532002314816</v>
      </c>
      <c r="V1793" s="9">
        <v>42033.532002314816</v>
      </c>
    </row>
    <row r="1794" spans="1:22" ht="29.5" x14ac:dyDescent="0.7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  <c r="U1794" s="9">
        <v>42188.822708333326</v>
      </c>
      <c r="V1794" s="9">
        <v>42226.082638888889</v>
      </c>
    </row>
    <row r="1795" spans="1:22" ht="44.25" x14ac:dyDescent="0.7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>
        <f t="shared" ref="P1795:P1858" si="169">ROUND(E1795/L1795,0)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LEN(N1795)-SEARCH("/",N1795,1))</f>
        <v>photobooks</v>
      </c>
      <c r="S1795" s="9">
        <f t="shared" ref="S1795:S1858" si="172">(((J1795/60)/60)/24)+DATE(1970,1,1)+(-5/24)</f>
        <v>41940.683333333334</v>
      </c>
      <c r="T1795" s="9">
        <f t="shared" ref="T1795:T1858" si="173">(((I1795/60)/60)/24)+DATE(1970,1,1)+(-5/24)</f>
        <v>41970.724999999999</v>
      </c>
      <c r="U1795" s="9">
        <v>41940.683333333334</v>
      </c>
      <c r="V1795" s="9">
        <v>41970.724999999999</v>
      </c>
    </row>
    <row r="1796" spans="1:22" ht="44.25" x14ac:dyDescent="0.7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  <c r="U1796" s="9">
        <v>42011.342847222222</v>
      </c>
      <c r="V1796" s="9">
        <v>42046.342847222222</v>
      </c>
    </row>
    <row r="1797" spans="1:22" ht="44.25" x14ac:dyDescent="0.7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  <c r="U1797" s="9">
        <v>42628.080335648141</v>
      </c>
      <c r="V1797" s="9">
        <v>42657.458333333336</v>
      </c>
    </row>
    <row r="1798" spans="1:22" ht="59" x14ac:dyDescent="0.7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  <c r="U1798" s="9">
        <v>42515.231087962959</v>
      </c>
      <c r="V1798" s="9">
        <v>42575.231087962959</v>
      </c>
    </row>
    <row r="1799" spans="1:22" ht="44.25" x14ac:dyDescent="0.7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  <c r="U1799" s="9">
        <v>42689.360983796294</v>
      </c>
      <c r="V1799" s="9">
        <v>42719.360983796294</v>
      </c>
    </row>
    <row r="1800" spans="1:22" ht="44.25" x14ac:dyDescent="0.7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  <c r="U1800" s="9">
        <v>42344.118437499994</v>
      </c>
      <c r="V1800" s="9">
        <v>42404.118437499994</v>
      </c>
    </row>
    <row r="1801" spans="1:22" ht="29.5" x14ac:dyDescent="0.7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  <c r="U1801" s="9">
        <v>41934.634351851848</v>
      </c>
      <c r="V1801" s="9">
        <v>41954.676018518519</v>
      </c>
    </row>
    <row r="1802" spans="1:22" ht="59" x14ac:dyDescent="0.7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  <c r="U1802" s="9">
        <v>42623.397800925923</v>
      </c>
      <c r="V1802" s="9">
        <v>42653.397800925923</v>
      </c>
    </row>
    <row r="1803" spans="1:22" ht="59" x14ac:dyDescent="0.7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  <c r="U1803" s="9">
        <v>42321.452175925922</v>
      </c>
      <c r="V1803" s="9">
        <v>42353.298611111109</v>
      </c>
    </row>
    <row r="1804" spans="1:22" ht="44.25" x14ac:dyDescent="0.7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  <c r="U1804" s="9">
        <v>42159.264236111114</v>
      </c>
      <c r="V1804" s="9">
        <v>42182.707638888889</v>
      </c>
    </row>
    <row r="1805" spans="1:22" ht="44.25" x14ac:dyDescent="0.7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42017.863217592596</v>
      </c>
      <c r="T1805" s="9">
        <f t="shared" si="173"/>
        <v>42048.863217592596</v>
      </c>
      <c r="U1805" s="9">
        <v>42017.863217592596</v>
      </c>
      <c r="V1805" s="9">
        <v>42048.863217592596</v>
      </c>
    </row>
    <row r="1806" spans="1:22" ht="44.25" x14ac:dyDescent="0.7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  <c r="U1806" s="9">
        <v>42282.469953703701</v>
      </c>
      <c r="V1806" s="9">
        <v>42322.511620370373</v>
      </c>
    </row>
    <row r="1807" spans="1:22" ht="44.25" x14ac:dyDescent="0.7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  <c r="U1807" s="9">
        <v>42247.595578703702</v>
      </c>
      <c r="V1807" s="9">
        <v>42279.541666666664</v>
      </c>
    </row>
    <row r="1808" spans="1:22" ht="44.25" x14ac:dyDescent="0.7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  <c r="U1808" s="9">
        <v>41877.429965277777</v>
      </c>
      <c r="V1808" s="9">
        <v>41912.429965277777</v>
      </c>
    </row>
    <row r="1809" spans="1:22" ht="29.5" x14ac:dyDescent="0.7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  <c r="U1809" s="9">
        <v>41879.860104166662</v>
      </c>
      <c r="V1809" s="9">
        <v>41909.860104166662</v>
      </c>
    </row>
    <row r="1810" spans="1:22" ht="44.25" x14ac:dyDescent="0.7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  <c r="U1810" s="9">
        <v>42742.472569444442</v>
      </c>
      <c r="V1810" s="9">
        <v>42777.472569444442</v>
      </c>
    </row>
    <row r="1811" spans="1:22" ht="44.25" x14ac:dyDescent="0.7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  <c r="U1811" s="9">
        <v>42029.699525462966</v>
      </c>
      <c r="V1811" s="9">
        <v>42064.699525462966</v>
      </c>
    </row>
    <row r="1812" spans="1:22" ht="44.25" x14ac:dyDescent="0.7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  <c r="U1812" s="9">
        <v>41860.701689814814</v>
      </c>
      <c r="V1812" s="9">
        <v>41872.701689814814</v>
      </c>
    </row>
    <row r="1813" spans="1:22" ht="44.25" x14ac:dyDescent="0.7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  <c r="U1813" s="9">
        <v>41876.225347222222</v>
      </c>
      <c r="V1813" s="9">
        <v>41935.958333333328</v>
      </c>
    </row>
    <row r="1814" spans="1:22" ht="44.25" x14ac:dyDescent="0.7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  <c r="U1814" s="9">
        <v>42524.110370370363</v>
      </c>
      <c r="V1814" s="9">
        <v>42554.110370370363</v>
      </c>
    </row>
    <row r="1815" spans="1:22" ht="44.25" x14ac:dyDescent="0.7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  <c r="U1815" s="9">
        <v>41829.68069444444</v>
      </c>
      <c r="V1815" s="9">
        <v>41859.68069444444</v>
      </c>
    </row>
    <row r="1816" spans="1:22" ht="44.25" x14ac:dyDescent="0.7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  <c r="U1816" s="9">
        <v>42033.105740740742</v>
      </c>
      <c r="V1816" s="9">
        <v>42063.105740740742</v>
      </c>
    </row>
    <row r="1817" spans="1:22" ht="59" x14ac:dyDescent="0.7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42172.698344907411</v>
      </c>
      <c r="T1817" s="9">
        <f t="shared" si="173"/>
        <v>42186.698344907411</v>
      </c>
      <c r="U1817" s="9">
        <v>42172.698344907411</v>
      </c>
      <c r="V1817" s="9">
        <v>42186.698344907411</v>
      </c>
    </row>
    <row r="1818" spans="1:22" ht="44.25" x14ac:dyDescent="0.7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  <c r="U1818" s="9">
        <v>42548.667858796289</v>
      </c>
      <c r="V1818" s="9">
        <v>42576.583333333336</v>
      </c>
    </row>
    <row r="1819" spans="1:22" ht="29.5" x14ac:dyDescent="0.7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  <c r="U1819" s="9">
        <v>42705.453784722216</v>
      </c>
      <c r="V1819" s="9">
        <v>42765.082638888889</v>
      </c>
    </row>
    <row r="1820" spans="1:22" ht="29.5" x14ac:dyDescent="0.7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  <c r="U1820" s="9">
        <v>42067.026041666664</v>
      </c>
      <c r="V1820" s="9">
        <v>42096.984374999993</v>
      </c>
    </row>
    <row r="1821" spans="1:22" ht="44.25" x14ac:dyDescent="0.7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  <c r="U1821" s="9">
        <v>41820.543935185182</v>
      </c>
      <c r="V1821" s="9">
        <v>41850.543935185182</v>
      </c>
    </row>
    <row r="1822" spans="1:22" ht="59" x14ac:dyDescent="0.7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42064.87604166667</v>
      </c>
      <c r="T1822" s="9">
        <f t="shared" si="173"/>
        <v>42094.834374999999</v>
      </c>
      <c r="U1822" s="9">
        <v>42064.87604166667</v>
      </c>
      <c r="V1822" s="9">
        <v>42094.834374999999</v>
      </c>
    </row>
    <row r="1823" spans="1:22" ht="44.25" x14ac:dyDescent="0.7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  <c r="U1823" s="9">
        <v>40926.110729166663</v>
      </c>
      <c r="V1823" s="9">
        <v>40971.110729166663</v>
      </c>
    </row>
    <row r="1824" spans="1:22" ht="29.5" x14ac:dyDescent="0.7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9">
        <f t="shared" si="172"/>
        <v>41634.588680555549</v>
      </c>
      <c r="T1824" s="9">
        <f t="shared" si="173"/>
        <v>41670.584027777775</v>
      </c>
      <c r="U1824" s="9">
        <v>41634.588680555549</v>
      </c>
      <c r="V1824" s="9">
        <v>41670.584027777775</v>
      </c>
    </row>
    <row r="1825" spans="1:22" ht="44.25" x14ac:dyDescent="0.7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  <c r="U1825" s="9">
        <v>41176.47657407407</v>
      </c>
      <c r="V1825" s="9">
        <v>41206.47657407407</v>
      </c>
    </row>
    <row r="1826" spans="1:22" x14ac:dyDescent="0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9">
        <f t="shared" si="172"/>
        <v>41626.707951388889</v>
      </c>
      <c r="T1826" s="9">
        <f t="shared" si="173"/>
        <v>41646.880555555552</v>
      </c>
      <c r="U1826" s="9">
        <v>41626.707951388889</v>
      </c>
      <c r="V1826" s="9">
        <v>41646.880555555552</v>
      </c>
    </row>
    <row r="1827" spans="1:22" ht="44.25" x14ac:dyDescent="0.7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  <c r="U1827" s="9">
        <v>41443.626192129625</v>
      </c>
      <c r="V1827" s="9">
        <v>41466.626192129625</v>
      </c>
    </row>
    <row r="1828" spans="1:22" ht="29.5" x14ac:dyDescent="0.7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  <c r="U1828" s="9">
        <v>41657.715474537035</v>
      </c>
      <c r="V1828" s="9">
        <v>41687.715474537035</v>
      </c>
    </row>
    <row r="1829" spans="1:22" ht="44.25" x14ac:dyDescent="0.7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  <c r="U1829" s="9">
        <v>40555.117604166662</v>
      </c>
      <c r="V1829" s="9">
        <v>40605.117604166662</v>
      </c>
    </row>
    <row r="1830" spans="1:22" ht="59" x14ac:dyDescent="0.7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  <c r="U1830" s="9">
        <v>41736.691319444442</v>
      </c>
      <c r="V1830" s="9">
        <v>41768.708333333328</v>
      </c>
    </row>
    <row r="1831" spans="1:22" ht="44.25" x14ac:dyDescent="0.7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  <c r="U1831" s="9">
        <v>40515.879293981481</v>
      </c>
      <c r="V1831" s="9">
        <v>40564.708333333328</v>
      </c>
    </row>
    <row r="1832" spans="1:22" ht="44.25" x14ac:dyDescent="0.7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  <c r="U1832" s="9">
        <v>41664.475775462961</v>
      </c>
      <c r="V1832" s="9">
        <v>41694.475775462961</v>
      </c>
    </row>
    <row r="1833" spans="1:22" ht="44.25" x14ac:dyDescent="0.7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  <c r="U1833" s="9">
        <v>41026.787766203699</v>
      </c>
      <c r="V1833" s="9">
        <v>41041.787766203699</v>
      </c>
    </row>
    <row r="1834" spans="1:22" ht="44.25" x14ac:dyDescent="0.7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  <c r="U1834" s="9">
        <v>40576.331331018519</v>
      </c>
      <c r="V1834" s="9">
        <v>40606.331331018519</v>
      </c>
    </row>
    <row r="1835" spans="1:22" ht="44.25" x14ac:dyDescent="0.7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  <c r="U1835" s="9">
        <v>41302.835682870369</v>
      </c>
      <c r="V1835" s="9">
        <v>41335.124305555553</v>
      </c>
    </row>
    <row r="1836" spans="1:22" ht="29.5" x14ac:dyDescent="0.7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  <c r="U1836" s="9">
        <v>41988.755729166667</v>
      </c>
      <c r="V1836" s="9">
        <v>42028.755729166667</v>
      </c>
    </row>
    <row r="1837" spans="1:22" ht="59" x14ac:dyDescent="0.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  <c r="U1837" s="9">
        <v>42430.49387731481</v>
      </c>
      <c r="V1837" s="9">
        <v>42460.452210648145</v>
      </c>
    </row>
    <row r="1838" spans="1:22" ht="29.5" x14ac:dyDescent="0.7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  <c r="U1838" s="9">
        <v>41305.601030092592</v>
      </c>
      <c r="V1838" s="9">
        <v>41322.601030092592</v>
      </c>
    </row>
    <row r="1839" spans="1:22" ht="59" x14ac:dyDescent="0.7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  <c r="U1839" s="9">
        <v>40925.839525462965</v>
      </c>
      <c r="V1839" s="9">
        <v>40985.797858796293</v>
      </c>
    </row>
    <row r="1840" spans="1:22" ht="44.25" x14ac:dyDescent="0.7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  <c r="U1840" s="9">
        <v>40788.578206018516</v>
      </c>
      <c r="V1840" s="9">
        <v>40816.916666666664</v>
      </c>
    </row>
    <row r="1841" spans="1:22" ht="44.25" x14ac:dyDescent="0.7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  <c r="U1841" s="9">
        <v>42614.513680555552</v>
      </c>
      <c r="V1841" s="9">
        <v>42644.513680555552</v>
      </c>
    </row>
    <row r="1842" spans="1:22" ht="44.25" x14ac:dyDescent="0.7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  <c r="U1842" s="9">
        <v>41381.88784722222</v>
      </c>
      <c r="V1842" s="9">
        <v>41400.999305555553</v>
      </c>
    </row>
    <row r="1843" spans="1:22" ht="29.5" x14ac:dyDescent="0.7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  <c r="U1843" s="9">
        <v>41745.637094907404</v>
      </c>
      <c r="V1843" s="9">
        <v>41778.999305555553</v>
      </c>
    </row>
    <row r="1844" spans="1:22" ht="44.25" x14ac:dyDescent="0.7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  <c r="U1844" s="9">
        <v>42031.423391203702</v>
      </c>
      <c r="V1844" s="9">
        <v>42065.040972222218</v>
      </c>
    </row>
    <row r="1845" spans="1:22" ht="59" x14ac:dyDescent="0.7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  <c r="U1845" s="9">
        <v>40564.786504629628</v>
      </c>
      <c r="V1845" s="9">
        <v>40594.786504629628</v>
      </c>
    </row>
    <row r="1846" spans="1:22" ht="44.25" x14ac:dyDescent="0.7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  <c r="U1846" s="9">
        <v>40666.765208333331</v>
      </c>
      <c r="V1846" s="9">
        <v>40704.916666666664</v>
      </c>
    </row>
    <row r="1847" spans="1:22" ht="88.5" x14ac:dyDescent="0.7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  <c r="U1847" s="9">
        <v>42523.124976851854</v>
      </c>
      <c r="V1847" s="9">
        <v>42537.996527777774</v>
      </c>
    </row>
    <row r="1848" spans="1:22" ht="44.25" x14ac:dyDescent="0.7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  <c r="U1848" s="9">
        <v>41228.441863425927</v>
      </c>
      <c r="V1848" s="9">
        <v>41258.441863425927</v>
      </c>
    </row>
    <row r="1849" spans="1:22" ht="59" x14ac:dyDescent="0.7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  <c r="U1849" s="9">
        <v>42094.028148148143</v>
      </c>
      <c r="V1849" s="9">
        <v>42115.028148148143</v>
      </c>
    </row>
    <row r="1850" spans="1:22" ht="44.25" x14ac:dyDescent="0.7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  <c r="U1850" s="9">
        <v>40691.579722222217</v>
      </c>
      <c r="V1850" s="9">
        <v>40755.082638888889</v>
      </c>
    </row>
    <row r="1851" spans="1:22" ht="29.5" x14ac:dyDescent="0.7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  <c r="U1851" s="9">
        <v>41169.637256944443</v>
      </c>
      <c r="V1851" s="9">
        <v>41199.637256944443</v>
      </c>
    </row>
    <row r="1852" spans="1:22" ht="44.25" x14ac:dyDescent="0.7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  <c r="U1852" s="9">
        <v>41800.751157407409</v>
      </c>
      <c r="V1852" s="9">
        <v>41830.751157407409</v>
      </c>
    </row>
    <row r="1853" spans="1:22" ht="44.25" x14ac:dyDescent="0.7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  <c r="U1853" s="9">
        <v>41827.69835648148</v>
      </c>
      <c r="V1853" s="9">
        <v>41847.833333333328</v>
      </c>
    </row>
    <row r="1854" spans="1:22" ht="59" x14ac:dyDescent="0.7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  <c r="U1854" s="9">
        <v>42081.563101851854</v>
      </c>
      <c r="V1854" s="9">
        <v>42118.791666666664</v>
      </c>
    </row>
    <row r="1855" spans="1:22" ht="44.25" x14ac:dyDescent="0.7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  <c r="U1855" s="9">
        <v>41176.852048611108</v>
      </c>
      <c r="V1855" s="9">
        <v>41226.893715277773</v>
      </c>
    </row>
    <row r="1856" spans="1:22" ht="44.25" x14ac:dyDescent="0.7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  <c r="U1856" s="9">
        <v>41387.812928240739</v>
      </c>
      <c r="V1856" s="9">
        <v>41417.812928240739</v>
      </c>
    </row>
    <row r="1857" spans="1:22" ht="44.25" x14ac:dyDescent="0.7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  <c r="U1857" s="9">
        <v>41600.330324074072</v>
      </c>
      <c r="V1857" s="9">
        <v>41645.330324074072</v>
      </c>
    </row>
    <row r="1858" spans="1:22" ht="59" x14ac:dyDescent="0.7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  <c r="U1858" s="9">
        <v>41817.64666666666</v>
      </c>
      <c r="V1858" s="9">
        <v>41838.64666666666</v>
      </c>
    </row>
    <row r="1859" spans="1:22" ht="44.25" x14ac:dyDescent="0.7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>
        <f t="shared" ref="P1859:P1922" si="175">ROUND(E1859/L1859,0)</f>
        <v>136</v>
      </c>
      <c r="Q1859" t="str">
        <f t="shared" ref="Q1859:Q1922" si="176">LEFT(N1859, SEARCH("/",N1859,1)-1)</f>
        <v>music</v>
      </c>
      <c r="R1859" t="str">
        <f t="shared" ref="R1859:R1922" si="177">RIGHT(N1859, LEN(N1859)-SEARCH("/",N1859,1))</f>
        <v>rock</v>
      </c>
      <c r="S1859" s="9">
        <f t="shared" ref="S1859:S1922" si="178">(((J1859/60)/60)/24)+DATE(1970,1,1)+(-5/24)</f>
        <v>41864.560335648144</v>
      </c>
      <c r="T1859" s="9">
        <f t="shared" ref="T1859:T1922" si="179">(((I1859/60)/60)/24)+DATE(1970,1,1)+(-5/24)</f>
        <v>41894.560335648144</v>
      </c>
      <c r="U1859" s="9">
        <v>41864.560335648144</v>
      </c>
      <c r="V1859" s="9">
        <v>41894.560335648144</v>
      </c>
    </row>
    <row r="1860" spans="1:22" ht="59" x14ac:dyDescent="0.7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  <c r="U1860" s="9">
        <v>40832.9921412037</v>
      </c>
      <c r="V1860" s="9">
        <v>40893.033807870372</v>
      </c>
    </row>
    <row r="1861" spans="1:22" ht="29.5" x14ac:dyDescent="0.7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  <c r="U1861" s="9">
        <v>40778.561678240738</v>
      </c>
      <c r="V1861" s="9">
        <v>40808.561678240738</v>
      </c>
    </row>
    <row r="1862" spans="1:22" ht="44.25" x14ac:dyDescent="0.7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9">
        <f t="shared" si="178"/>
        <v>41655.500972222217</v>
      </c>
      <c r="T1862" s="9">
        <f t="shared" si="179"/>
        <v>41676.500972222217</v>
      </c>
      <c r="U1862" s="9">
        <v>41655.500972222217</v>
      </c>
      <c r="V1862" s="9">
        <v>41676.500972222217</v>
      </c>
    </row>
    <row r="1863" spans="1:22" ht="44.25" x14ac:dyDescent="0.7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  <c r="U1863" s="9">
        <v>42000.091909722221</v>
      </c>
      <c r="V1863" s="9">
        <v>42030.091909722221</v>
      </c>
    </row>
    <row r="1864" spans="1:22" ht="44.25" x14ac:dyDescent="0.7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42755.284421296288</v>
      </c>
      <c r="T1864" s="9">
        <f t="shared" si="179"/>
        <v>42802.104166666664</v>
      </c>
      <c r="U1864" s="9">
        <v>42755.284421296288</v>
      </c>
      <c r="V1864" s="9">
        <v>42802.104166666664</v>
      </c>
    </row>
    <row r="1865" spans="1:22" ht="44.25" x14ac:dyDescent="0.7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  <c r="U1865" s="9">
        <v>41772.588946759257</v>
      </c>
      <c r="V1865" s="9">
        <v>41802.588946759257</v>
      </c>
    </row>
    <row r="1866" spans="1:22" ht="44.25" x14ac:dyDescent="0.7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  <c r="U1866" s="9">
        <v>41733.508101851847</v>
      </c>
      <c r="V1866" s="9">
        <v>41763.508101851847</v>
      </c>
    </row>
    <row r="1867" spans="1:22" ht="59" x14ac:dyDescent="0.7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42645.159108796295</v>
      </c>
      <c r="T1867" s="9">
        <f t="shared" si="179"/>
        <v>42680.200775462967</v>
      </c>
      <c r="U1867" s="9">
        <v>42645.159108796295</v>
      </c>
      <c r="V1867" s="9">
        <v>42680.200775462967</v>
      </c>
    </row>
    <row r="1868" spans="1:22" ht="44.25" x14ac:dyDescent="0.7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  <c r="U1868" s="9">
        <v>42742.038159722222</v>
      </c>
      <c r="V1868" s="9">
        <v>42794.958333333336</v>
      </c>
    </row>
    <row r="1869" spans="1:22" ht="44.25" x14ac:dyDescent="0.7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  <c r="U1869" s="9">
        <v>42649.716574074067</v>
      </c>
      <c r="V1869" s="9">
        <v>42679.716574074067</v>
      </c>
    </row>
    <row r="1870" spans="1:22" ht="44.25" x14ac:dyDescent="0.7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  <c r="U1870" s="9">
        <v>42328.570891203701</v>
      </c>
      <c r="V1870" s="9">
        <v>42353.124305555553</v>
      </c>
    </row>
    <row r="1871" spans="1:22" ht="44.25" x14ac:dyDescent="0.7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  <c r="U1871" s="9">
        <v>42708.794548611106</v>
      </c>
      <c r="V1871" s="9">
        <v>42738.794548611106</v>
      </c>
    </row>
    <row r="1872" spans="1:22" ht="44.25" x14ac:dyDescent="0.7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  <c r="U1872" s="9">
        <v>42371.14739583333</v>
      </c>
      <c r="V1872" s="9">
        <v>42399.970138888886</v>
      </c>
    </row>
    <row r="1873" spans="1:22" ht="59" x14ac:dyDescent="0.7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  <c r="U1873" s="9">
        <v>41923.575243055551</v>
      </c>
      <c r="V1873" s="9">
        <v>41963.616909722223</v>
      </c>
    </row>
    <row r="1874" spans="1:22" ht="44.25" x14ac:dyDescent="0.7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  <c r="U1874" s="9">
        <v>42154.921319444438</v>
      </c>
      <c r="V1874" s="9">
        <v>42184.921319444438</v>
      </c>
    </row>
    <row r="1875" spans="1:22" ht="44.25" x14ac:dyDescent="0.7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  <c r="U1875" s="9">
        <v>42164.407523148147</v>
      </c>
      <c r="V1875" s="9">
        <v>42193.489583333336</v>
      </c>
    </row>
    <row r="1876" spans="1:22" ht="59" x14ac:dyDescent="0.7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  <c r="U1876" s="9">
        <v>42529.760798611103</v>
      </c>
      <c r="V1876" s="9">
        <v>42549.760798611103</v>
      </c>
    </row>
    <row r="1877" spans="1:22" ht="44.25" x14ac:dyDescent="0.7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  <c r="U1877" s="9">
        <v>42528.691064814811</v>
      </c>
      <c r="V1877" s="9">
        <v>42588.691064814811</v>
      </c>
    </row>
    <row r="1878" spans="1:22" ht="44.25" x14ac:dyDescent="0.7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41776.076446759253</v>
      </c>
      <c r="T1878" s="9">
        <f t="shared" si="179"/>
        <v>41806.076446759253</v>
      </c>
      <c r="U1878" s="9">
        <v>41776.076446759253</v>
      </c>
      <c r="V1878" s="9">
        <v>41806.076446759253</v>
      </c>
    </row>
    <row r="1879" spans="1:22" ht="44.25" x14ac:dyDescent="0.7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  <c r="U1879" s="9">
        <v>42034.820891203701</v>
      </c>
      <c r="V1879" s="9">
        <v>42063.820891203701</v>
      </c>
    </row>
    <row r="1880" spans="1:22" ht="59" x14ac:dyDescent="0.7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  <c r="U1880" s="9">
        <v>41772.800405092588</v>
      </c>
      <c r="V1880" s="9">
        <v>41802.800405092588</v>
      </c>
    </row>
    <row r="1881" spans="1:22" ht="44.25" x14ac:dyDescent="0.7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  <c r="U1881" s="9">
        <v>42413.441307870373</v>
      </c>
      <c r="V1881" s="9">
        <v>42443.399641203701</v>
      </c>
    </row>
    <row r="1882" spans="1:22" ht="29.5" x14ac:dyDescent="0.7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  <c r="U1882" s="9">
        <v>42430.358564814807</v>
      </c>
      <c r="V1882" s="9">
        <v>42459.31689814815</v>
      </c>
    </row>
    <row r="1883" spans="1:22" ht="44.25" x14ac:dyDescent="0.7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  <c r="U1883" s="9">
        <v>42042.944317129623</v>
      </c>
      <c r="V1883" s="9">
        <v>42072.902650462966</v>
      </c>
    </row>
    <row r="1884" spans="1:22" ht="59" x14ac:dyDescent="0.7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  <c r="U1884" s="9">
        <v>41067.740879629629</v>
      </c>
      <c r="V1884" s="9">
        <v>41100.783333333333</v>
      </c>
    </row>
    <row r="1885" spans="1:22" ht="44.25" x14ac:dyDescent="0.7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  <c r="U1885" s="9">
        <v>40977.739675925921</v>
      </c>
      <c r="V1885" s="9">
        <v>41007.698009259257</v>
      </c>
    </row>
    <row r="1886" spans="1:22" ht="44.25" x14ac:dyDescent="0.7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  <c r="U1886" s="9">
        <v>41204.989988425921</v>
      </c>
      <c r="V1886" s="9">
        <v>41240.291666666664</v>
      </c>
    </row>
    <row r="1887" spans="1:22" ht="44.25" x14ac:dyDescent="0.7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  <c r="U1887" s="9">
        <v>41098.885532407403</v>
      </c>
      <c r="V1887" s="9">
        <v>41131.708333333328</v>
      </c>
    </row>
    <row r="1888" spans="1:22" ht="44.25" x14ac:dyDescent="0.7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  <c r="U1888" s="9">
        <v>41925.69835648148</v>
      </c>
      <c r="V1888" s="9">
        <v>41955.740023148144</v>
      </c>
    </row>
    <row r="1889" spans="1:22" ht="44.25" x14ac:dyDescent="0.7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  <c r="U1889" s="9">
        <v>42323.591805555552</v>
      </c>
      <c r="V1889" s="9">
        <v>42341.687499999993</v>
      </c>
    </row>
    <row r="1890" spans="1:22" ht="59" x14ac:dyDescent="0.7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  <c r="U1890" s="9">
        <v>40299.03162037037</v>
      </c>
      <c r="V1890" s="9">
        <v>40329.999305555553</v>
      </c>
    </row>
    <row r="1891" spans="1:22" ht="44.25" x14ac:dyDescent="0.7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  <c r="U1891" s="9">
        <v>41299.585023148145</v>
      </c>
      <c r="V1891" s="9">
        <v>41344.543356481481</v>
      </c>
    </row>
    <row r="1892" spans="1:22" ht="44.25" x14ac:dyDescent="0.7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  <c r="U1892" s="9">
        <v>41228.577870370369</v>
      </c>
      <c r="V1892" s="9">
        <v>41258.577870370369</v>
      </c>
    </row>
    <row r="1893" spans="1:22" ht="59" x14ac:dyDescent="0.7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  <c r="U1893" s="9">
        <v>40335.589745370366</v>
      </c>
      <c r="V1893" s="9">
        <v>40381.041666666664</v>
      </c>
    </row>
    <row r="1894" spans="1:22" ht="44.25" x14ac:dyDescent="0.7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  <c r="U1894" s="9">
        <v>40671.429178240738</v>
      </c>
      <c r="V1894" s="9">
        <v>40701.429178240738</v>
      </c>
    </row>
    <row r="1895" spans="1:22" ht="44.25" x14ac:dyDescent="0.7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  <c r="U1895" s="9">
        <v>40632.733622685184</v>
      </c>
      <c r="V1895" s="9">
        <v>40648.957638888889</v>
      </c>
    </row>
    <row r="1896" spans="1:22" ht="29.5" x14ac:dyDescent="0.7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40920.696562500001</v>
      </c>
      <c r="T1896" s="9">
        <f t="shared" si="179"/>
        <v>40951.696562500001</v>
      </c>
      <c r="U1896" s="9">
        <v>40920.696562500001</v>
      </c>
      <c r="V1896" s="9">
        <v>40951.696562500001</v>
      </c>
    </row>
    <row r="1897" spans="1:22" ht="59" x14ac:dyDescent="0.7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  <c r="U1897" s="9">
        <v>42267.538449074076</v>
      </c>
      <c r="V1897" s="9">
        <v>42297.538449074076</v>
      </c>
    </row>
    <row r="1898" spans="1:22" ht="44.25" x14ac:dyDescent="0.7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  <c r="U1898" s="9">
        <v>40981.501909722218</v>
      </c>
      <c r="V1898" s="9">
        <v>41011.501909722218</v>
      </c>
    </row>
    <row r="1899" spans="1:22" ht="44.25" x14ac:dyDescent="0.7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41680.375069444446</v>
      </c>
      <c r="T1899" s="9">
        <f t="shared" si="179"/>
        <v>41702.666666666664</v>
      </c>
      <c r="U1899" s="9">
        <v>41680.375069444446</v>
      </c>
      <c r="V1899" s="9">
        <v>41702.666666666664</v>
      </c>
    </row>
    <row r="1900" spans="1:22" ht="44.25" x14ac:dyDescent="0.7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  <c r="U1900" s="9">
        <v>42365.9846412037</v>
      </c>
      <c r="V1900" s="9">
        <v>42401.541666666664</v>
      </c>
    </row>
    <row r="1901" spans="1:22" ht="44.25" x14ac:dyDescent="0.7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  <c r="U1901" s="9">
        <v>42058.733402777776</v>
      </c>
      <c r="V1901" s="9">
        <v>42088.691736111105</v>
      </c>
    </row>
    <row r="1902" spans="1:22" ht="44.25" x14ac:dyDescent="0.7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  <c r="U1902" s="9">
        <v>41160.663553240738</v>
      </c>
      <c r="V1902" s="9">
        <v>41188.207638888889</v>
      </c>
    </row>
    <row r="1903" spans="1:22" ht="44.25" x14ac:dyDescent="0.7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  <c r="U1903" s="9">
        <v>42116.334826388884</v>
      </c>
      <c r="V1903" s="9">
        <v>42146.333333333336</v>
      </c>
    </row>
    <row r="1904" spans="1:22" ht="44.25" x14ac:dyDescent="0.7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  <c r="U1904" s="9">
        <v>42037.581562499996</v>
      </c>
      <c r="V1904" s="9">
        <v>42067.581562499996</v>
      </c>
    </row>
    <row r="1905" spans="1:22" ht="44.25" x14ac:dyDescent="0.7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  <c r="U1905" s="9">
        <v>42702.562395833331</v>
      </c>
      <c r="V1905" s="9">
        <v>42762.562395833331</v>
      </c>
    </row>
    <row r="1906" spans="1:22" ht="44.25" x14ac:dyDescent="0.7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  <c r="U1906" s="9">
        <v>42326.477094907408</v>
      </c>
      <c r="V1906" s="9">
        <v>42371.477094907408</v>
      </c>
    </row>
    <row r="1907" spans="1:22" ht="59" x14ac:dyDescent="0.7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  <c r="U1907" s="9">
        <v>41859.717523148145</v>
      </c>
      <c r="V1907" s="9">
        <v>41889.717523148145</v>
      </c>
    </row>
    <row r="1908" spans="1:22" ht="44.25" x14ac:dyDescent="0.7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  <c r="U1908" s="9">
        <v>42514.462766203702</v>
      </c>
      <c r="V1908" s="9">
        <v>42544.462766203702</v>
      </c>
    </row>
    <row r="1909" spans="1:22" ht="44.25" x14ac:dyDescent="0.7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  <c r="U1909" s="9">
        <v>41767.378761574073</v>
      </c>
      <c r="V1909" s="9">
        <v>41782.378761574073</v>
      </c>
    </row>
    <row r="1910" spans="1:22" ht="44.25" x14ac:dyDescent="0.7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  <c r="U1910" s="9">
        <v>42703.709490740737</v>
      </c>
      <c r="V1910" s="9">
        <v>42733.709490740737</v>
      </c>
    </row>
    <row r="1911" spans="1:22" ht="44.25" x14ac:dyDescent="0.7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  <c r="U1911" s="9">
        <v>41905.220821759256</v>
      </c>
      <c r="V1911" s="9">
        <v>41935.220821759256</v>
      </c>
    </row>
    <row r="1912" spans="1:22" ht="44.25" x14ac:dyDescent="0.7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  <c r="U1912" s="9">
        <v>42264.754826388882</v>
      </c>
      <c r="V1912" s="9">
        <v>42308.739583333336</v>
      </c>
    </row>
    <row r="1913" spans="1:22" ht="59" x14ac:dyDescent="0.7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  <c r="U1913" s="9">
        <v>41829.825624999998</v>
      </c>
      <c r="V1913" s="9">
        <v>41859.825624999998</v>
      </c>
    </row>
    <row r="1914" spans="1:22" ht="44.25" x14ac:dyDescent="0.7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  <c r="U1914" s="9">
        <v>42129.018055555549</v>
      </c>
      <c r="V1914" s="9">
        <v>42159.018055555549</v>
      </c>
    </row>
    <row r="1915" spans="1:22" ht="29.5" x14ac:dyDescent="0.7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  <c r="U1915" s="9">
        <v>41890.302986111106</v>
      </c>
      <c r="V1915" s="9">
        <v>41920.302986111106</v>
      </c>
    </row>
    <row r="1916" spans="1:22" ht="44.25" x14ac:dyDescent="0.7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  <c r="U1916" s="9">
        <v>41928.966122685182</v>
      </c>
      <c r="V1916" s="9">
        <v>41943.957638888889</v>
      </c>
    </row>
    <row r="1917" spans="1:22" ht="44.25" x14ac:dyDescent="0.7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  <c r="U1917" s="9">
        <v>41863.840532407405</v>
      </c>
      <c r="V1917" s="9">
        <v>41883.840532407405</v>
      </c>
    </row>
    <row r="1918" spans="1:22" ht="29.5" x14ac:dyDescent="0.7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  <c r="U1918" s="9">
        <v>42656.508969907409</v>
      </c>
      <c r="V1918" s="9">
        <v>42681.550636574073</v>
      </c>
    </row>
    <row r="1919" spans="1:22" ht="29.5" x14ac:dyDescent="0.7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  <c r="U1919" s="9">
        <v>42746.06172453703</v>
      </c>
      <c r="V1919" s="9">
        <v>42776.06172453703</v>
      </c>
    </row>
    <row r="1920" spans="1:22" ht="44.25" x14ac:dyDescent="0.7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  <c r="U1920" s="9">
        <v>41828.581608796296</v>
      </c>
      <c r="V1920" s="9">
        <v>41863.581608796296</v>
      </c>
    </row>
    <row r="1921" spans="1:22" ht="44.25" x14ac:dyDescent="0.7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42113.667233796288</v>
      </c>
      <c r="T1921" s="9">
        <f t="shared" si="179"/>
        <v>42143.667233796288</v>
      </c>
      <c r="U1921" s="9">
        <v>42113.667233796288</v>
      </c>
      <c r="V1921" s="9">
        <v>42143.667233796288</v>
      </c>
    </row>
    <row r="1922" spans="1:22" ht="44.25" x14ac:dyDescent="0.7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  <c r="U1922" s="9">
        <v>42270.66737268518</v>
      </c>
      <c r="V1922" s="9">
        <v>42298.749999999993</v>
      </c>
    </row>
    <row r="1923" spans="1:22" ht="29.5" x14ac:dyDescent="0.7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>
        <f t="shared" ref="P1923:P1986" si="181">ROUND(E1923/L1923,0)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LEN(N1923)-SEARCH("/",N1923,1))</f>
        <v>indie rock</v>
      </c>
      <c r="S1923" s="9">
        <f t="shared" ref="S1923:S1986" si="184">(((J1923/60)/60)/24)+DATE(1970,1,1)+(-5/24)</f>
        <v>41074.013229166667</v>
      </c>
      <c r="T1923" s="9">
        <f t="shared" ref="T1923:T1986" si="185">(((I1923/60)/60)/24)+DATE(1970,1,1)+(-5/24)</f>
        <v>41104.013229166667</v>
      </c>
      <c r="U1923" s="9">
        <v>41074.013229166667</v>
      </c>
      <c r="V1923" s="9">
        <v>41104.013229166667</v>
      </c>
    </row>
    <row r="1924" spans="1:22" ht="44.25" x14ac:dyDescent="0.7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  <c r="U1924" s="9">
        <v>41590.047534722216</v>
      </c>
      <c r="V1924" s="9">
        <v>41620.047534722216</v>
      </c>
    </row>
    <row r="1925" spans="1:22" ht="44.25" x14ac:dyDescent="0.7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  <c r="U1925" s="9">
        <v>40772.640416666662</v>
      </c>
      <c r="V1925" s="9">
        <v>40812.999305555553</v>
      </c>
    </row>
    <row r="1926" spans="1:22" ht="59" x14ac:dyDescent="0.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  <c r="U1926" s="9">
        <v>41626.552719907406</v>
      </c>
      <c r="V1926" s="9">
        <v>41654.606249999997</v>
      </c>
    </row>
    <row r="1927" spans="1:22" ht="44.25" x14ac:dyDescent="0.7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  <c r="U1927" s="9">
        <v>41535.693148148144</v>
      </c>
      <c r="V1927" s="9">
        <v>41557.791666666664</v>
      </c>
    </row>
    <row r="1928" spans="1:22" ht="59" x14ac:dyDescent="0.7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  <c r="U1928" s="9">
        <v>40456.746018518512</v>
      </c>
      <c r="V1928" s="9">
        <v>40483.80972222222</v>
      </c>
    </row>
    <row r="1929" spans="1:22" x14ac:dyDescent="0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  <c r="U1929" s="9">
        <v>40960.653229166666</v>
      </c>
      <c r="V1929" s="9">
        <v>40975.999305555553</v>
      </c>
    </row>
    <row r="1930" spans="1:22" ht="29.5" x14ac:dyDescent="0.7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41371.439745370371</v>
      </c>
      <c r="T1930" s="9">
        <f t="shared" si="185"/>
        <v>41401.439745370371</v>
      </c>
      <c r="U1930" s="9">
        <v>41371.439745370371</v>
      </c>
      <c r="V1930" s="9">
        <v>41401.439745370371</v>
      </c>
    </row>
    <row r="1931" spans="1:22" ht="44.25" x14ac:dyDescent="0.7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  <c r="U1931" s="9">
        <v>40686.813263888886</v>
      </c>
      <c r="V1931" s="9">
        <v>40728.813263888886</v>
      </c>
    </row>
    <row r="1932" spans="1:22" ht="29.5" x14ac:dyDescent="0.7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  <c r="U1932" s="9">
        <v>41402.350486111107</v>
      </c>
      <c r="V1932" s="9">
        <v>41462.350486111107</v>
      </c>
    </row>
    <row r="1933" spans="1:22" ht="44.25" x14ac:dyDescent="0.7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  <c r="U1933" s="9">
        <v>41037.684131944443</v>
      </c>
      <c r="V1933" s="9">
        <v>41050.9375</v>
      </c>
    </row>
    <row r="1934" spans="1:22" ht="59" x14ac:dyDescent="0.7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40911.601539351846</v>
      </c>
      <c r="T1934" s="9">
        <f t="shared" si="185"/>
        <v>40932.601539351846</v>
      </c>
      <c r="U1934" s="9">
        <v>40911.601539351846</v>
      </c>
      <c r="V1934" s="9">
        <v>40932.601539351846</v>
      </c>
    </row>
    <row r="1935" spans="1:22" ht="44.25" x14ac:dyDescent="0.7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  <c r="U1935" s="9">
        <v>41878.922534722216</v>
      </c>
      <c r="V1935" s="9">
        <v>41908.922534722216</v>
      </c>
    </row>
    <row r="1936" spans="1:22" ht="44.25" x14ac:dyDescent="0.7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  <c r="U1936" s="9">
        <v>40865.658807870372</v>
      </c>
      <c r="V1936" s="9">
        <v>40902</v>
      </c>
    </row>
    <row r="1937" spans="1:22" ht="44.25" x14ac:dyDescent="0.7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41773.72420138889</v>
      </c>
      <c r="T1937" s="9">
        <f t="shared" si="185"/>
        <v>41810.999305555553</v>
      </c>
      <c r="U1937" s="9">
        <v>41773.72420138889</v>
      </c>
      <c r="V1937" s="9">
        <v>41810.999305555553</v>
      </c>
    </row>
    <row r="1938" spans="1:22" ht="44.25" x14ac:dyDescent="0.7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  <c r="U1938" s="9">
        <v>40852.68136574074</v>
      </c>
      <c r="V1938" s="9">
        <v>40883.040972222218</v>
      </c>
    </row>
    <row r="1939" spans="1:22" ht="44.25" x14ac:dyDescent="0.7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  <c r="U1939" s="9">
        <v>41058.91065972222</v>
      </c>
      <c r="V1939" s="9">
        <v>41074.957638888889</v>
      </c>
    </row>
    <row r="1940" spans="1:22" ht="44.25" x14ac:dyDescent="0.7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41426.05128472222</v>
      </c>
      <c r="T1940" s="9">
        <f t="shared" si="185"/>
        <v>41457</v>
      </c>
      <c r="U1940" s="9">
        <v>41426.05128472222</v>
      </c>
      <c r="V1940" s="9">
        <v>41457</v>
      </c>
    </row>
    <row r="1941" spans="1:22" ht="59" x14ac:dyDescent="0.7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  <c r="U1941" s="9">
        <v>41313.776712962957</v>
      </c>
      <c r="V1941" s="9">
        <v>41343.735046296293</v>
      </c>
    </row>
    <row r="1942" spans="1:22" ht="44.25" x14ac:dyDescent="0.7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  <c r="U1942" s="9">
        <v>40670.298993055556</v>
      </c>
      <c r="V1942" s="9">
        <v>40708.957638888889</v>
      </c>
    </row>
    <row r="1943" spans="1:22" ht="44.25" x14ac:dyDescent="0.7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  <c r="U1943" s="9">
        <v>41744.08253472222</v>
      </c>
      <c r="V1943" s="9">
        <v>41774.08253472222</v>
      </c>
    </row>
    <row r="1944" spans="1:22" ht="44.25" x14ac:dyDescent="0.7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  <c r="U1944" s="9">
        <v>40638.619675925926</v>
      </c>
      <c r="V1944" s="9">
        <v>40728.619675925926</v>
      </c>
    </row>
    <row r="1945" spans="1:22" ht="44.25" x14ac:dyDescent="0.7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  <c r="U1945" s="9">
        <v>42548.061527777776</v>
      </c>
      <c r="V1945" s="9">
        <v>42593.061527777776</v>
      </c>
    </row>
    <row r="1946" spans="1:22" ht="59" x14ac:dyDescent="0.7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  <c r="U1946" s="9">
        <v>41730.376041666663</v>
      </c>
      <c r="V1946" s="9">
        <v>41760.376041666663</v>
      </c>
    </row>
    <row r="1947" spans="1:22" ht="44.25" x14ac:dyDescent="0.7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42157.043495370373</v>
      </c>
      <c r="T1947" s="9">
        <f t="shared" si="185"/>
        <v>42197.043495370373</v>
      </c>
      <c r="U1947" s="9">
        <v>42157.043495370373</v>
      </c>
      <c r="V1947" s="9">
        <v>42197.043495370373</v>
      </c>
    </row>
    <row r="1948" spans="1:22" ht="59" x14ac:dyDescent="0.7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41688.941678240735</v>
      </c>
      <c r="T1948" s="9">
        <f t="shared" si="185"/>
        <v>41748.900011574071</v>
      </c>
      <c r="U1948" s="9">
        <v>41688.941678240735</v>
      </c>
      <c r="V1948" s="9">
        <v>41748.900011574071</v>
      </c>
    </row>
    <row r="1949" spans="1:22" ht="59" x14ac:dyDescent="0.7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  <c r="U1949" s="9">
        <v>40102.709722222222</v>
      </c>
      <c r="V1949" s="9">
        <v>40140.040972222218</v>
      </c>
    </row>
    <row r="1950" spans="1:22" ht="29.5" x14ac:dyDescent="0.7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  <c r="U1950" s="9">
        <v>42473.395937499998</v>
      </c>
      <c r="V1950" s="9">
        <v>42527.501388888886</v>
      </c>
    </row>
    <row r="1951" spans="1:22" ht="44.25" x14ac:dyDescent="0.7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41800.214710648142</v>
      </c>
      <c r="T1951" s="9">
        <f t="shared" si="185"/>
        <v>41830.214710648142</v>
      </c>
      <c r="U1951" s="9">
        <v>41800.214710648142</v>
      </c>
      <c r="V1951" s="9">
        <v>41830.214710648142</v>
      </c>
    </row>
    <row r="1952" spans="1:22" ht="44.25" x14ac:dyDescent="0.7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  <c r="U1952" s="9">
        <v>40623.973067129627</v>
      </c>
      <c r="V1952" s="9">
        <v>40654.973067129627</v>
      </c>
    </row>
    <row r="1953" spans="1:22" ht="44.25" x14ac:dyDescent="0.7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  <c r="U1953" s="9">
        <v>42651.212233796294</v>
      </c>
      <c r="V1953" s="9">
        <v>42681.253900462958</v>
      </c>
    </row>
    <row r="1954" spans="1:22" ht="44.25" x14ac:dyDescent="0.7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  <c r="U1954" s="9">
        <v>41526.398321759254</v>
      </c>
      <c r="V1954" s="9">
        <v>41563.398321759254</v>
      </c>
    </row>
    <row r="1955" spans="1:22" ht="44.25" x14ac:dyDescent="0.7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  <c r="U1955" s="9">
        <v>40940.991493055553</v>
      </c>
      <c r="V1955" s="9">
        <v>40969.916666666664</v>
      </c>
    </row>
    <row r="1956" spans="1:22" ht="29.5" x14ac:dyDescent="0.7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  <c r="U1956" s="9">
        <v>42394.372407407405</v>
      </c>
      <c r="V1956" s="9">
        <v>42440.999999999993</v>
      </c>
    </row>
    <row r="1957" spans="1:22" ht="44.25" x14ac:dyDescent="0.7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  <c r="U1957" s="9">
        <v>41020.063437500001</v>
      </c>
      <c r="V1957" s="9">
        <v>41052.583333333328</v>
      </c>
    </row>
    <row r="1958" spans="1:22" ht="44.25" x14ac:dyDescent="0.7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  <c r="U1958" s="9">
        <v>42067.71533564815</v>
      </c>
      <c r="V1958" s="9">
        <v>42112.673668981479</v>
      </c>
    </row>
    <row r="1959" spans="1:22" ht="29.5" x14ac:dyDescent="0.7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41178.890196759254</v>
      </c>
      <c r="T1959" s="9">
        <f t="shared" si="185"/>
        <v>41208.890196759254</v>
      </c>
      <c r="U1959" s="9">
        <v>41178.890196759254</v>
      </c>
      <c r="V1959" s="9">
        <v>41208.890196759254</v>
      </c>
    </row>
    <row r="1960" spans="1:22" ht="44.25" x14ac:dyDescent="0.7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  <c r="U1960" s="9">
        <v>41326.779641203699</v>
      </c>
      <c r="V1960" s="9">
        <v>41356.737974537034</v>
      </c>
    </row>
    <row r="1961" spans="1:22" ht="59" x14ac:dyDescent="0.7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41871.63726851852</v>
      </c>
      <c r="T1961" s="9">
        <f t="shared" si="185"/>
        <v>41912.791666666664</v>
      </c>
      <c r="U1961" s="9">
        <v>41871.63726851852</v>
      </c>
      <c r="V1961" s="9">
        <v>41912.791666666664</v>
      </c>
    </row>
    <row r="1962" spans="1:22" ht="44.25" x14ac:dyDescent="0.7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  <c r="U1962" s="9">
        <v>41964.154409722221</v>
      </c>
      <c r="V1962" s="9">
        <v>41994.154409722221</v>
      </c>
    </row>
    <row r="1963" spans="1:22" ht="44.25" x14ac:dyDescent="0.7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  <c r="U1963" s="9">
        <v>41147.986307870371</v>
      </c>
      <c r="V1963" s="9">
        <v>41187.957638888889</v>
      </c>
    </row>
    <row r="1964" spans="1:22" ht="44.25" x14ac:dyDescent="0.7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  <c r="U1964" s="9">
        <v>41742.572175925925</v>
      </c>
      <c r="V1964" s="9">
        <v>41772.572175925925</v>
      </c>
    </row>
    <row r="1965" spans="1:22" ht="59" x14ac:dyDescent="0.7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  <c r="U1965" s="9">
        <v>41863.221458333333</v>
      </c>
      <c r="V1965" s="9">
        <v>41898.221458333333</v>
      </c>
    </row>
    <row r="1966" spans="1:22" ht="44.25" x14ac:dyDescent="0.7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  <c r="U1966" s="9">
        <v>42452.064490740733</v>
      </c>
      <c r="V1966" s="9">
        <v>42482.064490740733</v>
      </c>
    </row>
    <row r="1967" spans="1:22" ht="44.25" x14ac:dyDescent="0.7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  <c r="U1967" s="9">
        <v>40897.880902777775</v>
      </c>
      <c r="V1967" s="9">
        <v>40919.833333333328</v>
      </c>
    </row>
    <row r="1968" spans="1:22" ht="44.25" x14ac:dyDescent="0.7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  <c r="U1968" s="9">
        <v>41835.332152777773</v>
      </c>
      <c r="V1968" s="9">
        <v>41865.332152777773</v>
      </c>
    </row>
    <row r="1969" spans="1:22" ht="44.25" x14ac:dyDescent="0.7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  <c r="U1969" s="9">
        <v>41730.455196759256</v>
      </c>
      <c r="V1969" s="9">
        <v>41760.455196759256</v>
      </c>
    </row>
    <row r="1970" spans="1:22" ht="29.5" x14ac:dyDescent="0.7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  <c r="U1970" s="9">
        <v>42676.378645833327</v>
      </c>
      <c r="V1970" s="9">
        <v>42707.420312499999</v>
      </c>
    </row>
    <row r="1971" spans="1:22" ht="44.25" x14ac:dyDescent="0.7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  <c r="U1971" s="9">
        <v>42557.584120370368</v>
      </c>
      <c r="V1971" s="9">
        <v>42587.584120370368</v>
      </c>
    </row>
    <row r="1972" spans="1:22" ht="44.25" x14ac:dyDescent="0.7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41323.984965277778</v>
      </c>
      <c r="T1972" s="9">
        <f t="shared" si="185"/>
        <v>41383.943298611113</v>
      </c>
      <c r="U1972" s="9">
        <v>41323.984965277778</v>
      </c>
      <c r="V1972" s="9">
        <v>41383.943298611113</v>
      </c>
    </row>
    <row r="1973" spans="1:22" ht="44.25" x14ac:dyDescent="0.7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  <c r="U1973" s="9">
        <v>41561.29237268518</v>
      </c>
      <c r="V1973" s="9">
        <v>41592.958333333328</v>
      </c>
    </row>
    <row r="1974" spans="1:22" ht="44.25" x14ac:dyDescent="0.7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  <c r="U1974" s="9">
        <v>41200.803749999999</v>
      </c>
      <c r="V1974" s="9">
        <v>41230.845416666663</v>
      </c>
    </row>
    <row r="1975" spans="1:22" ht="44.25" x14ac:dyDescent="0.7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  <c r="U1975" s="9">
        <v>42549.514629629623</v>
      </c>
      <c r="V1975" s="9">
        <v>42588.083333333336</v>
      </c>
    </row>
    <row r="1976" spans="1:22" ht="44.25" x14ac:dyDescent="0.7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  <c r="U1976" s="9">
        <v>41445.125798611109</v>
      </c>
      <c r="V1976" s="9">
        <v>41505.125798611109</v>
      </c>
    </row>
    <row r="1977" spans="1:22" ht="29.5" x14ac:dyDescent="0.7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  <c r="U1977" s="9">
        <v>41313.54688657407</v>
      </c>
      <c r="V1977" s="9">
        <v>41343.54688657407</v>
      </c>
    </row>
    <row r="1978" spans="1:22" ht="29.5" x14ac:dyDescent="0.7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  <c r="U1978" s="9">
        <v>41438.691261574073</v>
      </c>
      <c r="V1978" s="9">
        <v>41468.691261574073</v>
      </c>
    </row>
    <row r="1979" spans="1:22" ht="44.25" x14ac:dyDescent="0.7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  <c r="U1979" s="9">
        <v>42311.008564814816</v>
      </c>
      <c r="V1979" s="9">
        <v>42357.124305555553</v>
      </c>
    </row>
    <row r="1980" spans="1:22" ht="44.25" x14ac:dyDescent="0.7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  <c r="U1980" s="9">
        <v>41039.017268518517</v>
      </c>
      <c r="V1980" s="9">
        <v>41072.083333333328</v>
      </c>
    </row>
    <row r="1981" spans="1:22" ht="44.25" x14ac:dyDescent="0.7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  <c r="U1981" s="9">
        <v>42290.25168981481</v>
      </c>
      <c r="V1981" s="9">
        <v>42326.999305555553</v>
      </c>
    </row>
    <row r="1982" spans="1:22" ht="29.5" x14ac:dyDescent="0.7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  <c r="U1982" s="9">
        <v>42423.334050925921</v>
      </c>
      <c r="V1982" s="9">
        <v>42463.292384259257</v>
      </c>
    </row>
    <row r="1983" spans="1:22" ht="44.25" x14ac:dyDescent="0.7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  <c r="U1983" s="9">
        <v>41799.516956018517</v>
      </c>
      <c r="V1983" s="9">
        <v>41829.516956018517</v>
      </c>
    </row>
    <row r="1984" spans="1:22" ht="44.25" x14ac:dyDescent="0.7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  <c r="U1984" s="9">
        <v>42678.378321759257</v>
      </c>
      <c r="V1984" s="9">
        <v>42708.419988425921</v>
      </c>
    </row>
    <row r="1985" spans="1:22" ht="44.25" x14ac:dyDescent="0.7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  <c r="U1985" s="9">
        <v>42592.803449074076</v>
      </c>
      <c r="V1985" s="9">
        <v>42615.083333333336</v>
      </c>
    </row>
    <row r="1986" spans="1:22" ht="59" x14ac:dyDescent="0.7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  <c r="U1986" s="9">
        <v>41913.581956018512</v>
      </c>
      <c r="V1986" s="9">
        <v>41973.623622685183</v>
      </c>
    </row>
    <row r="1987" spans="1:22" ht="44.25" x14ac:dyDescent="0.7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>
        <f t="shared" ref="P1987:P2050" si="187">ROUND(E1987/L1987,0)</f>
        <v>13</v>
      </c>
      <c r="Q1987" t="str">
        <f t="shared" ref="Q1987:Q2050" si="188">LEFT(N1987, SEARCH("/",N1987,1)-1)</f>
        <v>photography</v>
      </c>
      <c r="R1987" t="str">
        <f t="shared" ref="R1987:R2050" si="189">RIGHT(N1987, LEN(N1987)-SEARCH("/",N1987,1))</f>
        <v>people</v>
      </c>
      <c r="S1987" s="9">
        <f t="shared" ref="S1987:S2050" si="190">(((J1987/60)/60)/24)+DATE(1970,1,1)+(-5/24)</f>
        <v>42555.490405092591</v>
      </c>
      <c r="T1987" s="9">
        <f t="shared" ref="T1987:T2050" si="191">(((I1987/60)/60)/24)+DATE(1970,1,1)+(-5/24)</f>
        <v>42584.749999999993</v>
      </c>
      <c r="U1987" s="9">
        <v>42555.490405092591</v>
      </c>
      <c r="V1987" s="9">
        <v>42584.749999999993</v>
      </c>
    </row>
    <row r="1988" spans="1:22" ht="44.25" x14ac:dyDescent="0.7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42413.225497685176</v>
      </c>
      <c r="T1988" s="9">
        <f t="shared" si="191"/>
        <v>42443.183831018519</v>
      </c>
      <c r="U1988" s="9">
        <v>42413.225497685176</v>
      </c>
      <c r="V1988" s="9">
        <v>42443.183831018519</v>
      </c>
    </row>
    <row r="1989" spans="1:22" ht="29.5" x14ac:dyDescent="0.7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  <c r="U1989" s="9">
        <v>42034.431435185186</v>
      </c>
      <c r="V1989" s="9">
        <v>42064.431435185186</v>
      </c>
    </row>
    <row r="1990" spans="1:22" x14ac:dyDescent="0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  <c r="U1990" s="9">
        <v>42206.554884259262</v>
      </c>
      <c r="V1990" s="9">
        <v>42236.554884259262</v>
      </c>
    </row>
    <row r="1991" spans="1:22" ht="44.25" x14ac:dyDescent="0.7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  <c r="U1991" s="9">
        <v>42685.472314814811</v>
      </c>
      <c r="V1991" s="9">
        <v>42715.472314814811</v>
      </c>
    </row>
    <row r="1992" spans="1:22" ht="44.25" x14ac:dyDescent="0.7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  <c r="U1992" s="9">
        <v>42397.987638888888</v>
      </c>
      <c r="V1992" s="9">
        <v>42412.987638888888</v>
      </c>
    </row>
    <row r="1993" spans="1:22" ht="29.5" x14ac:dyDescent="0.7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  <c r="U1993" s="9">
        <v>42167.685023148144</v>
      </c>
      <c r="V1993" s="9">
        <v>42188.685023148144</v>
      </c>
    </row>
    <row r="1994" spans="1:22" ht="29.5" x14ac:dyDescent="0.7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  <c r="U1994" s="9">
        <v>42022.935081018521</v>
      </c>
      <c r="V1994" s="9">
        <v>42052.935081018521</v>
      </c>
    </row>
    <row r="1995" spans="1:22" ht="44.25" x14ac:dyDescent="0.7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42329.380057870374</v>
      </c>
      <c r="T1995" s="9">
        <f t="shared" si="191"/>
        <v>42359.380057870374</v>
      </c>
      <c r="U1995" s="9">
        <v>42329.380057870374</v>
      </c>
      <c r="V1995" s="9">
        <v>42359.380057870374</v>
      </c>
    </row>
    <row r="1996" spans="1:22" ht="59" x14ac:dyDescent="0.7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  <c r="U1996" s="9">
        <v>42650.797939814809</v>
      </c>
      <c r="V1996" s="9">
        <v>42710.839606481481</v>
      </c>
    </row>
    <row r="1997" spans="1:22" ht="44.25" x14ac:dyDescent="0.7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  <c r="U1997" s="9">
        <v>42181.693703703706</v>
      </c>
      <c r="V1997" s="9">
        <v>42201.693703703706</v>
      </c>
    </row>
    <row r="1998" spans="1:22" ht="59" x14ac:dyDescent="0.7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  <c r="U1998" s="9">
        <v>41800.611238425925</v>
      </c>
      <c r="V1998" s="9">
        <v>41830.611238425925</v>
      </c>
    </row>
    <row r="1999" spans="1:22" ht="44.25" x14ac:dyDescent="0.7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  <c r="U1999" s="9">
        <v>41847.722361111111</v>
      </c>
      <c r="V1999" s="9">
        <v>41877.722361111111</v>
      </c>
    </row>
    <row r="2000" spans="1:22" ht="59" x14ac:dyDescent="0.7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  <c r="U2000" s="9">
        <v>41806.910162037035</v>
      </c>
      <c r="V2000" s="9">
        <v>41851.910162037035</v>
      </c>
    </row>
    <row r="2001" spans="1:22" ht="44.25" x14ac:dyDescent="0.7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  <c r="U2001" s="9">
        <v>41926.274398148147</v>
      </c>
      <c r="V2001" s="9">
        <v>41956.316064814811</v>
      </c>
    </row>
    <row r="2002" spans="1:22" ht="44.25" x14ac:dyDescent="0.7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  <c r="U2002" s="9">
        <v>42345.743206018517</v>
      </c>
      <c r="V2002" s="9">
        <v>42375.743206018517</v>
      </c>
    </row>
    <row r="2003" spans="1:22" ht="44.25" x14ac:dyDescent="0.7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  <c r="U2003" s="9">
        <v>42136.001342592594</v>
      </c>
      <c r="V2003" s="9">
        <v>42167.624999999993</v>
      </c>
    </row>
    <row r="2004" spans="1:22" ht="44.25" x14ac:dyDescent="0.7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  <c r="U2004" s="9">
        <v>42728.503969907404</v>
      </c>
      <c r="V2004" s="9">
        <v>42758.503969907404</v>
      </c>
    </row>
    <row r="2005" spans="1:22" ht="59" x14ac:dyDescent="0.7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  <c r="U2005" s="9">
        <v>40346.917268518519</v>
      </c>
      <c r="V2005" s="9">
        <v>40361.75</v>
      </c>
    </row>
    <row r="2006" spans="1:22" ht="44.25" x14ac:dyDescent="0.7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  <c r="U2006" s="9">
        <v>41800.396562499998</v>
      </c>
      <c r="V2006" s="9">
        <v>41830.396562499998</v>
      </c>
    </row>
    <row r="2007" spans="1:22" ht="44.25" x14ac:dyDescent="0.7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  <c r="U2007" s="9">
        <v>41535.604374999995</v>
      </c>
      <c r="V2007" s="9">
        <v>41562.957638888889</v>
      </c>
    </row>
    <row r="2008" spans="1:22" ht="59" x14ac:dyDescent="0.7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  <c r="U2008" s="9">
        <v>41941.292187499996</v>
      </c>
      <c r="V2008" s="9">
        <v>41976.333854166667</v>
      </c>
    </row>
    <row r="2009" spans="1:22" ht="59" x14ac:dyDescent="0.7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  <c r="U2009" s="9">
        <v>40347.629467592589</v>
      </c>
      <c r="V2009" s="9">
        <v>40413.958333333328</v>
      </c>
    </row>
    <row r="2010" spans="1:22" ht="44.25" x14ac:dyDescent="0.7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  <c r="U2010" s="9">
        <v>40761.396087962959</v>
      </c>
      <c r="V2010" s="9">
        <v>40805.396087962959</v>
      </c>
    </row>
    <row r="2011" spans="1:22" ht="44.25" x14ac:dyDescent="0.7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  <c r="U2011" s="9">
        <v>42661.115081018514</v>
      </c>
      <c r="V2011" s="9">
        <v>42697.156747685185</v>
      </c>
    </row>
    <row r="2012" spans="1:22" ht="29.5" x14ac:dyDescent="0.7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  <c r="U2012" s="9">
        <v>42570.788090277776</v>
      </c>
      <c r="V2012" s="9">
        <v>42600.788090277776</v>
      </c>
    </row>
    <row r="2013" spans="1:22" ht="44.25" x14ac:dyDescent="0.7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  <c r="U2013" s="9">
        <v>42347.150150462963</v>
      </c>
      <c r="V2013" s="9">
        <v>42380.749999999993</v>
      </c>
    </row>
    <row r="2014" spans="1:22" ht="44.25" x14ac:dyDescent="0.7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  <c r="U2014" s="9">
        <v>42010.613900462959</v>
      </c>
      <c r="V2014" s="9">
        <v>42040.613900462959</v>
      </c>
    </row>
    <row r="2015" spans="1:22" ht="59" x14ac:dyDescent="0.7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  <c r="U2015" s="9">
        <v>42499.752476851849</v>
      </c>
      <c r="V2015" s="9">
        <v>42559.752476851849</v>
      </c>
    </row>
    <row r="2016" spans="1:22" ht="44.25" x14ac:dyDescent="0.7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  <c r="U2016" s="9">
        <v>41324.006238425922</v>
      </c>
      <c r="V2016" s="9">
        <v>41357.964571759258</v>
      </c>
    </row>
    <row r="2017" spans="1:22" ht="44.25" x14ac:dyDescent="0.7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  <c r="U2017" s="9">
        <v>40765.668553240735</v>
      </c>
      <c r="V2017" s="9">
        <v>40795.668553240735</v>
      </c>
    </row>
    <row r="2018" spans="1:22" ht="29.5" x14ac:dyDescent="0.7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41312.672442129624</v>
      </c>
      <c r="T2018" s="9">
        <f t="shared" si="191"/>
        <v>41342.672442129624</v>
      </c>
      <c r="U2018" s="9">
        <v>41312.672442129624</v>
      </c>
      <c r="V2018" s="9">
        <v>41342.672442129624</v>
      </c>
    </row>
    <row r="2019" spans="1:22" ht="44.25" x14ac:dyDescent="0.7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  <c r="U2019" s="9">
        <v>40960.849016203698</v>
      </c>
      <c r="V2019" s="9">
        <v>40991.958333333328</v>
      </c>
    </row>
    <row r="2020" spans="1:22" ht="44.25" x14ac:dyDescent="0.7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  <c r="U2020" s="9">
        <v>42199.157511574071</v>
      </c>
      <c r="V2020" s="9">
        <v>42229.157511574071</v>
      </c>
    </row>
    <row r="2021" spans="1:22" ht="59" x14ac:dyDescent="0.7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  <c r="U2021" s="9">
        <v>42605.500243055554</v>
      </c>
      <c r="V2021" s="9">
        <v>42635.500243055554</v>
      </c>
    </row>
    <row r="2022" spans="1:22" ht="44.25" x14ac:dyDescent="0.7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41736.88916666666</v>
      </c>
      <c r="T2022" s="9">
        <f t="shared" si="191"/>
        <v>41773.752777777772</v>
      </c>
      <c r="U2022" s="9">
        <v>41736.88916666666</v>
      </c>
      <c r="V2022" s="9">
        <v>41773.752777777772</v>
      </c>
    </row>
    <row r="2023" spans="1:22" ht="44.25" x14ac:dyDescent="0.7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  <c r="U2023" s="9">
        <v>41860.862233796295</v>
      </c>
      <c r="V2023" s="9">
        <v>41905.862233796295</v>
      </c>
    </row>
    <row r="2024" spans="1:22" ht="44.25" x14ac:dyDescent="0.7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  <c r="U2024" s="9">
        <v>42502.36078703704</v>
      </c>
      <c r="V2024" s="9">
        <v>42532.36078703704</v>
      </c>
    </row>
    <row r="2025" spans="1:22" ht="59" x14ac:dyDescent="0.7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  <c r="U2025" s="9">
        <v>42136.212418981479</v>
      </c>
      <c r="V2025" s="9">
        <v>42166.212418981479</v>
      </c>
    </row>
    <row r="2026" spans="1:22" ht="44.25" x14ac:dyDescent="0.7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  <c r="U2026" s="9">
        <v>41099.758611111109</v>
      </c>
      <c r="V2026" s="9">
        <v>41133.916666666664</v>
      </c>
    </row>
    <row r="2027" spans="1:22" ht="44.25" x14ac:dyDescent="0.7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  <c r="U2027" s="9">
        <v>42135.976226851846</v>
      </c>
      <c r="V2027" s="9">
        <v>42165.976226851846</v>
      </c>
    </row>
    <row r="2028" spans="1:22" ht="29.5" x14ac:dyDescent="0.7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  <c r="U2028" s="9">
        <v>41704.527604166666</v>
      </c>
      <c r="V2028" s="9">
        <v>41749.957638888889</v>
      </c>
    </row>
    <row r="2029" spans="1:22" ht="44.25" x14ac:dyDescent="0.7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42048.605543981481</v>
      </c>
      <c r="T2029" s="9">
        <f t="shared" si="191"/>
        <v>42093.563877314817</v>
      </c>
      <c r="U2029" s="9">
        <v>42048.605543981481</v>
      </c>
      <c r="V2029" s="9">
        <v>42093.563877314817</v>
      </c>
    </row>
    <row r="2030" spans="1:22" ht="29.5" x14ac:dyDescent="0.7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  <c r="U2030" s="9">
        <v>40215.710717592592</v>
      </c>
      <c r="V2030" s="9">
        <v>40252.704861111109</v>
      </c>
    </row>
    <row r="2031" spans="1:22" ht="44.25" x14ac:dyDescent="0.7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  <c r="U2031" s="9">
        <v>41847.813437500001</v>
      </c>
      <c r="V2031" s="9">
        <v>41877.813437500001</v>
      </c>
    </row>
    <row r="2032" spans="1:22" ht="44.25" x14ac:dyDescent="0.7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  <c r="U2032" s="9">
        <v>41212.788148148145</v>
      </c>
      <c r="V2032" s="9">
        <v>41242.788148148145</v>
      </c>
    </row>
    <row r="2033" spans="1:22" ht="44.25" x14ac:dyDescent="0.7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  <c r="U2033" s="9">
        <v>41975.120983796289</v>
      </c>
      <c r="V2033" s="9">
        <v>42012.833333333336</v>
      </c>
    </row>
    <row r="2034" spans="1:22" ht="44.25" x14ac:dyDescent="0.7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  <c r="U2034" s="9">
        <v>42689.35733796296</v>
      </c>
      <c r="V2034" s="9">
        <v>42718.999999999993</v>
      </c>
    </row>
    <row r="2035" spans="1:22" ht="44.25" x14ac:dyDescent="0.7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  <c r="U2035" s="9">
        <v>41724.874050925922</v>
      </c>
      <c r="V2035" s="9">
        <v>41754.874050925922</v>
      </c>
    </row>
    <row r="2036" spans="1:22" ht="59" x14ac:dyDescent="0.7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  <c r="U2036" s="9">
        <v>42075.921678240738</v>
      </c>
      <c r="V2036" s="9">
        <v>42131.081944444442</v>
      </c>
    </row>
    <row r="2037" spans="1:22" ht="59" x14ac:dyDescent="0.7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  <c r="U2037" s="9">
        <v>42311.41674768518</v>
      </c>
      <c r="V2037" s="9">
        <v>42356.833333333336</v>
      </c>
    </row>
    <row r="2038" spans="1:22" ht="44.25" x14ac:dyDescent="0.7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41738.656469907408</v>
      </c>
      <c r="T2038" s="9">
        <f t="shared" si="191"/>
        <v>41768.656469907408</v>
      </c>
      <c r="U2038" s="9">
        <v>41738.656469907408</v>
      </c>
      <c r="V2038" s="9">
        <v>41768.656469907408</v>
      </c>
    </row>
    <row r="2039" spans="1:22" ht="44.25" x14ac:dyDescent="0.7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  <c r="U2039" s="9">
        <v>41578.001770833333</v>
      </c>
      <c r="V2039" s="9">
        <v>41638.043437499997</v>
      </c>
    </row>
    <row r="2040" spans="1:22" ht="44.25" x14ac:dyDescent="0.7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  <c r="U2040" s="9">
        <v>41424.062743055554</v>
      </c>
      <c r="V2040" s="9">
        <v>41456.541666666664</v>
      </c>
    </row>
    <row r="2041" spans="1:22" ht="44.25" x14ac:dyDescent="0.7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  <c r="U2041" s="9">
        <v>42675.23061342592</v>
      </c>
      <c r="V2041" s="9">
        <v>42704.999305555553</v>
      </c>
    </row>
    <row r="2042" spans="1:22" ht="29.5" x14ac:dyDescent="0.7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41578.718784722223</v>
      </c>
      <c r="T2042" s="9">
        <f t="shared" si="191"/>
        <v>41593.760451388887</v>
      </c>
      <c r="U2042" s="9">
        <v>41578.718784722223</v>
      </c>
      <c r="V2042" s="9">
        <v>41593.760451388887</v>
      </c>
    </row>
    <row r="2043" spans="1:22" ht="44.25" x14ac:dyDescent="0.7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  <c r="U2043" s="9">
        <v>42654.317442129628</v>
      </c>
      <c r="V2043" s="9">
        <v>42684.359108796292</v>
      </c>
    </row>
    <row r="2044" spans="1:22" ht="44.25" x14ac:dyDescent="0.7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  <c r="U2044" s="9">
        <v>42331.499699074069</v>
      </c>
      <c r="V2044" s="9">
        <v>42391.499699074069</v>
      </c>
    </row>
    <row r="2045" spans="1:22" ht="44.25" x14ac:dyDescent="0.7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  <c r="U2045" s="9">
        <v>42660.968483796292</v>
      </c>
      <c r="V2045" s="9">
        <v>42714.999305555553</v>
      </c>
    </row>
    <row r="2046" spans="1:22" ht="44.25" x14ac:dyDescent="0.7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  <c r="U2046" s="9">
        <v>42138.475856481477</v>
      </c>
      <c r="V2046" s="9">
        <v>42168.475856481477</v>
      </c>
    </row>
    <row r="2047" spans="1:22" ht="44.25" x14ac:dyDescent="0.7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41068.880173611105</v>
      </c>
      <c r="T2047" s="9">
        <f t="shared" si="191"/>
        <v>41098.880173611105</v>
      </c>
      <c r="U2047" s="9">
        <v>41068.880173611105</v>
      </c>
      <c r="V2047" s="9">
        <v>41098.880173611105</v>
      </c>
    </row>
    <row r="2048" spans="1:22" ht="44.25" x14ac:dyDescent="0.7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  <c r="U2048" s="9">
        <v>41386.963472222218</v>
      </c>
      <c r="V2048" s="9">
        <v>41416.963472222218</v>
      </c>
    </row>
    <row r="2049" spans="1:22" ht="44.25" x14ac:dyDescent="0.7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  <c r="U2049" s="9">
        <v>42081.695254629631</v>
      </c>
      <c r="V2049" s="9">
        <v>42110.791666666664</v>
      </c>
    </row>
    <row r="2050" spans="1:22" ht="44.25" x14ac:dyDescent="0.7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  <c r="U2050" s="9">
        <v>41387.443182870367</v>
      </c>
      <c r="V2050" s="9">
        <v>41417.443182870367</v>
      </c>
    </row>
    <row r="2051" spans="1:22" x14ac:dyDescent="0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>
        <f t="shared" ref="P2051:P2114" si="193">ROUND(E2051/L2051,0)</f>
        <v>81</v>
      </c>
      <c r="Q2051" t="str">
        <f t="shared" ref="Q2051:Q2114" si="194">LEFT(N2051, SEARCH("/",N2051,1)-1)</f>
        <v>technology</v>
      </c>
      <c r="R2051" t="str">
        <f t="shared" ref="R2051:R2114" si="195">RIGHT(N2051, LEN(N2051)-SEARCH("/",N2051,1))</f>
        <v>hardware</v>
      </c>
      <c r="S2051" s="9">
        <f t="shared" ref="S2051:S2114" si="196">(((J2051/60)/60)/24)+DATE(1970,1,1)+(-5/24)</f>
        <v>41575.319016203699</v>
      </c>
      <c r="T2051" s="9">
        <f t="shared" ref="T2051:T2114" si="197">(((I2051/60)/60)/24)+DATE(1970,1,1)+(-5/24)</f>
        <v>41610.749305555553</v>
      </c>
      <c r="U2051" s="9">
        <v>41575.319016203699</v>
      </c>
      <c r="V2051" s="9">
        <v>41610.749305555553</v>
      </c>
    </row>
    <row r="2052" spans="1:22" ht="44.25" x14ac:dyDescent="0.7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  <c r="U2052" s="9">
        <v>42114.863171296289</v>
      </c>
      <c r="V2052" s="9">
        <v>42154.863171296289</v>
      </c>
    </row>
    <row r="2053" spans="1:22" ht="44.25" x14ac:dyDescent="0.7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  <c r="U2053" s="9">
        <v>41603.814085648148</v>
      </c>
      <c r="V2053" s="9">
        <v>41633.814085648148</v>
      </c>
    </row>
    <row r="2054" spans="1:22" ht="44.25" x14ac:dyDescent="0.7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  <c r="U2054" s="9">
        <v>42374.875613425924</v>
      </c>
      <c r="V2054" s="9">
        <v>42419.875613425924</v>
      </c>
    </row>
    <row r="2055" spans="1:22" ht="44.25" x14ac:dyDescent="0.7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  <c r="U2055" s="9">
        <v>42303.409155092588</v>
      </c>
      <c r="V2055" s="9">
        <v>42333.450821759259</v>
      </c>
    </row>
    <row r="2056" spans="1:22" ht="44.25" x14ac:dyDescent="0.7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  <c r="U2056" s="9">
        <v>41731.312615740739</v>
      </c>
      <c r="V2056" s="9">
        <v>41761.312615740739</v>
      </c>
    </row>
    <row r="2057" spans="1:22" ht="44.25" x14ac:dyDescent="0.7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  <c r="U2057" s="9">
        <v>41946.465775462959</v>
      </c>
      <c r="V2057" s="9">
        <v>41975.958333333336</v>
      </c>
    </row>
    <row r="2058" spans="1:22" ht="44.25" x14ac:dyDescent="0.7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  <c r="U2058" s="9">
        <v>41351.552569444444</v>
      </c>
      <c r="V2058" s="9">
        <v>41381.552569444444</v>
      </c>
    </row>
    <row r="2059" spans="1:22" ht="59" x14ac:dyDescent="0.7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  <c r="U2059" s="9">
        <v>42396.286249999997</v>
      </c>
      <c r="V2059" s="9">
        <v>42426.286249999997</v>
      </c>
    </row>
    <row r="2060" spans="1:22" ht="29.5" x14ac:dyDescent="0.7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  <c r="U2060" s="9">
        <v>42026.16238425926</v>
      </c>
      <c r="V2060" s="9">
        <v>42065.624999999993</v>
      </c>
    </row>
    <row r="2061" spans="1:22" ht="44.25" x14ac:dyDescent="0.7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  <c r="U2061" s="9">
        <v>42361.394143518519</v>
      </c>
      <c r="V2061" s="9">
        <v>42400.707638888889</v>
      </c>
    </row>
    <row r="2062" spans="1:22" ht="44.25" x14ac:dyDescent="0.7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  <c r="U2062" s="9">
        <v>41783.434606481482</v>
      </c>
      <c r="V2062" s="9">
        <v>41843.434606481482</v>
      </c>
    </row>
    <row r="2063" spans="1:22" ht="44.25" x14ac:dyDescent="0.7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  <c r="U2063" s="9">
        <v>42705.556180555555</v>
      </c>
      <c r="V2063" s="9">
        <v>42735.556180555555</v>
      </c>
    </row>
    <row r="2064" spans="1:22" ht="59" x14ac:dyDescent="0.7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  <c r="U2064" s="9">
        <v>42423.174745370365</v>
      </c>
      <c r="V2064" s="9">
        <v>42453.1330787037</v>
      </c>
    </row>
    <row r="2065" spans="1:22" ht="29.5" x14ac:dyDescent="0.7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  <c r="U2065" s="9">
        <v>42472.524317129624</v>
      </c>
      <c r="V2065" s="9">
        <v>42505.524317129624</v>
      </c>
    </row>
    <row r="2066" spans="1:22" ht="44.25" x14ac:dyDescent="0.7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  <c r="U2066" s="9">
        <v>41389.1565162037</v>
      </c>
      <c r="V2066" s="9">
        <v>41425.291666666664</v>
      </c>
    </row>
    <row r="2067" spans="1:22" ht="44.25" x14ac:dyDescent="0.7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  <c r="U2067" s="9">
        <v>41603.125335648147</v>
      </c>
      <c r="V2067" s="9">
        <v>41633.125335648147</v>
      </c>
    </row>
    <row r="2068" spans="1:22" ht="44.25" x14ac:dyDescent="0.7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  <c r="U2068" s="9">
        <v>41844.563460648147</v>
      </c>
      <c r="V2068" s="9">
        <v>41874.563460648147</v>
      </c>
    </row>
    <row r="2069" spans="1:22" ht="44.25" x14ac:dyDescent="0.7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  <c r="U2069" s="9">
        <v>42115.645555555551</v>
      </c>
      <c r="V2069" s="9">
        <v>42148.645555555551</v>
      </c>
    </row>
    <row r="2070" spans="1:22" ht="44.25" x14ac:dyDescent="0.7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  <c r="U2070" s="9">
        <v>42633.633275462962</v>
      </c>
      <c r="V2070" s="9">
        <v>42663.633275462962</v>
      </c>
    </row>
    <row r="2071" spans="1:22" ht="59" x14ac:dyDescent="0.7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  <c r="U2071" s="9">
        <v>42340.763784722221</v>
      </c>
      <c r="V2071" s="9">
        <v>42371.763784722221</v>
      </c>
    </row>
    <row r="2072" spans="1:22" ht="44.25" x14ac:dyDescent="0.7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  <c r="U2072" s="9">
        <v>42519.448182870365</v>
      </c>
      <c r="V2072" s="9">
        <v>42549.448182870365</v>
      </c>
    </row>
    <row r="2073" spans="1:22" ht="44.25" x14ac:dyDescent="0.7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  <c r="U2073" s="9">
        <v>42600.070416666662</v>
      </c>
      <c r="V2073" s="9">
        <v>42645.070416666662</v>
      </c>
    </row>
    <row r="2074" spans="1:22" ht="59" x14ac:dyDescent="0.7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  <c r="U2074" s="9">
        <v>42467.373055555552</v>
      </c>
      <c r="V2074" s="9">
        <v>42497.373055555552</v>
      </c>
    </row>
    <row r="2075" spans="1:22" ht="44.25" x14ac:dyDescent="0.7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  <c r="U2075" s="9">
        <v>42087.459699074076</v>
      </c>
      <c r="V2075" s="9">
        <v>42132.459699074076</v>
      </c>
    </row>
    <row r="2076" spans="1:22" ht="29.5" x14ac:dyDescent="0.7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  <c r="U2076" s="9">
        <v>42466.617847222216</v>
      </c>
      <c r="V2076" s="9">
        <v>42496.617847222216</v>
      </c>
    </row>
    <row r="2077" spans="1:22" ht="44.25" x14ac:dyDescent="0.7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  <c r="U2077" s="9">
        <v>41450.473240740735</v>
      </c>
      <c r="V2077" s="9">
        <v>41480.473240740735</v>
      </c>
    </row>
    <row r="2078" spans="1:22" ht="29.5" x14ac:dyDescent="0.7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  <c r="U2078" s="9">
        <v>41803.672326388885</v>
      </c>
      <c r="V2078" s="9">
        <v>41843.672326388885</v>
      </c>
    </row>
    <row r="2079" spans="1:22" ht="44.25" x14ac:dyDescent="0.7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  <c r="U2079" s="9">
        <v>42102.83421296296</v>
      </c>
      <c r="V2079" s="9">
        <v>42160.666666666664</v>
      </c>
    </row>
    <row r="2080" spans="1:22" ht="44.25" x14ac:dyDescent="0.7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  <c r="U2080" s="9">
        <v>42692.563159722216</v>
      </c>
      <c r="V2080" s="9">
        <v>42722.563159722216</v>
      </c>
    </row>
    <row r="2081" spans="1:22" ht="59" x14ac:dyDescent="0.7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  <c r="U2081" s="9">
        <v>42150.502233796295</v>
      </c>
      <c r="V2081" s="9">
        <v>42180.583333333336</v>
      </c>
    </row>
    <row r="2082" spans="1:22" ht="44.25" x14ac:dyDescent="0.7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  <c r="U2082" s="9">
        <v>42289.748842592591</v>
      </c>
      <c r="V2082" s="9">
        <v>42319.790509259255</v>
      </c>
    </row>
    <row r="2083" spans="1:22" ht="44.25" x14ac:dyDescent="0.7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41003.948553240742</v>
      </c>
      <c r="T2083" s="9">
        <f t="shared" si="197"/>
        <v>41044.999305555553</v>
      </c>
      <c r="U2083" s="9">
        <v>41003.948553240742</v>
      </c>
      <c r="V2083" s="9">
        <v>41044.999305555553</v>
      </c>
    </row>
    <row r="2084" spans="1:22" ht="44.25" x14ac:dyDescent="0.7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40810.911990740737</v>
      </c>
      <c r="T2084" s="9">
        <f t="shared" si="197"/>
        <v>40870.953657407401</v>
      </c>
      <c r="U2084" s="9">
        <v>40810.911990740737</v>
      </c>
      <c r="V2084" s="9">
        <v>40870.953657407401</v>
      </c>
    </row>
    <row r="2085" spans="1:22" ht="44.25" x14ac:dyDescent="0.7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  <c r="U2085" s="9">
        <v>41034.513831018514</v>
      </c>
      <c r="V2085" s="9">
        <v>41064.513831018514</v>
      </c>
    </row>
    <row r="2086" spans="1:22" ht="44.25" x14ac:dyDescent="0.7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  <c r="U2086" s="9">
        <v>41731.624791666662</v>
      </c>
      <c r="V2086" s="9">
        <v>41763.082638888889</v>
      </c>
    </row>
    <row r="2087" spans="1:22" ht="59" x14ac:dyDescent="0.7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  <c r="U2087" s="9">
        <v>41075.627164351848</v>
      </c>
      <c r="V2087" s="9">
        <v>41105.627164351848</v>
      </c>
    </row>
    <row r="2088" spans="1:22" ht="44.25" x14ac:dyDescent="0.7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  <c r="U2088" s="9">
        <v>40860.462175925924</v>
      </c>
      <c r="V2088" s="9">
        <v>40890.999305555553</v>
      </c>
    </row>
    <row r="2089" spans="1:22" ht="59" x14ac:dyDescent="0.7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  <c r="U2089" s="9">
        <v>40763.996041666665</v>
      </c>
      <c r="V2089" s="9">
        <v>40793.996041666665</v>
      </c>
    </row>
    <row r="2090" spans="1:22" ht="44.25" x14ac:dyDescent="0.7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40395.506388888884</v>
      </c>
      <c r="T2090" s="9">
        <f t="shared" si="197"/>
        <v>40431.957638888889</v>
      </c>
      <c r="U2090" s="9">
        <v>40395.506388888884</v>
      </c>
      <c r="V2090" s="9">
        <v>40431.957638888889</v>
      </c>
    </row>
    <row r="2091" spans="1:22" ht="29.5" x14ac:dyDescent="0.7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  <c r="U2091" s="9">
        <v>41452.867986111109</v>
      </c>
      <c r="V2091" s="9">
        <v>41487.867986111109</v>
      </c>
    </row>
    <row r="2092" spans="1:22" ht="44.25" x14ac:dyDescent="0.7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41299.173090277778</v>
      </c>
      <c r="T2092" s="9">
        <f t="shared" si="197"/>
        <v>41329.173090277778</v>
      </c>
      <c r="U2092" s="9">
        <v>41299.173090277778</v>
      </c>
      <c r="V2092" s="9">
        <v>41329.173090277778</v>
      </c>
    </row>
    <row r="2093" spans="1:22" ht="59" x14ac:dyDescent="0.7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40555.114328703698</v>
      </c>
      <c r="T2093" s="9">
        <f t="shared" si="197"/>
        <v>40603.625</v>
      </c>
      <c r="U2093" s="9">
        <v>40555.114328703698</v>
      </c>
      <c r="V2093" s="9">
        <v>40603.625</v>
      </c>
    </row>
    <row r="2094" spans="1:22" ht="44.25" x14ac:dyDescent="0.7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  <c r="U2094" s="9">
        <v>40763.499212962961</v>
      </c>
      <c r="V2094" s="9">
        <v>40823.499212962961</v>
      </c>
    </row>
    <row r="2095" spans="1:22" ht="44.25" x14ac:dyDescent="0.7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  <c r="U2095" s="9">
        <v>41205.646203703705</v>
      </c>
      <c r="V2095" s="9">
        <v>41265.68787037037</v>
      </c>
    </row>
    <row r="2096" spans="1:22" ht="59" x14ac:dyDescent="0.7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  <c r="U2096" s="9">
        <v>40938.811689814815</v>
      </c>
      <c r="V2096" s="9">
        <v>40972.916666666664</v>
      </c>
    </row>
    <row r="2097" spans="1:22" ht="44.25" x14ac:dyDescent="0.7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40758.525150462956</v>
      </c>
      <c r="T2097" s="9">
        <f t="shared" si="197"/>
        <v>40818.525150462956</v>
      </c>
      <c r="U2097" s="9">
        <v>40758.525150462956</v>
      </c>
      <c r="V2097" s="9">
        <v>40818.525150462956</v>
      </c>
    </row>
    <row r="2098" spans="1:22" ht="44.25" x14ac:dyDescent="0.7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  <c r="U2098" s="9">
        <v>41192.550173611111</v>
      </c>
      <c r="V2098" s="9">
        <v>41207.957638888889</v>
      </c>
    </row>
    <row r="2099" spans="1:22" ht="44.25" x14ac:dyDescent="0.7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40818.376562499994</v>
      </c>
      <c r="T2099" s="9">
        <f t="shared" si="197"/>
        <v>40878.418229166666</v>
      </c>
      <c r="U2099" s="9">
        <v>40818.376562499994</v>
      </c>
      <c r="V2099" s="9">
        <v>40878.418229166666</v>
      </c>
    </row>
    <row r="2100" spans="1:22" ht="44.25" x14ac:dyDescent="0.7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  <c r="U2100" s="9">
        <v>40945.905497685184</v>
      </c>
      <c r="V2100" s="9">
        <v>40975.905497685184</v>
      </c>
    </row>
    <row r="2101" spans="1:22" x14ac:dyDescent="0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  <c r="U2101" s="9">
        <v>42173.53800925926</v>
      </c>
      <c r="V2101" s="9">
        <v>42186.944444444445</v>
      </c>
    </row>
    <row r="2102" spans="1:22" ht="44.25" x14ac:dyDescent="0.7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  <c r="U2102" s="9">
        <v>41074.62663194444</v>
      </c>
      <c r="V2102" s="9">
        <v>41089.957638888889</v>
      </c>
    </row>
    <row r="2103" spans="1:22" ht="44.25" x14ac:dyDescent="0.7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  <c r="U2103" s="9">
        <v>40891.941134259258</v>
      </c>
      <c r="V2103" s="9">
        <v>40951.941134259258</v>
      </c>
    </row>
    <row r="2104" spans="1:22" ht="44.25" x14ac:dyDescent="0.7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  <c r="U2104" s="9">
        <v>40638.660277777773</v>
      </c>
      <c r="V2104" s="9">
        <v>40668.660277777773</v>
      </c>
    </row>
    <row r="2105" spans="1:22" ht="29.5" x14ac:dyDescent="0.7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  <c r="U2105" s="9">
        <v>41192.546608796292</v>
      </c>
      <c r="V2105" s="9">
        <v>41222.588275462964</v>
      </c>
    </row>
    <row r="2106" spans="1:22" ht="44.25" x14ac:dyDescent="0.7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  <c r="U2106" s="9">
        <v>41393.86613425926</v>
      </c>
      <c r="V2106" s="9">
        <v>41424.791666666664</v>
      </c>
    </row>
    <row r="2107" spans="1:22" ht="44.25" x14ac:dyDescent="0.7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  <c r="U2107" s="9">
        <v>41951.580474537033</v>
      </c>
      <c r="V2107" s="9">
        <v>41963.958333333336</v>
      </c>
    </row>
    <row r="2108" spans="1:22" ht="44.25" x14ac:dyDescent="0.7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  <c r="U2108" s="9">
        <v>41270.006643518514</v>
      </c>
      <c r="V2108" s="9">
        <v>41300.006643518514</v>
      </c>
    </row>
    <row r="2109" spans="1:22" ht="44.25" x14ac:dyDescent="0.7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  <c r="U2109" s="9">
        <v>41934.502233796295</v>
      </c>
      <c r="V2109" s="9">
        <v>41955.543900462959</v>
      </c>
    </row>
    <row r="2110" spans="1:22" ht="59" x14ac:dyDescent="0.7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  <c r="U2110" s="9">
        <v>41134.967361111107</v>
      </c>
      <c r="V2110" s="9">
        <v>41161.954861111109</v>
      </c>
    </row>
    <row r="2111" spans="1:22" ht="44.25" x14ac:dyDescent="0.7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  <c r="U2111" s="9">
        <v>42160.500196759262</v>
      </c>
      <c r="V2111" s="9">
        <v>42190.500196759262</v>
      </c>
    </row>
    <row r="2112" spans="1:22" ht="29.5" x14ac:dyDescent="0.7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  <c r="U2112" s="9">
        <v>41759.462604166663</v>
      </c>
      <c r="V2112" s="9">
        <v>41786.999305555553</v>
      </c>
    </row>
    <row r="2113" spans="1:22" ht="44.25" x14ac:dyDescent="0.7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  <c r="U2113" s="9">
        <v>40702.988715277774</v>
      </c>
      <c r="V2113" s="9">
        <v>40769.833333333328</v>
      </c>
    </row>
    <row r="2114" spans="1:22" ht="44.25" x14ac:dyDescent="0.7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  <c r="U2114" s="9">
        <v>41365.719826388886</v>
      </c>
      <c r="V2114" s="9">
        <v>41379.719826388886</v>
      </c>
    </row>
    <row r="2115" spans="1:22" ht="29.5" x14ac:dyDescent="0.7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>
        <f t="shared" ref="P2115:P2178" si="199">ROUND(E2115/L2115,0)</f>
        <v>69</v>
      </c>
      <c r="Q2115" t="str">
        <f t="shared" ref="Q2115:Q2178" si="200">LEFT(N2115, SEARCH("/",N2115,1)-1)</f>
        <v>music</v>
      </c>
      <c r="R2115" t="str">
        <f t="shared" ref="R2115:R2178" si="201">RIGHT(N2115, LEN(N2115)-SEARCH("/",N2115,1))</f>
        <v>indie rock</v>
      </c>
      <c r="S2115" s="9">
        <f t="shared" ref="S2115:S2178" si="202">(((J2115/60)/60)/24)+DATE(1970,1,1)+(-5/24)</f>
        <v>41870.657129629624</v>
      </c>
      <c r="T2115" s="9">
        <f t="shared" ref="T2115:T2178" si="203">(((I2115/60)/60)/24)+DATE(1970,1,1)+(-5/24)</f>
        <v>41905.657129629624</v>
      </c>
      <c r="U2115" s="9">
        <v>41870.657129629624</v>
      </c>
      <c r="V2115" s="9">
        <v>41905.657129629624</v>
      </c>
    </row>
    <row r="2116" spans="1:22" ht="44.25" x14ac:dyDescent="0.7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  <c r="U2116" s="9">
        <v>40458.607291666667</v>
      </c>
      <c r="V2116" s="9">
        <v>40520.999305555553</v>
      </c>
    </row>
    <row r="2117" spans="1:22" ht="44.25" x14ac:dyDescent="0.7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  <c r="U2117" s="9">
        <v>40563.872696759259</v>
      </c>
      <c r="V2117" s="9">
        <v>40593.872696759259</v>
      </c>
    </row>
    <row r="2118" spans="1:22" ht="44.25" x14ac:dyDescent="0.7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  <c r="U2118" s="9">
        <v>41136.569479166668</v>
      </c>
      <c r="V2118" s="9">
        <v>41184.569479166668</v>
      </c>
    </row>
    <row r="2119" spans="1:22" ht="44.25" x14ac:dyDescent="0.7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  <c r="U2119" s="9">
        <v>42289.851261574069</v>
      </c>
      <c r="V2119" s="9">
        <v>42303.999305555553</v>
      </c>
    </row>
    <row r="2120" spans="1:22" ht="29.5" x14ac:dyDescent="0.7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  <c r="U2120" s="9">
        <v>40718.631203703699</v>
      </c>
      <c r="V2120" s="9">
        <v>40748.631203703699</v>
      </c>
    </row>
    <row r="2121" spans="1:22" ht="44.25" x14ac:dyDescent="0.7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  <c r="U2121" s="9">
        <v>41106.921817129631</v>
      </c>
      <c r="V2121" s="9">
        <v>41136.921817129631</v>
      </c>
    </row>
    <row r="2122" spans="1:22" ht="44.25" x14ac:dyDescent="0.7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  <c r="U2122" s="9">
        <v>41591.756203703699</v>
      </c>
      <c r="V2122" s="9">
        <v>41640.756203703699</v>
      </c>
    </row>
    <row r="2123" spans="1:22" ht="44.25" x14ac:dyDescent="0.7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  <c r="U2123" s="9">
        <v>42716.534120370365</v>
      </c>
      <c r="V2123" s="9">
        <v>42746.534120370365</v>
      </c>
    </row>
    <row r="2124" spans="1:22" ht="44.25" x14ac:dyDescent="0.7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  <c r="U2124" s="9">
        <v>42712.092233796291</v>
      </c>
      <c r="V2124" s="9">
        <v>42742.092233796291</v>
      </c>
    </row>
    <row r="2125" spans="1:22" ht="59" x14ac:dyDescent="0.7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  <c r="U2125" s="9">
        <v>40198.216516203705</v>
      </c>
      <c r="V2125" s="9">
        <v>40252.082638888889</v>
      </c>
    </row>
    <row r="2126" spans="1:22" ht="59" x14ac:dyDescent="0.7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40463.819849537031</v>
      </c>
      <c r="T2126" s="9">
        <f t="shared" si="203"/>
        <v>40512</v>
      </c>
      <c r="U2126" s="9">
        <v>40463.819849537031</v>
      </c>
      <c r="V2126" s="9">
        <v>40512</v>
      </c>
    </row>
    <row r="2127" spans="1:22" ht="44.25" x14ac:dyDescent="0.7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  <c r="U2127" s="9">
        <v>42190.815196759257</v>
      </c>
      <c r="V2127" s="9">
        <v>42220.815196759257</v>
      </c>
    </row>
    <row r="2128" spans="1:22" ht="44.25" x14ac:dyDescent="0.7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  <c r="U2128" s="9">
        <v>41951.76489583333</v>
      </c>
      <c r="V2128" s="9">
        <v>41981.76489583333</v>
      </c>
    </row>
    <row r="2129" spans="1:22" ht="29.5" x14ac:dyDescent="0.7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42045.297025462954</v>
      </c>
      <c r="T2129" s="9">
        <f t="shared" si="203"/>
        <v>42075.255358796298</v>
      </c>
      <c r="U2129" s="9">
        <v>42045.297025462954</v>
      </c>
      <c r="V2129" s="9">
        <v>42075.255358796298</v>
      </c>
    </row>
    <row r="2130" spans="1:22" ht="44.25" x14ac:dyDescent="0.7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  <c r="U2130" s="9">
        <v>41843.564456018517</v>
      </c>
      <c r="V2130" s="9">
        <v>41903.564456018517</v>
      </c>
    </row>
    <row r="2131" spans="1:22" ht="44.25" x14ac:dyDescent="0.7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  <c r="U2131" s="9">
        <v>42408.815972222219</v>
      </c>
      <c r="V2131" s="9">
        <v>42438.815972222219</v>
      </c>
    </row>
    <row r="2132" spans="1:22" ht="29.5" x14ac:dyDescent="0.7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  <c r="U2132" s="9">
        <v>41831.87804398148</v>
      </c>
      <c r="V2132" s="9">
        <v>41866.87804398148</v>
      </c>
    </row>
    <row r="2133" spans="1:22" ht="44.25" x14ac:dyDescent="0.7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  <c r="U2133" s="9">
        <v>42166.998738425922</v>
      </c>
      <c r="V2133" s="9">
        <v>42196.998738425922</v>
      </c>
    </row>
    <row r="2134" spans="1:22" ht="44.25" x14ac:dyDescent="0.7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  <c r="U2134" s="9">
        <v>41643.27884259259</v>
      </c>
      <c r="V2134" s="9">
        <v>41673.27884259259</v>
      </c>
    </row>
    <row r="2135" spans="1:22" ht="44.25" x14ac:dyDescent="0.7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  <c r="U2135" s="9">
        <v>40618.888877314814</v>
      </c>
      <c r="V2135" s="9">
        <v>40657.082638888889</v>
      </c>
    </row>
    <row r="2136" spans="1:22" ht="44.25" x14ac:dyDescent="0.7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  <c r="U2136" s="9">
        <v>41361.678136574068</v>
      </c>
      <c r="V2136" s="9">
        <v>41391.678136574068</v>
      </c>
    </row>
    <row r="2137" spans="1:22" ht="44.25" x14ac:dyDescent="0.7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41156.755011574067</v>
      </c>
      <c r="T2137" s="9">
        <f t="shared" si="203"/>
        <v>41186.755011574067</v>
      </c>
      <c r="U2137" s="9">
        <v>41156.755011574067</v>
      </c>
      <c r="V2137" s="9">
        <v>41186.755011574067</v>
      </c>
    </row>
    <row r="2138" spans="1:22" ht="44.25" x14ac:dyDescent="0.7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  <c r="U2138" s="9">
        <v>41536.300763888888</v>
      </c>
      <c r="V2138" s="9">
        <v>41566.300763888888</v>
      </c>
    </row>
    <row r="2139" spans="1:22" ht="44.25" x14ac:dyDescent="0.7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  <c r="U2139" s="9">
        <v>41948.562835648147</v>
      </c>
      <c r="V2139" s="9">
        <v>41978.562835648147</v>
      </c>
    </row>
    <row r="2140" spans="1:22" ht="29.5" x14ac:dyDescent="0.7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  <c r="U2140" s="9">
        <v>41556.804849537039</v>
      </c>
      <c r="V2140" s="9">
        <v>41586.846516203703</v>
      </c>
    </row>
    <row r="2141" spans="1:22" ht="59" x14ac:dyDescent="0.7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  <c r="U2141" s="9">
        <v>42647.541759259257</v>
      </c>
      <c r="V2141" s="9">
        <v>42677.541759259257</v>
      </c>
    </row>
    <row r="2142" spans="1:22" ht="44.25" x14ac:dyDescent="0.7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  <c r="U2142" s="9">
        <v>41255.625277777777</v>
      </c>
      <c r="V2142" s="9">
        <v>41285.625277777777</v>
      </c>
    </row>
    <row r="2143" spans="1:22" ht="59" x14ac:dyDescent="0.7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  <c r="U2143" s="9">
        <v>41927.027303240735</v>
      </c>
      <c r="V2143" s="9">
        <v>41957.068969907406</v>
      </c>
    </row>
    <row r="2144" spans="1:22" ht="44.25" x14ac:dyDescent="0.7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  <c r="U2144" s="9">
        <v>42340.493171296293</v>
      </c>
      <c r="V2144" s="9">
        <v>42368.493171296293</v>
      </c>
    </row>
    <row r="2145" spans="1:22" ht="44.25" x14ac:dyDescent="0.7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  <c r="U2145" s="9">
        <v>40332.678379629629</v>
      </c>
      <c r="V2145" s="9">
        <v>40380.583333333328</v>
      </c>
    </row>
    <row r="2146" spans="1:22" ht="44.25" x14ac:dyDescent="0.7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  <c r="U2146" s="9">
        <v>41499.338425925926</v>
      </c>
      <c r="V2146" s="9">
        <v>41531.338425925926</v>
      </c>
    </row>
    <row r="2147" spans="1:22" ht="44.25" x14ac:dyDescent="0.7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  <c r="U2147" s="9">
        <v>41575.029097222221</v>
      </c>
      <c r="V2147" s="9">
        <v>41605.070763888885</v>
      </c>
    </row>
    <row r="2148" spans="1:22" ht="59" x14ac:dyDescent="0.7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  <c r="U2148" s="9">
        <v>42397.471180555549</v>
      </c>
      <c r="V2148" s="9">
        <v>42411.471180555549</v>
      </c>
    </row>
    <row r="2149" spans="1:22" x14ac:dyDescent="0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  <c r="U2149" s="9">
        <v>41927.087361111109</v>
      </c>
      <c r="V2149" s="9">
        <v>41959.129027777781</v>
      </c>
    </row>
    <row r="2150" spans="1:22" ht="44.25" x14ac:dyDescent="0.7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  <c r="U2150" s="9">
        <v>42066.525254629632</v>
      </c>
      <c r="V2150" s="9">
        <v>42096.483587962961</v>
      </c>
    </row>
    <row r="2151" spans="1:22" ht="59" x14ac:dyDescent="0.7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  <c r="U2151" s="9">
        <v>40354.816620370366</v>
      </c>
      <c r="V2151" s="9">
        <v>40389.791666666664</v>
      </c>
    </row>
    <row r="2152" spans="1:22" x14ac:dyDescent="0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  <c r="U2152" s="9">
        <v>42534.076377314814</v>
      </c>
      <c r="V2152" s="9">
        <v>42564.076377314814</v>
      </c>
    </row>
    <row r="2153" spans="1:22" ht="44.25" x14ac:dyDescent="0.7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42520.639050925929</v>
      </c>
      <c r="T2153" s="9">
        <f t="shared" si="203"/>
        <v>42550.639050925929</v>
      </c>
      <c r="U2153" s="9">
        <v>42520.639050925929</v>
      </c>
      <c r="V2153" s="9">
        <v>42550.639050925929</v>
      </c>
    </row>
    <row r="2154" spans="1:22" ht="44.25" x14ac:dyDescent="0.7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  <c r="U2154" s="9">
        <v>41683.62394675926</v>
      </c>
      <c r="V2154" s="9">
        <v>41713.582280092589</v>
      </c>
    </row>
    <row r="2155" spans="1:22" ht="44.25" x14ac:dyDescent="0.7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  <c r="U2155" s="9">
        <v>41974.702754629623</v>
      </c>
      <c r="V2155" s="9">
        <v>42014.124305555553</v>
      </c>
    </row>
    <row r="2156" spans="1:22" ht="29.5" x14ac:dyDescent="0.7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  <c r="U2156" s="9">
        <v>41647.42392361111</v>
      </c>
      <c r="V2156" s="9">
        <v>41667.42392361111</v>
      </c>
    </row>
    <row r="2157" spans="1:22" ht="44.25" x14ac:dyDescent="0.7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  <c r="U2157" s="9">
        <v>42430.539178240739</v>
      </c>
      <c r="V2157" s="9">
        <v>42460.497511574074</v>
      </c>
    </row>
    <row r="2158" spans="1:22" ht="44.25" x14ac:dyDescent="0.7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  <c r="U2158" s="9">
        <v>41488.645902777775</v>
      </c>
      <c r="V2158" s="9">
        <v>41533.645902777775</v>
      </c>
    </row>
    <row r="2159" spans="1:22" ht="29.5" x14ac:dyDescent="0.7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  <c r="U2159" s="9">
        <v>42694.772951388884</v>
      </c>
      <c r="V2159" s="9">
        <v>42727.124305555553</v>
      </c>
    </row>
    <row r="2160" spans="1:22" ht="44.25" x14ac:dyDescent="0.7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  <c r="U2160" s="9">
        <v>41264.645532407405</v>
      </c>
      <c r="V2160" s="9">
        <v>41309.645532407405</v>
      </c>
    </row>
    <row r="2161" spans="1:22" ht="59" x14ac:dyDescent="0.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40710.522847222215</v>
      </c>
      <c r="T2161" s="9">
        <f t="shared" si="203"/>
        <v>40740.522847222215</v>
      </c>
      <c r="U2161" s="9">
        <v>40710.522847222215</v>
      </c>
      <c r="V2161" s="9">
        <v>40740.522847222215</v>
      </c>
    </row>
    <row r="2162" spans="1:22" ht="44.25" x14ac:dyDescent="0.7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  <c r="U2162" s="9">
        <v>41018.503530092588</v>
      </c>
      <c r="V2162" s="9">
        <v>41048.503530092588</v>
      </c>
    </row>
    <row r="2163" spans="1:22" ht="29.5" x14ac:dyDescent="0.7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9">
        <f t="shared" si="202"/>
        <v>42240.644201388881</v>
      </c>
      <c r="T2163" s="9">
        <f t="shared" si="203"/>
        <v>42270.644201388881</v>
      </c>
      <c r="U2163" s="9">
        <v>42240.644201388881</v>
      </c>
      <c r="V2163" s="9">
        <v>42270.644201388881</v>
      </c>
    </row>
    <row r="2164" spans="1:22" ht="44.25" x14ac:dyDescent="0.7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  <c r="U2164" s="9">
        <v>41813.557766203703</v>
      </c>
      <c r="V2164" s="9">
        <v>41844.557766203703</v>
      </c>
    </row>
    <row r="2165" spans="1:22" ht="44.25" x14ac:dyDescent="0.7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  <c r="U2165" s="9">
        <v>42111.691203703704</v>
      </c>
      <c r="V2165" s="9">
        <v>42162.951388888883</v>
      </c>
    </row>
    <row r="2166" spans="1:22" ht="29.5" x14ac:dyDescent="0.7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  <c r="U2166" s="9">
        <v>42515.509421296294</v>
      </c>
      <c r="V2166" s="9">
        <v>42545.957638888889</v>
      </c>
    </row>
    <row r="2167" spans="1:22" ht="44.25" x14ac:dyDescent="0.7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  <c r="U2167" s="9">
        <v>42438.458738425928</v>
      </c>
      <c r="V2167" s="9">
        <v>42468.417071759257</v>
      </c>
    </row>
    <row r="2168" spans="1:22" ht="59" x14ac:dyDescent="0.7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  <c r="U2168" s="9">
        <v>41933.629837962959</v>
      </c>
      <c r="V2168" s="9">
        <v>41978.671504629623</v>
      </c>
    </row>
    <row r="2169" spans="1:22" ht="29.5" x14ac:dyDescent="0.7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  <c r="U2169" s="9">
        <v>41152.858067129629</v>
      </c>
      <c r="V2169" s="9">
        <v>41166.858067129629</v>
      </c>
    </row>
    <row r="2170" spans="1:22" ht="44.25" x14ac:dyDescent="0.7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  <c r="U2170" s="9">
        <v>42745.391909722217</v>
      </c>
      <c r="V2170" s="9">
        <v>42775.999999999993</v>
      </c>
    </row>
    <row r="2171" spans="1:22" ht="59" x14ac:dyDescent="0.7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  <c r="U2171" s="9">
        <v>42793.492488425924</v>
      </c>
      <c r="V2171" s="9">
        <v>42796.492488425924</v>
      </c>
    </row>
    <row r="2172" spans="1:22" ht="44.25" x14ac:dyDescent="0.7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  <c r="U2172" s="9">
        <v>42198.541921296295</v>
      </c>
      <c r="V2172" s="9">
        <v>42238.541921296295</v>
      </c>
    </row>
    <row r="2173" spans="1:22" ht="44.25" x14ac:dyDescent="0.7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  <c r="U2173" s="9">
        <v>42141.748784722215</v>
      </c>
      <c r="V2173" s="9">
        <v>42176.999999999993</v>
      </c>
    </row>
    <row r="2174" spans="1:22" ht="44.25" x14ac:dyDescent="0.7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9">
        <f t="shared" si="202"/>
        <v>42082.371759259251</v>
      </c>
      <c r="T2174" s="9">
        <f t="shared" si="203"/>
        <v>42112.371759259251</v>
      </c>
      <c r="U2174" s="9">
        <v>42082.371759259251</v>
      </c>
      <c r="V2174" s="9">
        <v>42112.371759259251</v>
      </c>
    </row>
    <row r="2175" spans="1:22" ht="44.25" x14ac:dyDescent="0.7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  <c r="U2175" s="9">
        <v>41495.484293981477</v>
      </c>
      <c r="V2175" s="9">
        <v>41526.957638888889</v>
      </c>
    </row>
    <row r="2176" spans="1:22" ht="59" x14ac:dyDescent="0.7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  <c r="U2176" s="9">
        <v>42465.334571759253</v>
      </c>
      <c r="V2176" s="9">
        <v>42495.334571759253</v>
      </c>
    </row>
    <row r="2177" spans="1:22" ht="44.25" x14ac:dyDescent="0.7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  <c r="U2177" s="9">
        <v>42564.800763888888</v>
      </c>
      <c r="V2177" s="9">
        <v>42571.800763888888</v>
      </c>
    </row>
    <row r="2178" spans="1:22" ht="44.25" x14ac:dyDescent="0.7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  <c r="U2178" s="9">
        <v>42096.424872685187</v>
      </c>
      <c r="V2178" s="9">
        <v>42126.424872685187</v>
      </c>
    </row>
    <row r="2179" spans="1:22" ht="73.75" x14ac:dyDescent="0.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>
        <f t="shared" ref="P2179:P2242" si="205">ROUND(E2179/L2179,0)</f>
        <v>66</v>
      </c>
      <c r="Q2179" t="str">
        <f t="shared" ref="Q2179:Q2242" si="206">LEFT(N2179, SEARCH("/",N2179,1)-1)</f>
        <v>music</v>
      </c>
      <c r="R2179" t="str">
        <f t="shared" ref="R2179:R2242" si="207">RIGHT(N2179, LEN(N2179)-SEARCH("/",N2179,1))</f>
        <v>rock</v>
      </c>
      <c r="S2179" s="9">
        <f t="shared" ref="S2179:S2242" si="208">(((J2179/60)/60)/24)+DATE(1970,1,1)+(-5/24)</f>
        <v>42502.042442129627</v>
      </c>
      <c r="T2179" s="9">
        <f t="shared" ref="T2179:T2242" si="209">(((I2179/60)/60)/24)+DATE(1970,1,1)+(-5/24)</f>
        <v>42527.042442129627</v>
      </c>
      <c r="U2179" s="9">
        <v>42502.042442129627</v>
      </c>
      <c r="V2179" s="9">
        <v>42527.042442129627</v>
      </c>
    </row>
    <row r="2180" spans="1:22" ht="44.25" x14ac:dyDescent="0.7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  <c r="U2180" s="9">
        <v>42723.428206018514</v>
      </c>
      <c r="V2180" s="9">
        <v>42753.428206018514</v>
      </c>
    </row>
    <row r="2181" spans="1:22" ht="44.25" x14ac:dyDescent="0.7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  <c r="U2181" s="9">
        <v>42074.962870370371</v>
      </c>
      <c r="V2181" s="9">
        <v>42104.962870370371</v>
      </c>
    </row>
    <row r="2182" spans="1:22" ht="29.5" x14ac:dyDescent="0.7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  <c r="U2182" s="9">
        <v>42279.461435185185</v>
      </c>
      <c r="V2182" s="9">
        <v>42321.503101851849</v>
      </c>
    </row>
    <row r="2183" spans="1:22" ht="59" x14ac:dyDescent="0.7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  <c r="U2183" s="9">
        <v>42772.796909722216</v>
      </c>
      <c r="V2183" s="9">
        <v>42786.796909722216</v>
      </c>
    </row>
    <row r="2184" spans="1:22" ht="44.25" x14ac:dyDescent="0.7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  <c r="U2184" s="9">
        <v>41879.692418981482</v>
      </c>
      <c r="V2184" s="9">
        <v>41914.692418981482</v>
      </c>
    </row>
    <row r="2185" spans="1:22" ht="44.25" x14ac:dyDescent="0.7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42745.157141203708</v>
      </c>
      <c r="T2185" s="9">
        <f t="shared" si="209"/>
        <v>42774.999999999993</v>
      </c>
      <c r="U2185" s="9">
        <v>42745.157141203708</v>
      </c>
      <c r="V2185" s="9">
        <v>42774.999999999993</v>
      </c>
    </row>
    <row r="2186" spans="1:22" ht="59" x14ac:dyDescent="0.7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  <c r="U2186" s="9">
        <v>42380.481956018521</v>
      </c>
      <c r="V2186" s="9">
        <v>42394.458333333336</v>
      </c>
    </row>
    <row r="2187" spans="1:22" ht="44.25" x14ac:dyDescent="0.7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41319.141655092593</v>
      </c>
      <c r="T2187" s="9">
        <f t="shared" si="209"/>
        <v>41359.141655092593</v>
      </c>
      <c r="U2187" s="9">
        <v>41319.141655092593</v>
      </c>
      <c r="V2187" s="9">
        <v>41359.141655092593</v>
      </c>
    </row>
    <row r="2188" spans="1:22" ht="44.25" x14ac:dyDescent="0.7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  <c r="U2188" s="9">
        <v>42583.406747685185</v>
      </c>
      <c r="V2188" s="9">
        <v>42619.874999999993</v>
      </c>
    </row>
    <row r="2189" spans="1:22" ht="44.25" x14ac:dyDescent="0.7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  <c r="U2189" s="9">
        <v>42068.000763888886</v>
      </c>
      <c r="V2189" s="9">
        <v>42096.957638888889</v>
      </c>
    </row>
    <row r="2190" spans="1:22" ht="44.25" x14ac:dyDescent="0.7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  <c r="U2190" s="9">
        <v>42633.377789351849</v>
      </c>
      <c r="V2190" s="9">
        <v>42668.499999999993</v>
      </c>
    </row>
    <row r="2191" spans="1:22" ht="44.25" x14ac:dyDescent="0.7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  <c r="U2191" s="9">
        <v>42467.579861111109</v>
      </c>
      <c r="V2191" s="9">
        <v>42481.708333333336</v>
      </c>
    </row>
    <row r="2192" spans="1:22" ht="44.25" x14ac:dyDescent="0.7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  <c r="U2192" s="9">
        <v>42417.416712962957</v>
      </c>
      <c r="V2192" s="9">
        <v>42452.082638888889</v>
      </c>
    </row>
    <row r="2193" spans="1:22" ht="59" x14ac:dyDescent="0.7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  <c r="U2193" s="9">
        <v>42768.6253125</v>
      </c>
      <c r="V2193" s="9">
        <v>42780.6253125</v>
      </c>
    </row>
    <row r="2194" spans="1:22" ht="59" x14ac:dyDescent="0.7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  <c r="U2194" s="9">
        <v>42691.642870370364</v>
      </c>
      <c r="V2194" s="9">
        <v>42719.749999999993</v>
      </c>
    </row>
    <row r="2195" spans="1:22" ht="59" x14ac:dyDescent="0.7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  <c r="U2195" s="9">
        <v>42664.197592592587</v>
      </c>
      <c r="V2195" s="9">
        <v>42694.999305555553</v>
      </c>
    </row>
    <row r="2196" spans="1:22" ht="59" x14ac:dyDescent="0.7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  <c r="U2196" s="9">
        <v>42425.54965277778</v>
      </c>
      <c r="V2196" s="9">
        <v>42455.507986111108</v>
      </c>
    </row>
    <row r="2197" spans="1:22" ht="29.5" x14ac:dyDescent="0.7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  <c r="U2197" s="9">
        <v>42197.563657407409</v>
      </c>
      <c r="V2197" s="9">
        <v>42227.563657407409</v>
      </c>
    </row>
    <row r="2198" spans="1:22" ht="29.5" x14ac:dyDescent="0.7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  <c r="U2198" s="9">
        <v>42675.278958333329</v>
      </c>
      <c r="V2198" s="9">
        <v>42706.083333333336</v>
      </c>
    </row>
    <row r="2199" spans="1:22" ht="44.25" x14ac:dyDescent="0.7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  <c r="U2199" s="9">
        <v>42033.37568287037</v>
      </c>
      <c r="V2199" s="9">
        <v>42063.37568287037</v>
      </c>
    </row>
    <row r="2200" spans="1:22" ht="44.25" x14ac:dyDescent="0.7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  <c r="U2200" s="9">
        <v>42292.305555555555</v>
      </c>
      <c r="V2200" s="9">
        <v>42322.347222222219</v>
      </c>
    </row>
    <row r="2201" spans="1:22" ht="29.5" x14ac:dyDescent="0.7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  <c r="U2201" s="9">
        <v>42262.208310185182</v>
      </c>
      <c r="V2201" s="9">
        <v>42292.208310185182</v>
      </c>
    </row>
    <row r="2202" spans="1:22" ht="44.25" x14ac:dyDescent="0.7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  <c r="U2202" s="9">
        <v>42163.417453703696</v>
      </c>
      <c r="V2202" s="9">
        <v>42190.916666666664</v>
      </c>
    </row>
    <row r="2203" spans="1:22" ht="44.25" x14ac:dyDescent="0.7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41276.638483796298</v>
      </c>
      <c r="T2203" s="9">
        <f t="shared" si="209"/>
        <v>41290.638483796298</v>
      </c>
      <c r="U2203" s="9">
        <v>41276.638483796298</v>
      </c>
      <c r="V2203" s="9">
        <v>41290.638483796298</v>
      </c>
    </row>
    <row r="2204" spans="1:22" ht="29.5" x14ac:dyDescent="0.7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  <c r="U2204" s="9">
        <v>41184.640833333331</v>
      </c>
      <c r="V2204" s="9">
        <v>41214.640833333331</v>
      </c>
    </row>
    <row r="2205" spans="1:22" ht="44.25" x14ac:dyDescent="0.7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  <c r="U2205" s="9">
        <v>42241.651412037034</v>
      </c>
      <c r="V2205" s="9">
        <v>42271.651412037034</v>
      </c>
    </row>
    <row r="2206" spans="1:22" ht="44.25" x14ac:dyDescent="0.7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  <c r="U2206" s="9">
        <v>41312.103229166663</v>
      </c>
      <c r="V2206" s="9">
        <v>41342.103229166663</v>
      </c>
    </row>
    <row r="2207" spans="1:22" ht="44.25" x14ac:dyDescent="0.7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41031.613298611104</v>
      </c>
      <c r="T2207" s="9">
        <f t="shared" si="209"/>
        <v>41061.613298611104</v>
      </c>
      <c r="U2207" s="9">
        <v>41031.613298611104</v>
      </c>
      <c r="V2207" s="9">
        <v>41061.613298611104</v>
      </c>
    </row>
    <row r="2208" spans="1:22" ht="44.25" x14ac:dyDescent="0.7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  <c r="U2208" s="9">
        <v>40997.048888888887</v>
      </c>
      <c r="V2208" s="9">
        <v>41015.048888888887</v>
      </c>
    </row>
    <row r="2209" spans="1:22" ht="44.25" x14ac:dyDescent="0.7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  <c r="U2209" s="9">
        <v>41563.985798611109</v>
      </c>
      <c r="V2209" s="9">
        <v>41594.027465277773</v>
      </c>
    </row>
    <row r="2210" spans="1:22" ht="44.25" x14ac:dyDescent="0.7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  <c r="U2210" s="9">
        <v>40946.673912037033</v>
      </c>
      <c r="V2210" s="9">
        <v>41005.958333333328</v>
      </c>
    </row>
    <row r="2211" spans="1:22" ht="29.5" x14ac:dyDescent="0.7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  <c r="U2211" s="9">
        <v>41732.27134259259</v>
      </c>
      <c r="V2211" s="9">
        <v>41743.75</v>
      </c>
    </row>
    <row r="2212" spans="1:22" ht="44.25" x14ac:dyDescent="0.7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40955.857754629629</v>
      </c>
      <c r="T2212" s="9">
        <f t="shared" si="209"/>
        <v>41013.524999999994</v>
      </c>
      <c r="U2212" s="9">
        <v>40955.857754629629</v>
      </c>
      <c r="V2212" s="9">
        <v>41013.524999999994</v>
      </c>
    </row>
    <row r="2213" spans="1:22" ht="59" x14ac:dyDescent="0.7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  <c r="U2213" s="9">
        <v>41716.576678240737</v>
      </c>
      <c r="V2213" s="9">
        <v>41739.082638888889</v>
      </c>
    </row>
    <row r="2214" spans="1:22" ht="59" x14ac:dyDescent="0.7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  <c r="U2214" s="9">
        <v>41548.539085648146</v>
      </c>
      <c r="V2214" s="9">
        <v>41581.833333333328</v>
      </c>
    </row>
    <row r="2215" spans="1:22" ht="73.75" x14ac:dyDescent="0.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  <c r="U2215" s="9">
        <v>42109.617812499993</v>
      </c>
      <c r="V2215" s="9">
        <v>42139.617812499993</v>
      </c>
    </row>
    <row r="2216" spans="1:22" ht="44.25" x14ac:dyDescent="0.7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  <c r="U2216" s="9">
        <v>41646.58388888889</v>
      </c>
      <c r="V2216" s="9">
        <v>41676.58388888889</v>
      </c>
    </row>
    <row r="2217" spans="1:22" ht="29.5" x14ac:dyDescent="0.7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  <c r="U2217" s="9">
        <v>40958.508935185186</v>
      </c>
      <c r="V2217" s="9">
        <v>40981.082638888889</v>
      </c>
    </row>
    <row r="2218" spans="1:22" ht="44.25" x14ac:dyDescent="0.7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42194.543344907412</v>
      </c>
      <c r="T2218" s="9">
        <f t="shared" si="209"/>
        <v>42208.543344907412</v>
      </c>
      <c r="U2218" s="9">
        <v>42194.543344907412</v>
      </c>
      <c r="V2218" s="9">
        <v>42208.543344907412</v>
      </c>
    </row>
    <row r="2219" spans="1:22" ht="44.25" x14ac:dyDescent="0.7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  <c r="U2219" s="9">
        <v>42299.568437499998</v>
      </c>
      <c r="V2219" s="9">
        <v>42310.124999999993</v>
      </c>
    </row>
    <row r="2220" spans="1:22" ht="44.25" x14ac:dyDescent="0.7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  <c r="U2220" s="9">
        <v>41127.603969907403</v>
      </c>
      <c r="V2220" s="9">
        <v>41149.791666666664</v>
      </c>
    </row>
    <row r="2221" spans="1:22" ht="44.25" x14ac:dyDescent="0.7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  <c r="U2221" s="9">
        <v>42205.510555555556</v>
      </c>
      <c r="V2221" s="9">
        <v>42235.510555555556</v>
      </c>
    </row>
    <row r="2222" spans="1:22" ht="44.25" x14ac:dyDescent="0.7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  <c r="U2222" s="9">
        <v>41451.852268518516</v>
      </c>
      <c r="V2222" s="9">
        <v>41481.852268518516</v>
      </c>
    </row>
    <row r="2223" spans="1:22" ht="44.25" x14ac:dyDescent="0.7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  <c r="U2223" s="9">
        <v>42452.458437499998</v>
      </c>
      <c r="V2223" s="9">
        <v>42482.791666666664</v>
      </c>
    </row>
    <row r="2224" spans="1:22" ht="44.25" x14ac:dyDescent="0.7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  <c r="U2224" s="9">
        <v>40906.579247685186</v>
      </c>
      <c r="V2224" s="9">
        <v>40936.579247685186</v>
      </c>
    </row>
    <row r="2225" spans="1:22" ht="59" x14ac:dyDescent="0.7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  <c r="U2225" s="9">
        <v>42152.432500000003</v>
      </c>
      <c r="V2225" s="9">
        <v>42182.432500000003</v>
      </c>
    </row>
    <row r="2226" spans="1:22" ht="44.25" x14ac:dyDescent="0.7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  <c r="U2226" s="9">
        <v>42644.459201388883</v>
      </c>
      <c r="V2226" s="9">
        <v>42672.583333333336</v>
      </c>
    </row>
    <row r="2227" spans="1:22" ht="44.25" x14ac:dyDescent="0.7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  <c r="U2227" s="9">
        <v>41873.583506944444</v>
      </c>
      <c r="V2227" s="9">
        <v>41903.583506944444</v>
      </c>
    </row>
    <row r="2228" spans="1:22" ht="44.25" x14ac:dyDescent="0.7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  <c r="U2228" s="9">
        <v>42381.590532407405</v>
      </c>
      <c r="V2228" s="9">
        <v>42411.999305555553</v>
      </c>
    </row>
    <row r="2229" spans="1:22" ht="44.25" x14ac:dyDescent="0.7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  <c r="U2229" s="9">
        <v>41561.599016203698</v>
      </c>
      <c r="V2229" s="9">
        <v>41591.640682870369</v>
      </c>
    </row>
    <row r="2230" spans="1:22" ht="59" x14ac:dyDescent="0.7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  <c r="U2230" s="9">
        <v>42202.069861111107</v>
      </c>
      <c r="V2230" s="9">
        <v>42232.069861111107</v>
      </c>
    </row>
    <row r="2231" spans="1:22" ht="59" x14ac:dyDescent="0.7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  <c r="U2231" s="9">
        <v>41484.455914351849</v>
      </c>
      <c r="V2231" s="9">
        <v>41519.958333333328</v>
      </c>
    </row>
    <row r="2232" spans="1:22" ht="44.25" x14ac:dyDescent="0.7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  <c r="U2232" s="9">
        <v>41724.672766203701</v>
      </c>
      <c r="V2232" s="9">
        <v>41754.672766203701</v>
      </c>
    </row>
    <row r="2233" spans="1:22" ht="44.25" x14ac:dyDescent="0.7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  <c r="U2233" s="9">
        <v>41423.702557870369</v>
      </c>
      <c r="V2233" s="9">
        <v>41450</v>
      </c>
    </row>
    <row r="2234" spans="1:22" ht="44.25" x14ac:dyDescent="0.7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  <c r="U2234" s="9">
        <v>41806.585740740738</v>
      </c>
      <c r="V2234" s="9">
        <v>41838.916666666664</v>
      </c>
    </row>
    <row r="2235" spans="1:22" ht="44.25" x14ac:dyDescent="0.7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42331.170590277768</v>
      </c>
      <c r="T2235" s="9">
        <f t="shared" si="209"/>
        <v>42351.791666666664</v>
      </c>
      <c r="U2235" s="9">
        <v>42331.170590277768</v>
      </c>
      <c r="V2235" s="9">
        <v>42351.791666666664</v>
      </c>
    </row>
    <row r="2236" spans="1:22" ht="44.25" x14ac:dyDescent="0.7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  <c r="U2236" s="9">
        <v>42710.616284722222</v>
      </c>
      <c r="V2236" s="9">
        <v>42740.616284722222</v>
      </c>
    </row>
    <row r="2237" spans="1:22" ht="29.5" x14ac:dyDescent="0.7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42061.813784722217</v>
      </c>
      <c r="T2237" s="9">
        <f t="shared" si="209"/>
        <v>42091.77211805556</v>
      </c>
      <c r="U2237" s="9">
        <v>42061.813784722217</v>
      </c>
      <c r="V2237" s="9">
        <v>42091.77211805556</v>
      </c>
    </row>
    <row r="2238" spans="1:22" ht="44.25" x14ac:dyDescent="0.7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  <c r="U2238" s="9">
        <v>42371.408831018511</v>
      </c>
      <c r="V2238" s="9">
        <v>42401.408831018511</v>
      </c>
    </row>
    <row r="2239" spans="1:22" ht="44.25" x14ac:dyDescent="0.7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  <c r="U2239" s="9">
        <v>41914.794942129629</v>
      </c>
      <c r="V2239" s="9">
        <v>41955.124305555553</v>
      </c>
    </row>
    <row r="2240" spans="1:22" ht="29.5" x14ac:dyDescent="0.7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  <c r="U2240" s="9">
        <v>42774.41337962963</v>
      </c>
      <c r="V2240" s="9">
        <v>42804.41337962963</v>
      </c>
    </row>
    <row r="2241" spans="1:22" ht="29.5" x14ac:dyDescent="0.7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  <c r="U2241" s="9">
        <v>41572.750162037039</v>
      </c>
      <c r="V2241" s="9">
        <v>41608.959722222222</v>
      </c>
    </row>
    <row r="2242" spans="1:22" ht="44.25" x14ac:dyDescent="0.7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  <c r="U2242" s="9">
        <v>42452.617407407401</v>
      </c>
      <c r="V2242" s="9">
        <v>42482.617407407401</v>
      </c>
    </row>
    <row r="2243" spans="1:22" ht="44.25" x14ac:dyDescent="0.7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>
        <f t="shared" ref="P2243:P2306" si="211">ROUND(E2243/L2243,0)</f>
        <v>49</v>
      </c>
      <c r="Q2243" t="str">
        <f t="shared" ref="Q2243:Q2306" si="212">LEFT(N2243, SEARCH("/",N2243,1)-1)</f>
        <v>games</v>
      </c>
      <c r="R2243" t="str">
        <f t="shared" ref="R2243:R2306" si="213">RIGHT(N2243, LEN(N2243)-SEARCH("/",N2243,1))</f>
        <v>tabletop games</v>
      </c>
      <c r="S2243" s="9">
        <f t="shared" ref="S2243:S2306" si="214">(((J2243/60)/60)/24)+DATE(1970,1,1)+(-5/24)</f>
        <v>42766.619212962956</v>
      </c>
      <c r="T2243" s="9">
        <f t="shared" ref="T2243:T2306" si="215">(((I2243/60)/60)/24)+DATE(1970,1,1)+(-5/24)</f>
        <v>42796.619212962956</v>
      </c>
      <c r="U2243" s="9">
        <v>42766.619212962956</v>
      </c>
      <c r="V2243" s="9">
        <v>42796.619212962956</v>
      </c>
    </row>
    <row r="2244" spans="1:22" ht="29.5" x14ac:dyDescent="0.7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41569.367280092592</v>
      </c>
      <c r="T2244" s="9">
        <f t="shared" si="215"/>
        <v>41604.91805555555</v>
      </c>
      <c r="U2244" s="9">
        <v>41569.367280092592</v>
      </c>
      <c r="V2244" s="9">
        <v>41604.91805555555</v>
      </c>
    </row>
    <row r="2245" spans="1:22" ht="44.25" x14ac:dyDescent="0.7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  <c r="U2245" s="9">
        <v>42800.542708333327</v>
      </c>
      <c r="V2245" s="9">
        <v>42806.916666666664</v>
      </c>
    </row>
    <row r="2246" spans="1:22" ht="44.25" x14ac:dyDescent="0.7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  <c r="U2246" s="9">
        <v>42647.610486111109</v>
      </c>
      <c r="V2246" s="9">
        <v>42659.645833333336</v>
      </c>
    </row>
    <row r="2247" spans="1:22" ht="44.25" x14ac:dyDescent="0.7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41660.500196759262</v>
      </c>
      <c r="T2247" s="9">
        <f t="shared" si="215"/>
        <v>41691.541666666664</v>
      </c>
      <c r="U2247" s="9">
        <v>41660.500196759262</v>
      </c>
      <c r="V2247" s="9">
        <v>41691.541666666664</v>
      </c>
    </row>
    <row r="2248" spans="1:22" ht="44.25" x14ac:dyDescent="0.7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  <c r="U2248" s="9">
        <v>42221.583449074074</v>
      </c>
      <c r="V2248" s="9">
        <v>42251.583449074074</v>
      </c>
    </row>
    <row r="2249" spans="1:22" ht="29.5" x14ac:dyDescent="0.7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  <c r="U2249" s="9">
        <v>42200.457928240743</v>
      </c>
      <c r="V2249" s="9">
        <v>42214.457928240743</v>
      </c>
    </row>
    <row r="2250" spans="1:22" ht="44.25" x14ac:dyDescent="0.7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  <c r="U2250" s="9">
        <v>42688.667569444442</v>
      </c>
      <c r="V2250" s="9">
        <v>42718.667569444442</v>
      </c>
    </row>
    <row r="2251" spans="1:22" ht="44.25" x14ac:dyDescent="0.7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41336.494965277772</v>
      </c>
      <c r="T2251" s="9">
        <f t="shared" si="215"/>
        <v>41366.453298611108</v>
      </c>
      <c r="U2251" s="9">
        <v>41336.494965277772</v>
      </c>
      <c r="V2251" s="9">
        <v>41366.453298611108</v>
      </c>
    </row>
    <row r="2252" spans="1:22" ht="44.25" x14ac:dyDescent="0.7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  <c r="U2252" s="9">
        <v>42676.7971412037</v>
      </c>
      <c r="V2252" s="9">
        <v>42706.838807870365</v>
      </c>
    </row>
    <row r="2253" spans="1:22" ht="44.25" x14ac:dyDescent="0.7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  <c r="U2253" s="9">
        <v>41846.137465277774</v>
      </c>
      <c r="V2253" s="9">
        <v>41867.137465277774</v>
      </c>
    </row>
    <row r="2254" spans="1:22" ht="44.25" x14ac:dyDescent="0.7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  <c r="U2254" s="9">
        <v>42573.119652777772</v>
      </c>
      <c r="V2254" s="9">
        <v>42588.119652777772</v>
      </c>
    </row>
    <row r="2255" spans="1:22" ht="44.25" x14ac:dyDescent="0.7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  <c r="U2255" s="9">
        <v>42296.422997685186</v>
      </c>
      <c r="V2255" s="9">
        <v>42326.46466435185</v>
      </c>
    </row>
    <row r="2256" spans="1:22" ht="44.25" x14ac:dyDescent="0.7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  <c r="U2256" s="9">
        <v>42752.439444444441</v>
      </c>
      <c r="V2256" s="9">
        <v>42759.439444444441</v>
      </c>
    </row>
    <row r="2257" spans="1:22" ht="29.5" x14ac:dyDescent="0.7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  <c r="U2257" s="9">
        <v>42467.743645833332</v>
      </c>
      <c r="V2257" s="9">
        <v>42497.743645833332</v>
      </c>
    </row>
    <row r="2258" spans="1:22" ht="44.25" x14ac:dyDescent="0.7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  <c r="U2258" s="9">
        <v>42682.243587962956</v>
      </c>
      <c r="V2258" s="9">
        <v>42696.243587962956</v>
      </c>
    </row>
    <row r="2259" spans="1:22" ht="59" x14ac:dyDescent="0.7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  <c r="U2259" s="9">
        <v>42505.728344907409</v>
      </c>
      <c r="V2259" s="9">
        <v>42540.749999999993</v>
      </c>
    </row>
    <row r="2260" spans="1:22" ht="29.5" x14ac:dyDescent="0.7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  <c r="U2260" s="9">
        <v>42136.542673611104</v>
      </c>
      <c r="V2260" s="9">
        <v>42166.542673611104</v>
      </c>
    </row>
    <row r="2261" spans="1:22" ht="44.25" x14ac:dyDescent="0.7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  <c r="U2261" s="9">
        <v>42702.59648148148</v>
      </c>
      <c r="V2261" s="9">
        <v>42712.59648148148</v>
      </c>
    </row>
    <row r="2262" spans="1:22" ht="44.25" x14ac:dyDescent="0.7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  <c r="U2262" s="9">
        <v>41694.808449074073</v>
      </c>
      <c r="V2262" s="9">
        <v>41724.766782407409</v>
      </c>
    </row>
    <row r="2263" spans="1:22" ht="44.25" x14ac:dyDescent="0.7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  <c r="U2263" s="9">
        <v>42759.516435185178</v>
      </c>
      <c r="V2263" s="9">
        <v>42780.516435185178</v>
      </c>
    </row>
    <row r="2264" spans="1:22" ht="44.25" x14ac:dyDescent="0.7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  <c r="U2264" s="9">
        <v>41926.376828703702</v>
      </c>
      <c r="V2264" s="9">
        <v>41960.791666666664</v>
      </c>
    </row>
    <row r="2265" spans="1:22" ht="44.25" x14ac:dyDescent="0.7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  <c r="U2265" s="9">
        <v>42014.623993055553</v>
      </c>
      <c r="V2265" s="9">
        <v>42035.623993055553</v>
      </c>
    </row>
    <row r="2266" spans="1:22" ht="59" x14ac:dyDescent="0.7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  <c r="U2266" s="9">
        <v>42496.374004629623</v>
      </c>
      <c r="V2266" s="9">
        <v>42512.916666666664</v>
      </c>
    </row>
    <row r="2267" spans="1:22" ht="44.25" x14ac:dyDescent="0.7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  <c r="U2267" s="9">
        <v>42689.644756944443</v>
      </c>
      <c r="V2267" s="9">
        <v>42696.644756944443</v>
      </c>
    </row>
    <row r="2268" spans="1:22" ht="44.25" x14ac:dyDescent="0.7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  <c r="U2268" s="9">
        <v>42469.666574074072</v>
      </c>
      <c r="V2268" s="9">
        <v>42486.874999999993</v>
      </c>
    </row>
    <row r="2269" spans="1:22" ht="44.25" x14ac:dyDescent="0.7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  <c r="U2269" s="9">
        <v>41968.621493055551</v>
      </c>
      <c r="V2269" s="9">
        <v>41993.833333333336</v>
      </c>
    </row>
    <row r="2270" spans="1:22" ht="44.25" x14ac:dyDescent="0.7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42775.874016203699</v>
      </c>
      <c r="T2270" s="9">
        <f t="shared" si="215"/>
        <v>42805.874016203699</v>
      </c>
      <c r="U2270" s="9">
        <v>42775.874016203699</v>
      </c>
      <c r="V2270" s="9">
        <v>42805.874016203699</v>
      </c>
    </row>
    <row r="2271" spans="1:22" ht="44.25" x14ac:dyDescent="0.7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  <c r="U2271" s="9">
        <v>42776.496099537035</v>
      </c>
      <c r="V2271" s="9">
        <v>42800.999999999993</v>
      </c>
    </row>
    <row r="2272" spans="1:22" ht="44.25" x14ac:dyDescent="0.7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  <c r="U2272" s="9">
        <v>42725.661030092589</v>
      </c>
      <c r="V2272" s="9">
        <v>42745.707638888889</v>
      </c>
    </row>
    <row r="2273" spans="1:22" ht="44.25" x14ac:dyDescent="0.7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  <c r="U2273" s="9">
        <v>42683.791712962957</v>
      </c>
      <c r="V2273" s="9">
        <v>42713.791712962957</v>
      </c>
    </row>
    <row r="2274" spans="1:22" ht="44.25" x14ac:dyDescent="0.7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42315.491157407399</v>
      </c>
      <c r="T2274" s="9">
        <f t="shared" si="215"/>
        <v>42345.491157407399</v>
      </c>
      <c r="U2274" s="9">
        <v>42315.491157407399</v>
      </c>
      <c r="V2274" s="9">
        <v>42345.491157407399</v>
      </c>
    </row>
    <row r="2275" spans="1:22" ht="44.25" x14ac:dyDescent="0.7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  <c r="U2275" s="9">
        <v>42781.340763888882</v>
      </c>
      <c r="V2275" s="9">
        <v>42806.299097222225</v>
      </c>
    </row>
    <row r="2276" spans="1:22" ht="59" x14ac:dyDescent="0.7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  <c r="U2276" s="9">
        <v>41663.292326388888</v>
      </c>
      <c r="V2276" s="9">
        <v>41693.292326388888</v>
      </c>
    </row>
    <row r="2277" spans="1:22" ht="44.25" x14ac:dyDescent="0.7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41965.408321759263</v>
      </c>
      <c r="T2277" s="9">
        <f t="shared" si="215"/>
        <v>41995.408321759263</v>
      </c>
      <c r="U2277" s="9">
        <v>41965.408321759263</v>
      </c>
      <c r="V2277" s="9">
        <v>41995.408321759263</v>
      </c>
    </row>
    <row r="2278" spans="1:22" ht="59" x14ac:dyDescent="0.7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  <c r="U2278" s="9">
        <v>41614.443159722221</v>
      </c>
      <c r="V2278" s="9">
        <v>41644.443159722221</v>
      </c>
    </row>
    <row r="2279" spans="1:22" ht="44.25" x14ac:dyDescent="0.7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  <c r="U2279" s="9">
        <v>40936.470173611109</v>
      </c>
      <c r="V2279" s="9">
        <v>40966.470173611109</v>
      </c>
    </row>
    <row r="2280" spans="1:22" ht="29.5" x14ac:dyDescent="0.7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42338.500775462955</v>
      </c>
      <c r="T2280" s="9">
        <f t="shared" si="215"/>
        <v>42372.749305555553</v>
      </c>
      <c r="U2280" s="9">
        <v>42338.500775462955</v>
      </c>
      <c r="V2280" s="9">
        <v>42372.749305555553</v>
      </c>
    </row>
    <row r="2281" spans="1:22" ht="59" x14ac:dyDescent="0.7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42020.598368055551</v>
      </c>
      <c r="T2281" s="9">
        <f t="shared" si="215"/>
        <v>42038.958333333336</v>
      </c>
      <c r="U2281" s="9">
        <v>42020.598368055551</v>
      </c>
      <c r="V2281" s="9">
        <v>42038.958333333336</v>
      </c>
    </row>
    <row r="2282" spans="1:22" ht="59" x14ac:dyDescent="0.7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  <c r="U2282" s="9">
        <v>42234.416562499995</v>
      </c>
      <c r="V2282" s="9">
        <v>42264.416562499995</v>
      </c>
    </row>
    <row r="2283" spans="1:22" ht="44.25" x14ac:dyDescent="0.7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  <c r="U2283" s="9">
        <v>40687.077511574069</v>
      </c>
      <c r="V2283" s="9">
        <v>40749.076388888883</v>
      </c>
    </row>
    <row r="2284" spans="1:22" ht="29.5" x14ac:dyDescent="0.7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  <c r="U2284" s="9">
        <v>42322.966273148144</v>
      </c>
      <c r="V2284" s="9">
        <v>42382.966273148144</v>
      </c>
    </row>
    <row r="2285" spans="1:22" ht="44.25" x14ac:dyDescent="0.7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  <c r="U2285" s="9">
        <v>40977.916712962957</v>
      </c>
      <c r="V2285" s="9">
        <v>41037.875046296293</v>
      </c>
    </row>
    <row r="2286" spans="1:22" ht="29.5" x14ac:dyDescent="0.7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  <c r="U2286" s="9">
        <v>40585.588483796295</v>
      </c>
      <c r="V2286" s="9">
        <v>40613.958333333328</v>
      </c>
    </row>
    <row r="2287" spans="1:22" ht="44.25" x14ac:dyDescent="0.7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9">
        <f t="shared" si="214"/>
        <v>41058.977349537032</v>
      </c>
      <c r="T2287" s="9">
        <f t="shared" si="215"/>
        <v>41088.977349537032</v>
      </c>
      <c r="U2287" s="9">
        <v>41058.977349537032</v>
      </c>
      <c r="V2287" s="9">
        <v>41088.977349537032</v>
      </c>
    </row>
    <row r="2288" spans="1:22" ht="44.25" x14ac:dyDescent="0.7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  <c r="U2288" s="9">
        <v>41494.755254629628</v>
      </c>
      <c r="V2288" s="9">
        <v>41522.957638888889</v>
      </c>
    </row>
    <row r="2289" spans="1:22" ht="44.25" x14ac:dyDescent="0.7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  <c r="U2289" s="9">
        <v>41792.459027777775</v>
      </c>
      <c r="V2289" s="9">
        <v>41813.459027777775</v>
      </c>
    </row>
    <row r="2290" spans="1:22" ht="44.25" x14ac:dyDescent="0.7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  <c r="U2290" s="9">
        <v>41067.619085648148</v>
      </c>
      <c r="V2290" s="9">
        <v>41086.541666666664</v>
      </c>
    </row>
    <row r="2291" spans="1:22" ht="44.25" x14ac:dyDescent="0.7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  <c r="U2291" s="9">
        <v>41571.790046296293</v>
      </c>
      <c r="V2291" s="9">
        <v>41614.765277777777</v>
      </c>
    </row>
    <row r="2292" spans="1:22" ht="44.25" x14ac:dyDescent="0.7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9">
        <f t="shared" si="214"/>
        <v>40070.045486111107</v>
      </c>
      <c r="T2292" s="9">
        <f t="shared" si="215"/>
        <v>40148.5</v>
      </c>
      <c r="U2292" s="9">
        <v>40070.045486111107</v>
      </c>
      <c r="V2292" s="9">
        <v>40148.5</v>
      </c>
    </row>
    <row r="2293" spans="1:22" ht="44.25" x14ac:dyDescent="0.7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  <c r="U2293" s="9">
        <v>40987.768726851849</v>
      </c>
      <c r="V2293" s="9">
        <v>41021.958333333328</v>
      </c>
    </row>
    <row r="2294" spans="1:22" ht="44.25" x14ac:dyDescent="0.7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  <c r="U2294" s="9">
        <v>40987.489305555551</v>
      </c>
      <c r="V2294" s="9">
        <v>41017.489305555551</v>
      </c>
    </row>
    <row r="2295" spans="1:22" ht="29.5" x14ac:dyDescent="0.7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  <c r="U2295" s="9">
        <v>41151.499988425923</v>
      </c>
      <c r="V2295" s="9">
        <v>41176.957638888889</v>
      </c>
    </row>
    <row r="2296" spans="1:22" ht="59" x14ac:dyDescent="0.7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  <c r="U2296" s="9">
        <v>41264.514814814815</v>
      </c>
      <c r="V2296" s="9">
        <v>41294.514814814815</v>
      </c>
    </row>
    <row r="2297" spans="1:22" ht="59" x14ac:dyDescent="0.7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  <c r="U2297" s="9">
        <v>41270.746018518512</v>
      </c>
      <c r="V2297" s="9">
        <v>41300.746018518512</v>
      </c>
    </row>
    <row r="2298" spans="1:22" ht="44.25" x14ac:dyDescent="0.7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  <c r="U2298" s="9">
        <v>40927.52344907407</v>
      </c>
      <c r="V2298" s="9">
        <v>40962.52344907407</v>
      </c>
    </row>
    <row r="2299" spans="1:22" ht="29.5" x14ac:dyDescent="0.7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  <c r="U2299" s="9">
        <v>40947.83390046296</v>
      </c>
      <c r="V2299" s="9">
        <v>40981.957638888889</v>
      </c>
    </row>
    <row r="2300" spans="1:22" ht="44.25" x14ac:dyDescent="0.7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  <c r="U2300" s="9">
        <v>41694.632326388884</v>
      </c>
      <c r="V2300" s="9">
        <v>41724.59065972222</v>
      </c>
    </row>
    <row r="2301" spans="1:22" ht="44.25" x14ac:dyDescent="0.7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  <c r="U2301" s="9">
        <v>40564.824178240735</v>
      </c>
      <c r="V2301" s="9">
        <v>40579.824178240735</v>
      </c>
    </row>
    <row r="2302" spans="1:22" ht="44.25" x14ac:dyDescent="0.7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  <c r="U2302" s="9">
        <v>41074.518703703703</v>
      </c>
      <c r="V2302" s="9">
        <v>41088.518703703703</v>
      </c>
    </row>
    <row r="2303" spans="1:22" ht="29.5" x14ac:dyDescent="0.7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  <c r="U2303" s="9">
        <v>41415.938611111109</v>
      </c>
      <c r="V2303" s="9">
        <v>41445.938611111109</v>
      </c>
    </row>
    <row r="2304" spans="1:22" ht="44.25" x14ac:dyDescent="0.7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  <c r="U2304" s="9">
        <v>41605.660115740735</v>
      </c>
      <c r="V2304" s="9">
        <v>41639.083333333328</v>
      </c>
    </row>
    <row r="2305" spans="1:22" ht="59" x14ac:dyDescent="0.7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  <c r="U2305" s="9">
        <v>40849.902731481481</v>
      </c>
      <c r="V2305" s="9">
        <v>40889.944398148145</v>
      </c>
    </row>
    <row r="2306" spans="1:22" ht="44.25" x14ac:dyDescent="0.7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  <c r="U2306" s="9">
        <v>40502.607534722221</v>
      </c>
      <c r="V2306" s="9">
        <v>40543.999305555553</v>
      </c>
    </row>
    <row r="2307" spans="1:22" ht="44.25" x14ac:dyDescent="0.7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>
        <f t="shared" ref="P2307:P2370" si="217">ROUND(E2307/L2307,0)</f>
        <v>109</v>
      </c>
      <c r="Q2307" t="str">
        <f t="shared" ref="Q2307:Q2370" si="218">LEFT(N2307, SEARCH("/",N2307,1)-1)</f>
        <v>music</v>
      </c>
      <c r="R2307" t="str">
        <f t="shared" ref="R2307:R2370" si="219">RIGHT(N2307, LEN(N2307)-SEARCH("/",N2307,1))</f>
        <v>indie rock</v>
      </c>
      <c r="S2307" s="9">
        <f t="shared" ref="S2307:S2370" si="220">(((J2307/60)/60)/24)+DATE(1970,1,1)+(-5/24)</f>
        <v>41834.486944444441</v>
      </c>
      <c r="T2307" s="9">
        <f t="shared" ref="T2307:T2370" si="221">(((I2307/60)/60)/24)+DATE(1970,1,1)+(-5/24)</f>
        <v>41859.541666666664</v>
      </c>
      <c r="U2307" s="9">
        <v>41834.486944444441</v>
      </c>
      <c r="V2307" s="9">
        <v>41859.541666666664</v>
      </c>
    </row>
    <row r="2308" spans="1:22" ht="44.25" x14ac:dyDescent="0.7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  <c r="U2308" s="9">
        <v>40947.959826388884</v>
      </c>
      <c r="V2308" s="9">
        <v>40977.959826388884</v>
      </c>
    </row>
    <row r="2309" spans="1:22" ht="44.25" x14ac:dyDescent="0.7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41004.594131944439</v>
      </c>
      <c r="T2309" s="9">
        <f t="shared" si="221"/>
        <v>41034.59407407407</v>
      </c>
      <c r="U2309" s="9">
        <v>41004.594131944439</v>
      </c>
      <c r="V2309" s="9">
        <v>41034.59407407407</v>
      </c>
    </row>
    <row r="2310" spans="1:22" ht="44.25" x14ac:dyDescent="0.7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  <c r="U2310" s="9">
        <v>41851.754583333335</v>
      </c>
      <c r="V2310" s="9">
        <v>41879.833333333328</v>
      </c>
    </row>
    <row r="2311" spans="1:22" ht="44.25" x14ac:dyDescent="0.7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  <c r="U2311" s="9">
        <v>41307.779363425921</v>
      </c>
      <c r="V2311" s="9">
        <v>41342.779363425921</v>
      </c>
    </row>
    <row r="2312" spans="1:22" ht="59" x14ac:dyDescent="0.7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  <c r="U2312" s="9">
        <v>41324.585821759254</v>
      </c>
      <c r="V2312" s="9">
        <v>41354.54415509259</v>
      </c>
    </row>
    <row r="2313" spans="1:22" ht="44.25" x14ac:dyDescent="0.7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  <c r="U2313" s="9">
        <v>41735.796168981477</v>
      </c>
      <c r="V2313" s="9">
        <v>41765.796168981477</v>
      </c>
    </row>
    <row r="2314" spans="1:22" ht="44.25" x14ac:dyDescent="0.7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  <c r="U2314" s="9">
        <v>41716.424513888887</v>
      </c>
      <c r="V2314" s="9">
        <v>41747.75</v>
      </c>
    </row>
    <row r="2315" spans="1:22" ht="29.5" x14ac:dyDescent="0.7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  <c r="U2315" s="9">
        <v>41002.750300925924</v>
      </c>
      <c r="V2315" s="9">
        <v>41032.750300925924</v>
      </c>
    </row>
    <row r="2316" spans="1:22" ht="44.25" x14ac:dyDescent="0.7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  <c r="U2316" s="9">
        <v>41037.343252314815</v>
      </c>
      <c r="V2316" s="9">
        <v>41067.343252314815</v>
      </c>
    </row>
    <row r="2317" spans="1:22" ht="44.25" x14ac:dyDescent="0.7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  <c r="U2317" s="9">
        <v>41004.517858796295</v>
      </c>
      <c r="V2317" s="9">
        <v>41034.517858796295</v>
      </c>
    </row>
    <row r="2318" spans="1:22" ht="59" x14ac:dyDescent="0.7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40079.516782407409</v>
      </c>
      <c r="T2318" s="9">
        <f t="shared" si="221"/>
        <v>40156.558333333334</v>
      </c>
      <c r="U2318" s="9">
        <v>40079.516782407409</v>
      </c>
      <c r="V2318" s="9">
        <v>40156.558333333334</v>
      </c>
    </row>
    <row r="2319" spans="1:22" ht="44.25" x14ac:dyDescent="0.7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40192.33390046296</v>
      </c>
      <c r="T2319" s="9">
        <f t="shared" si="221"/>
        <v>40224</v>
      </c>
      <c r="U2319" s="9">
        <v>40192.33390046296</v>
      </c>
      <c r="V2319" s="9">
        <v>40224</v>
      </c>
    </row>
    <row r="2320" spans="1:22" ht="59" x14ac:dyDescent="0.7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  <c r="U2320" s="9">
        <v>40050.435347222221</v>
      </c>
      <c r="V2320" s="9">
        <v>40081.957638888889</v>
      </c>
    </row>
    <row r="2321" spans="1:22" ht="44.25" x14ac:dyDescent="0.7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  <c r="U2321" s="9">
        <v>41592.873668981476</v>
      </c>
      <c r="V2321" s="9">
        <v>41622.873668981476</v>
      </c>
    </row>
    <row r="2322" spans="1:22" ht="59" x14ac:dyDescent="0.7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  <c r="U2322" s="9">
        <v>41696.608796296292</v>
      </c>
      <c r="V2322" s="9">
        <v>41731.567129629628</v>
      </c>
    </row>
    <row r="2323" spans="1:22" ht="44.25" x14ac:dyDescent="0.7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  <c r="U2323" s="9">
        <v>42799.052094907405</v>
      </c>
      <c r="V2323" s="9">
        <v>42829.010428240734</v>
      </c>
    </row>
    <row r="2324" spans="1:22" ht="44.25" x14ac:dyDescent="0.7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42804.687141203707</v>
      </c>
      <c r="T2324" s="9">
        <f t="shared" si="221"/>
        <v>42834.645474537036</v>
      </c>
      <c r="U2324" s="9">
        <v>42804.687141203707</v>
      </c>
      <c r="V2324" s="9">
        <v>42834.645474537036</v>
      </c>
    </row>
    <row r="2325" spans="1:22" ht="44.25" x14ac:dyDescent="0.7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42807.54684027777</v>
      </c>
      <c r="T2325" s="9">
        <f t="shared" si="221"/>
        <v>42814.54684027777</v>
      </c>
      <c r="U2325" s="9">
        <v>42807.54684027777</v>
      </c>
      <c r="V2325" s="9">
        <v>42814.54684027777</v>
      </c>
    </row>
    <row r="2326" spans="1:22" ht="44.25" x14ac:dyDescent="0.7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  <c r="U2326" s="9">
        <v>42790.67690972222</v>
      </c>
      <c r="V2326" s="9">
        <v>42820.635243055549</v>
      </c>
    </row>
    <row r="2327" spans="1:22" ht="44.25" x14ac:dyDescent="0.7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  <c r="U2327" s="9">
        <v>42793.814016203702</v>
      </c>
      <c r="V2327" s="9">
        <v>42823.772349537037</v>
      </c>
    </row>
    <row r="2328" spans="1:22" ht="44.25" x14ac:dyDescent="0.7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  <c r="U2328" s="9">
        <v>42803.825787037036</v>
      </c>
      <c r="V2328" s="9">
        <v>42855.499999999993</v>
      </c>
    </row>
    <row r="2329" spans="1:22" ht="29.5" x14ac:dyDescent="0.7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41842.708796296298</v>
      </c>
      <c r="T2329" s="9">
        <f t="shared" si="221"/>
        <v>41877.708796296298</v>
      </c>
      <c r="U2329" s="9">
        <v>41842.708796296298</v>
      </c>
      <c r="V2329" s="9">
        <v>41877.708796296298</v>
      </c>
    </row>
    <row r="2330" spans="1:22" ht="59" x14ac:dyDescent="0.7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42139.573344907411</v>
      </c>
      <c r="T2330" s="9">
        <f t="shared" si="221"/>
        <v>42169.573344907411</v>
      </c>
      <c r="U2330" s="9">
        <v>42139.573344907411</v>
      </c>
      <c r="V2330" s="9">
        <v>42169.573344907411</v>
      </c>
    </row>
    <row r="2331" spans="1:22" ht="44.25" x14ac:dyDescent="0.7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  <c r="U2331" s="9">
        <v>41807.416041666664</v>
      </c>
      <c r="V2331" s="9">
        <v>41837.416041666664</v>
      </c>
    </row>
    <row r="2332" spans="1:22" ht="59" x14ac:dyDescent="0.7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  <c r="U2332" s="9">
        <v>42332.691469907404</v>
      </c>
      <c r="V2332" s="9">
        <v>42362.791666666664</v>
      </c>
    </row>
    <row r="2333" spans="1:22" ht="44.25" x14ac:dyDescent="0.7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  <c r="U2333" s="9">
        <v>41838.797337962962</v>
      </c>
      <c r="V2333" s="9">
        <v>41868.797337962962</v>
      </c>
    </row>
    <row r="2334" spans="1:22" ht="44.25" x14ac:dyDescent="0.7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  <c r="U2334" s="9">
        <v>42011.419803240737</v>
      </c>
      <c r="V2334" s="9">
        <v>42041.419803240737</v>
      </c>
    </row>
    <row r="2335" spans="1:22" ht="44.25" x14ac:dyDescent="0.7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  <c r="U2335" s="9">
        <v>41767.442013888889</v>
      </c>
      <c r="V2335" s="9">
        <v>41788.534722222219</v>
      </c>
    </row>
    <row r="2336" spans="1:22" ht="44.25" x14ac:dyDescent="0.7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  <c r="U2336" s="9">
        <v>41918.461782407401</v>
      </c>
      <c r="V2336" s="9">
        <v>41948.523611111108</v>
      </c>
    </row>
    <row r="2337" spans="1:22" ht="44.25" x14ac:dyDescent="0.7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  <c r="U2337" s="9">
        <v>41771.363923611112</v>
      </c>
      <c r="V2337" s="9">
        <v>41801.363923611112</v>
      </c>
    </row>
    <row r="2338" spans="1:22" ht="44.25" x14ac:dyDescent="0.7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  <c r="U2338" s="9">
        <v>41666.716377314813</v>
      </c>
      <c r="V2338" s="9">
        <v>41706.716377314813</v>
      </c>
    </row>
    <row r="2339" spans="1:22" ht="29.5" x14ac:dyDescent="0.7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  <c r="U2339" s="9">
        <v>41786.432210648149</v>
      </c>
      <c r="V2339" s="9">
        <v>41816.432210648149</v>
      </c>
    </row>
    <row r="2340" spans="1:22" ht="44.25" x14ac:dyDescent="0.7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41789.688472222217</v>
      </c>
      <c r="T2340" s="9">
        <f t="shared" si="221"/>
        <v>41819.688472222217</v>
      </c>
      <c r="U2340" s="9">
        <v>41789.688472222217</v>
      </c>
      <c r="V2340" s="9">
        <v>41819.688472222217</v>
      </c>
    </row>
    <row r="2341" spans="1:22" ht="44.25" x14ac:dyDescent="0.7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  <c r="U2341" s="9">
        <v>42692.591539351844</v>
      </c>
      <c r="V2341" s="9">
        <v>42723.124305555553</v>
      </c>
    </row>
    <row r="2342" spans="1:22" ht="44.25" x14ac:dyDescent="0.7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  <c r="U2342" s="9">
        <v>42643.434467592589</v>
      </c>
      <c r="V2342" s="9">
        <v>42673.434467592589</v>
      </c>
    </row>
    <row r="2343" spans="1:22" ht="44.25" x14ac:dyDescent="0.7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  <c r="U2343" s="9">
        <v>42167.605370370373</v>
      </c>
      <c r="V2343" s="9">
        <v>42197.605370370373</v>
      </c>
    </row>
    <row r="2344" spans="1:22" ht="44.25" x14ac:dyDescent="0.7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41897.49386574074</v>
      </c>
      <c r="T2344" s="9">
        <f t="shared" si="221"/>
        <v>41918</v>
      </c>
      <c r="U2344" s="9">
        <v>41897.49386574074</v>
      </c>
      <c r="V2344" s="9">
        <v>41918</v>
      </c>
    </row>
    <row r="2345" spans="1:22" ht="44.25" x14ac:dyDescent="0.7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  <c r="U2345" s="9">
        <v>42327.616956018515</v>
      </c>
      <c r="V2345" s="9">
        <v>42377.615972222215</v>
      </c>
    </row>
    <row r="2346" spans="1:22" ht="59" x14ac:dyDescent="0.7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  <c r="U2346" s="9">
        <v>42515.519317129627</v>
      </c>
      <c r="V2346" s="9">
        <v>42545.519317129627</v>
      </c>
    </row>
    <row r="2347" spans="1:22" ht="44.25" x14ac:dyDescent="0.7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  <c r="U2347" s="9">
        <v>42059.79347222222</v>
      </c>
      <c r="V2347" s="9">
        <v>42094.777083333327</v>
      </c>
    </row>
    <row r="2348" spans="1:22" ht="44.25" x14ac:dyDescent="0.7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  <c r="U2348" s="9">
        <v>42615.590636574074</v>
      </c>
      <c r="V2348" s="9">
        <v>42660.590636574074</v>
      </c>
    </row>
    <row r="2349" spans="1:22" ht="44.25" x14ac:dyDescent="0.7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42577.399027777778</v>
      </c>
      <c r="T2349" s="9">
        <f t="shared" si="221"/>
        <v>42607.399027777778</v>
      </c>
      <c r="U2349" s="9">
        <v>42577.399027777778</v>
      </c>
      <c r="V2349" s="9">
        <v>42607.399027777778</v>
      </c>
    </row>
    <row r="2350" spans="1:22" ht="44.25" x14ac:dyDescent="0.7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  <c r="U2350" s="9">
        <v>42360.723819444444</v>
      </c>
      <c r="V2350" s="9">
        <v>42420.723819444444</v>
      </c>
    </row>
    <row r="2351" spans="1:22" ht="44.25" x14ac:dyDescent="0.7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  <c r="U2351" s="9">
        <v>42198.567453703705</v>
      </c>
      <c r="V2351" s="9">
        <v>42227.567453703705</v>
      </c>
    </row>
    <row r="2352" spans="1:22" ht="44.25" x14ac:dyDescent="0.7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  <c r="U2352" s="9">
        <v>42708.633912037032</v>
      </c>
      <c r="V2352" s="9">
        <v>42738.633912037032</v>
      </c>
    </row>
    <row r="2353" spans="1:22" ht="29.5" x14ac:dyDescent="0.7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  <c r="U2353" s="9">
        <v>42093.892812500002</v>
      </c>
      <c r="V2353" s="9">
        <v>42123.892812500002</v>
      </c>
    </row>
    <row r="2354" spans="1:22" ht="44.25" x14ac:dyDescent="0.7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  <c r="U2354" s="9">
        <v>42101.425370370365</v>
      </c>
      <c r="V2354" s="9">
        <v>42161.425370370365</v>
      </c>
    </row>
    <row r="2355" spans="1:22" ht="44.25" x14ac:dyDescent="0.7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  <c r="U2355" s="9">
        <v>42103.467847222222</v>
      </c>
      <c r="V2355" s="9">
        <v>42115.467847222222</v>
      </c>
    </row>
    <row r="2356" spans="1:22" ht="44.25" x14ac:dyDescent="0.7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  <c r="U2356" s="9">
        <v>41954.51458333333</v>
      </c>
      <c r="V2356" s="9">
        <v>42014.51458333333</v>
      </c>
    </row>
    <row r="2357" spans="1:22" ht="44.25" x14ac:dyDescent="0.7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42096.709907407399</v>
      </c>
      <c r="T2357" s="9">
        <f t="shared" si="221"/>
        <v>42126.709907407399</v>
      </c>
      <c r="U2357" s="9">
        <v>42096.709907407399</v>
      </c>
      <c r="V2357" s="9">
        <v>42126.709907407399</v>
      </c>
    </row>
    <row r="2358" spans="1:22" ht="29.5" x14ac:dyDescent="0.7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  <c r="U2358" s="9">
        <v>42130.575277777774</v>
      </c>
      <c r="V2358" s="9">
        <v>42160.575277777774</v>
      </c>
    </row>
    <row r="2359" spans="1:22" ht="44.25" x14ac:dyDescent="0.7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42264.411782407398</v>
      </c>
      <c r="T2359" s="9">
        <f t="shared" si="221"/>
        <v>42294.411782407398</v>
      </c>
      <c r="U2359" s="9">
        <v>42264.411782407398</v>
      </c>
      <c r="V2359" s="9">
        <v>42294.411782407398</v>
      </c>
    </row>
    <row r="2360" spans="1:22" ht="44.25" x14ac:dyDescent="0.7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  <c r="U2360" s="9">
        <v>41978.722638888888</v>
      </c>
      <c r="V2360" s="9">
        <v>42034.818749999999</v>
      </c>
    </row>
    <row r="2361" spans="1:22" ht="44.25" x14ac:dyDescent="0.7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  <c r="U2361" s="9">
        <v>42159.441249999996</v>
      </c>
      <c r="V2361" s="9">
        <v>42219.441249999996</v>
      </c>
    </row>
    <row r="2362" spans="1:22" ht="44.25" x14ac:dyDescent="0.7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  <c r="U2362" s="9">
        <v>42377.498611111114</v>
      </c>
      <c r="V2362" s="9">
        <v>42407.498611111114</v>
      </c>
    </row>
    <row r="2363" spans="1:22" ht="44.25" x14ac:dyDescent="0.7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  <c r="U2363" s="9">
        <v>42466.650555555556</v>
      </c>
      <c r="V2363" s="9">
        <v>42490.708333333336</v>
      </c>
    </row>
    <row r="2364" spans="1:22" ht="44.25" x14ac:dyDescent="0.7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  <c r="U2364" s="9">
        <v>41954.47997685185</v>
      </c>
      <c r="V2364" s="9">
        <v>41984.47997685185</v>
      </c>
    </row>
    <row r="2365" spans="1:22" ht="44.25" x14ac:dyDescent="0.7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  <c r="U2365" s="9">
        <v>42321.803240740737</v>
      </c>
      <c r="V2365" s="9">
        <v>42366.803240740737</v>
      </c>
    </row>
    <row r="2366" spans="1:22" ht="29.5" x14ac:dyDescent="0.7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  <c r="U2366" s="9">
        <v>42248.726342592585</v>
      </c>
      <c r="V2366" s="9">
        <v>42303.726342592585</v>
      </c>
    </row>
    <row r="2367" spans="1:22" ht="44.25" x14ac:dyDescent="0.7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  <c r="U2367" s="9">
        <v>42346.528067129628</v>
      </c>
      <c r="V2367" s="9">
        <v>42386.749999999993</v>
      </c>
    </row>
    <row r="2368" spans="1:22" ht="44.25" x14ac:dyDescent="0.7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  <c r="U2368" s="9">
        <v>42268.323298611103</v>
      </c>
      <c r="V2368" s="9">
        <v>42298.323298611103</v>
      </c>
    </row>
    <row r="2369" spans="1:22" ht="44.25" x14ac:dyDescent="0.7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  <c r="U2369" s="9">
        <v>42425.761759259258</v>
      </c>
      <c r="V2369" s="9">
        <v>42485.720092592594</v>
      </c>
    </row>
    <row r="2370" spans="1:22" ht="44.25" x14ac:dyDescent="0.7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42063.513483796291</v>
      </c>
      <c r="T2370" s="9">
        <f t="shared" si="221"/>
        <v>42108.471817129634</v>
      </c>
      <c r="U2370" s="9">
        <v>42063.513483796291</v>
      </c>
      <c r="V2370" s="9">
        <v>42108.471817129634</v>
      </c>
    </row>
    <row r="2371" spans="1:22" ht="44.25" x14ac:dyDescent="0.7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 t="e">
        <f t="shared" ref="P2371:P2434" si="223">ROUND(E2371/L2371,0)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 LEN(N2371)-SEARCH("/",N2371,1))</f>
        <v>web</v>
      </c>
      <c r="S2371" s="9">
        <f t="shared" ref="S2371:S2434" si="226">(((J2371/60)/60)/24)+DATE(1970,1,1)+(-5/24)</f>
        <v>42380.60429398148</v>
      </c>
      <c r="T2371" s="9">
        <f t="shared" ref="T2371:T2434" si="227">(((I2371/60)/60)/24)+DATE(1970,1,1)+(-5/24)</f>
        <v>42410.60429398148</v>
      </c>
      <c r="U2371" s="9">
        <v>42380.60429398148</v>
      </c>
      <c r="V2371" s="9">
        <v>42410.60429398148</v>
      </c>
    </row>
    <row r="2372" spans="1:22" ht="59" x14ac:dyDescent="0.7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  <c r="U2372" s="9">
        <v>41960.980798611105</v>
      </c>
      <c r="V2372" s="9">
        <v>41990.980798611105</v>
      </c>
    </row>
    <row r="2373" spans="1:22" ht="44.25" x14ac:dyDescent="0.7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  <c r="U2373" s="9">
        <v>42150.569398148145</v>
      </c>
      <c r="V2373" s="9">
        <v>42180.569398148145</v>
      </c>
    </row>
    <row r="2374" spans="1:22" ht="44.25" x14ac:dyDescent="0.7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  <c r="U2374" s="9">
        <v>42087.860775462956</v>
      </c>
      <c r="V2374" s="9">
        <v>42117.860775462956</v>
      </c>
    </row>
    <row r="2375" spans="1:22" ht="29.5" x14ac:dyDescent="0.7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42215.453981481485</v>
      </c>
      <c r="T2375" s="9">
        <f t="shared" si="227"/>
        <v>42245.453981481485</v>
      </c>
      <c r="U2375" s="9">
        <v>42215.453981481485</v>
      </c>
      <c r="V2375" s="9">
        <v>42245.453981481485</v>
      </c>
    </row>
    <row r="2376" spans="1:22" ht="59" x14ac:dyDescent="0.7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42017.634953703695</v>
      </c>
      <c r="T2376" s="9">
        <f t="shared" si="227"/>
        <v>42047.634953703695</v>
      </c>
      <c r="U2376" s="9">
        <v>42017.634953703695</v>
      </c>
      <c r="V2376" s="9">
        <v>42047.634953703695</v>
      </c>
    </row>
    <row r="2377" spans="1:22" ht="44.25" x14ac:dyDescent="0.7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  <c r="U2377" s="9">
        <v>42592.627743055556</v>
      </c>
      <c r="V2377" s="9">
        <v>42622.627743055556</v>
      </c>
    </row>
    <row r="2378" spans="1:22" ht="44.25" x14ac:dyDescent="0.7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  <c r="U2378" s="9">
        <v>42318.717199074068</v>
      </c>
      <c r="V2378" s="9">
        <v>42348.717199074068</v>
      </c>
    </row>
    <row r="2379" spans="1:22" ht="44.25" x14ac:dyDescent="0.7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  <c r="U2379" s="9">
        <v>42669.661840277775</v>
      </c>
      <c r="V2379" s="9">
        <v>42699.703506944446</v>
      </c>
    </row>
    <row r="2380" spans="1:22" ht="44.25" x14ac:dyDescent="0.7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  <c r="U2380" s="9">
        <v>42212.804745370369</v>
      </c>
      <c r="V2380" s="9">
        <v>42241.804745370369</v>
      </c>
    </row>
    <row r="2381" spans="1:22" ht="29.5" x14ac:dyDescent="0.7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  <c r="U2381" s="9">
        <v>42236.808055555557</v>
      </c>
      <c r="V2381" s="9">
        <v>42281.808055555557</v>
      </c>
    </row>
    <row r="2382" spans="1:22" ht="44.25" x14ac:dyDescent="0.7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  <c r="U2382" s="9">
        <v>42248.584976851846</v>
      </c>
      <c r="V2382" s="9">
        <v>42278.584976851846</v>
      </c>
    </row>
    <row r="2383" spans="1:22" ht="44.25" x14ac:dyDescent="0.7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  <c r="U2383" s="9">
        <v>42074.727407407401</v>
      </c>
      <c r="V2383" s="9">
        <v>42104.727407407401</v>
      </c>
    </row>
    <row r="2384" spans="1:22" ht="59" x14ac:dyDescent="0.7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  <c r="U2384" s="9">
        <v>42194.979201388887</v>
      </c>
      <c r="V2384" s="9">
        <v>42219.979201388887</v>
      </c>
    </row>
    <row r="2385" spans="1:22" ht="44.25" x14ac:dyDescent="0.7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  <c r="U2385" s="9">
        <v>42026.848460648143</v>
      </c>
      <c r="V2385" s="9">
        <v>42056.848460648143</v>
      </c>
    </row>
    <row r="2386" spans="1:22" ht="59" x14ac:dyDescent="0.7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  <c r="U2386" s="9">
        <v>41926.859293981477</v>
      </c>
      <c r="V2386" s="9">
        <v>41956.900960648149</v>
      </c>
    </row>
    <row r="2387" spans="1:22" ht="44.25" x14ac:dyDescent="0.7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  <c r="U2387" s="9">
        <v>42191.493425925924</v>
      </c>
      <c r="V2387" s="9">
        <v>42221.493425925924</v>
      </c>
    </row>
    <row r="2388" spans="1:22" ht="44.25" x14ac:dyDescent="0.7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  <c r="U2388" s="9">
        <v>41954.629907407405</v>
      </c>
      <c r="V2388" s="9">
        <v>42014.629907407405</v>
      </c>
    </row>
    <row r="2389" spans="1:22" ht="59" x14ac:dyDescent="0.7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  <c r="U2389" s="9">
        <v>42528.418287037035</v>
      </c>
      <c r="V2389" s="9">
        <v>42573.418287037035</v>
      </c>
    </row>
    <row r="2390" spans="1:22" ht="44.25" x14ac:dyDescent="0.7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  <c r="U2390" s="9">
        <v>41989.645358796297</v>
      </c>
      <c r="V2390" s="9">
        <v>42019.603472222218</v>
      </c>
    </row>
    <row r="2391" spans="1:22" ht="59" x14ac:dyDescent="0.7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  <c r="U2391" s="9">
        <v>42179.445046296292</v>
      </c>
      <c r="V2391" s="9">
        <v>42210.707638888889</v>
      </c>
    </row>
    <row r="2392" spans="1:22" ht="44.25" x14ac:dyDescent="0.7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  <c r="U2392" s="9">
        <v>41968.053981481477</v>
      </c>
      <c r="V2392" s="9">
        <v>42008.053981481477</v>
      </c>
    </row>
    <row r="2393" spans="1:22" ht="29.5" x14ac:dyDescent="0.7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  <c r="U2393" s="9">
        <v>42064.586157407401</v>
      </c>
      <c r="V2393" s="9">
        <v>42094.544490740744</v>
      </c>
    </row>
    <row r="2394" spans="1:22" ht="59" x14ac:dyDescent="0.7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  <c r="U2394" s="9">
        <v>42275.912303240737</v>
      </c>
      <c r="V2394" s="9">
        <v>42305.912303240737</v>
      </c>
    </row>
    <row r="2395" spans="1:22" ht="44.25" x14ac:dyDescent="0.7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  <c r="U2395" s="9">
        <v>42194.440011574072</v>
      </c>
      <c r="V2395" s="9">
        <v>42224.440011574072</v>
      </c>
    </row>
    <row r="2396" spans="1:22" ht="44.25" x14ac:dyDescent="0.7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  <c r="U2396" s="9">
        <v>42031.15385416666</v>
      </c>
      <c r="V2396" s="9">
        <v>42061.15385416666</v>
      </c>
    </row>
    <row r="2397" spans="1:22" ht="44.25" x14ac:dyDescent="0.7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  <c r="U2397" s="9">
        <v>42716.913043981483</v>
      </c>
      <c r="V2397" s="9">
        <v>42745.164583333331</v>
      </c>
    </row>
    <row r="2398" spans="1:22" ht="44.25" x14ac:dyDescent="0.7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  <c r="U2398" s="9">
        <v>42262.640717592592</v>
      </c>
      <c r="V2398" s="9">
        <v>42292.640717592592</v>
      </c>
    </row>
    <row r="2399" spans="1:22" ht="44.25" x14ac:dyDescent="0.7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  <c r="U2399" s="9">
        <v>41976.676574074074</v>
      </c>
      <c r="V2399" s="9">
        <v>42006.676574074074</v>
      </c>
    </row>
    <row r="2400" spans="1:22" ht="44.25" x14ac:dyDescent="0.7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  <c r="U2400" s="9">
        <v>42157.708148148151</v>
      </c>
      <c r="V2400" s="9">
        <v>42187.708148148151</v>
      </c>
    </row>
    <row r="2401" spans="1:22" ht="44.25" x14ac:dyDescent="0.7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  <c r="U2401" s="9">
        <v>41956.644745370366</v>
      </c>
      <c r="V2401" s="9">
        <v>41991.644745370366</v>
      </c>
    </row>
    <row r="2402" spans="1:22" ht="44.25" x14ac:dyDescent="0.7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  <c r="U2402" s="9">
        <v>42444.059768518513</v>
      </c>
      <c r="V2402" s="9">
        <v>42474.059768518513</v>
      </c>
    </row>
    <row r="2403" spans="1:22" ht="44.25" x14ac:dyDescent="0.7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  <c r="U2403" s="9">
        <v>42374.614537037036</v>
      </c>
      <c r="V2403" s="9">
        <v>42434.614537037036</v>
      </c>
    </row>
    <row r="2404" spans="1:22" x14ac:dyDescent="0.7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  <c r="U2404" s="9">
        <v>42107.47142361111</v>
      </c>
      <c r="V2404" s="9">
        <v>42137.47142361111</v>
      </c>
    </row>
    <row r="2405" spans="1:22" ht="44.25" x14ac:dyDescent="0.7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42399.674282407403</v>
      </c>
      <c r="T2405" s="9">
        <f t="shared" si="227"/>
        <v>42459.632615740738</v>
      </c>
      <c r="U2405" s="9">
        <v>42399.674282407403</v>
      </c>
      <c r="V2405" s="9">
        <v>42459.632615740738</v>
      </c>
    </row>
    <row r="2406" spans="1:22" ht="44.25" x14ac:dyDescent="0.7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  <c r="U2406" s="9">
        <v>42341.831099537034</v>
      </c>
      <c r="V2406" s="9">
        <v>42371.831099537034</v>
      </c>
    </row>
    <row r="2407" spans="1:22" ht="44.25" x14ac:dyDescent="0.7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  <c r="U2407" s="9">
        <v>42595.377025462956</v>
      </c>
      <c r="V2407" s="9">
        <v>42616.377025462956</v>
      </c>
    </row>
    <row r="2408" spans="1:22" ht="44.25" x14ac:dyDescent="0.7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  <c r="U2408" s="9">
        <v>41982.902662037035</v>
      </c>
      <c r="V2408" s="9">
        <v>42022.902662037035</v>
      </c>
    </row>
    <row r="2409" spans="1:22" ht="59" x14ac:dyDescent="0.7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  <c r="U2409" s="9">
        <v>42082.367222222216</v>
      </c>
      <c r="V2409" s="9">
        <v>42105.041666666664</v>
      </c>
    </row>
    <row r="2410" spans="1:22" ht="44.25" x14ac:dyDescent="0.7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  <c r="U2410" s="9">
        <v>41918.93237268518</v>
      </c>
      <c r="V2410" s="9">
        <v>41948.974039351851</v>
      </c>
    </row>
    <row r="2411" spans="1:22" ht="44.25" x14ac:dyDescent="0.7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  <c r="U2411" s="9">
        <v>42204.667534722219</v>
      </c>
      <c r="V2411" s="9">
        <v>42234.667534722219</v>
      </c>
    </row>
    <row r="2412" spans="1:22" ht="59" x14ac:dyDescent="0.7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  <c r="U2412" s="9">
        <v>42224.199942129628</v>
      </c>
      <c r="V2412" s="9">
        <v>42254.199942129628</v>
      </c>
    </row>
    <row r="2413" spans="1:22" ht="59" x14ac:dyDescent="0.7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  <c r="U2413" s="9">
        <v>42211.524097222216</v>
      </c>
      <c r="V2413" s="9">
        <v>42241.524097222216</v>
      </c>
    </row>
    <row r="2414" spans="1:22" ht="59" x14ac:dyDescent="0.7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  <c r="U2414" s="9">
        <v>42655.528622685182</v>
      </c>
      <c r="V2414" s="9">
        <v>42700.570289351854</v>
      </c>
    </row>
    <row r="2415" spans="1:22" ht="44.25" x14ac:dyDescent="0.7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  <c r="U2415" s="9">
        <v>41759.901412037034</v>
      </c>
      <c r="V2415" s="9">
        <v>41790.770833333328</v>
      </c>
    </row>
    <row r="2416" spans="1:22" ht="44.25" x14ac:dyDescent="0.7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  <c r="U2416" s="9">
        <v>42198.486805555549</v>
      </c>
      <c r="V2416" s="9">
        <v>42237.957638888889</v>
      </c>
    </row>
    <row r="2417" spans="1:22" ht="44.25" x14ac:dyDescent="0.7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  <c r="U2417" s="9">
        <v>42536.654467592591</v>
      </c>
      <c r="V2417" s="9">
        <v>42566.654467592591</v>
      </c>
    </row>
    <row r="2418" spans="1:22" ht="44.25" x14ac:dyDescent="0.7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  <c r="U2418" s="9">
        <v>42019.529432870368</v>
      </c>
      <c r="V2418" s="9">
        <v>42077.416666666664</v>
      </c>
    </row>
    <row r="2419" spans="1:22" ht="44.25" x14ac:dyDescent="0.7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  <c r="U2419" s="9">
        <v>41831.675775462958</v>
      </c>
      <c r="V2419" s="9">
        <v>41861.675775462958</v>
      </c>
    </row>
    <row r="2420" spans="1:22" x14ac:dyDescent="0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  <c r="U2420" s="9">
        <v>42027.648657407401</v>
      </c>
      <c r="V2420" s="9">
        <v>42087.606990740744</v>
      </c>
    </row>
    <row r="2421" spans="1:22" ht="59" x14ac:dyDescent="0.7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41993.529965277768</v>
      </c>
      <c r="T2421" s="9">
        <f t="shared" si="227"/>
        <v>42053.529965277768</v>
      </c>
      <c r="U2421" s="9">
        <v>41993.529965277768</v>
      </c>
      <c r="V2421" s="9">
        <v>42053.529965277768</v>
      </c>
    </row>
    <row r="2422" spans="1:22" ht="44.25" x14ac:dyDescent="0.7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  <c r="U2422" s="9">
        <v>41892.820543981477</v>
      </c>
      <c r="V2422" s="9">
        <v>41952.862210648142</v>
      </c>
    </row>
    <row r="2423" spans="1:22" ht="29.5" x14ac:dyDescent="0.7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  <c r="U2423" s="9">
        <v>42026.479120370372</v>
      </c>
      <c r="V2423" s="9">
        <v>42056.479120370372</v>
      </c>
    </row>
    <row r="2424" spans="1:22" ht="29.5" x14ac:dyDescent="0.7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  <c r="U2424" s="9">
        <v>42044.516620370363</v>
      </c>
      <c r="V2424" s="9">
        <v>42074.474953703706</v>
      </c>
    </row>
    <row r="2425" spans="1:22" ht="44.25" x14ac:dyDescent="0.7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  <c r="U2425" s="9">
        <v>41974.496412037035</v>
      </c>
      <c r="V2425" s="9">
        <v>42004.496412037035</v>
      </c>
    </row>
    <row r="2426" spans="1:22" ht="29.5" x14ac:dyDescent="0.7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  <c r="U2426" s="9">
        <v>41909.684120370366</v>
      </c>
      <c r="V2426" s="9">
        <v>41939.684120370366</v>
      </c>
    </row>
    <row r="2427" spans="1:22" ht="59" x14ac:dyDescent="0.7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  <c r="U2427" s="9">
        <v>42502.705428240741</v>
      </c>
      <c r="V2427" s="9">
        <v>42517.711111111108</v>
      </c>
    </row>
    <row r="2428" spans="1:22" ht="44.25" x14ac:dyDescent="0.7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42163.961712962955</v>
      </c>
      <c r="T2428" s="9">
        <f t="shared" si="227"/>
        <v>42223.961712962955</v>
      </c>
      <c r="U2428" s="9">
        <v>42163.961712962955</v>
      </c>
      <c r="V2428" s="9">
        <v>42223.961712962955</v>
      </c>
    </row>
    <row r="2429" spans="1:22" ht="29.5" x14ac:dyDescent="0.7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42412.11033564814</v>
      </c>
      <c r="T2429" s="9">
        <f t="shared" si="227"/>
        <v>42452.068668981483</v>
      </c>
      <c r="U2429" s="9">
        <v>42412.11033564814</v>
      </c>
      <c r="V2429" s="9">
        <v>42452.068668981483</v>
      </c>
    </row>
    <row r="2430" spans="1:22" ht="29.5" x14ac:dyDescent="0.7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  <c r="U2430" s="9">
        <v>42045.575821759259</v>
      </c>
      <c r="V2430" s="9">
        <v>42075.534155092588</v>
      </c>
    </row>
    <row r="2431" spans="1:22" ht="44.25" x14ac:dyDescent="0.7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  <c r="U2431" s="9">
        <v>42734.670902777776</v>
      </c>
      <c r="V2431" s="9">
        <v>42771.488888888889</v>
      </c>
    </row>
    <row r="2432" spans="1:22" ht="59" x14ac:dyDescent="0.7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  <c r="U2432" s="9">
        <v>42381.922499999993</v>
      </c>
      <c r="V2432" s="9">
        <v>42411.922499999993</v>
      </c>
    </row>
    <row r="2433" spans="1:22" ht="29.5" x14ac:dyDescent="0.7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  <c r="U2433" s="9">
        <v>42488.891354166662</v>
      </c>
      <c r="V2433" s="9">
        <v>42548.891354166662</v>
      </c>
    </row>
    <row r="2434" spans="1:22" ht="44.25" x14ac:dyDescent="0.7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  <c r="U2434" s="9">
        <v>42041.010381944441</v>
      </c>
      <c r="V2434" s="9">
        <v>42071.010381944441</v>
      </c>
    </row>
    <row r="2435" spans="1:22" ht="59" x14ac:dyDescent="0.7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 t="e">
        <f t="shared" ref="P2435:P2498" si="229">ROUND(E2435/L2435,0)</f>
        <v>#DIV/0!</v>
      </c>
      <c r="Q2435" t="str">
        <f t="shared" ref="Q2435:Q2498" si="230">LEFT(N2435, SEARCH("/",N2435,1)-1)</f>
        <v>food</v>
      </c>
      <c r="R2435" t="str">
        <f t="shared" ref="R2435:R2498" si="231">RIGHT(N2435, LEN(N2435)-SEARCH("/",N2435,1))</f>
        <v>food trucks</v>
      </c>
      <c r="S2435" s="9">
        <f t="shared" ref="S2435:S2498" si="232">(((J2435/60)/60)/24)+DATE(1970,1,1)+(-5/24)</f>
        <v>42397.691469907404</v>
      </c>
      <c r="T2435" s="9">
        <f t="shared" ref="T2435:T2498" si="233">(((I2435/60)/60)/24)+DATE(1970,1,1)+(-5/24)</f>
        <v>42427.691469907404</v>
      </c>
      <c r="U2435" s="9">
        <v>42397.691469907404</v>
      </c>
      <c r="V2435" s="9">
        <v>42427.691469907404</v>
      </c>
    </row>
    <row r="2436" spans="1:22" ht="44.25" x14ac:dyDescent="0.7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42179.977708333325</v>
      </c>
      <c r="T2436" s="9">
        <f t="shared" si="233"/>
        <v>42219.977708333325</v>
      </c>
      <c r="U2436" s="9">
        <v>42179.977708333325</v>
      </c>
      <c r="V2436" s="9">
        <v>42219.977708333325</v>
      </c>
    </row>
    <row r="2437" spans="1:22" ht="44.25" x14ac:dyDescent="0.7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42252.069282407399</v>
      </c>
      <c r="T2437" s="9">
        <f t="shared" si="233"/>
        <v>42282.069282407399</v>
      </c>
      <c r="U2437" s="9">
        <v>42252.069282407399</v>
      </c>
      <c r="V2437" s="9">
        <v>42282.069282407399</v>
      </c>
    </row>
    <row r="2438" spans="1:22" ht="59" x14ac:dyDescent="0.7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  <c r="U2438" s="9">
        <v>42338.407060185178</v>
      </c>
      <c r="V2438" s="9">
        <v>42398.407060185178</v>
      </c>
    </row>
    <row r="2439" spans="1:22" ht="44.25" x14ac:dyDescent="0.7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  <c r="U2439" s="9">
        <v>42031.756805555553</v>
      </c>
      <c r="V2439" s="9">
        <v>42080.541666666664</v>
      </c>
    </row>
    <row r="2440" spans="1:22" ht="44.25" x14ac:dyDescent="0.7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  <c r="U2440" s="9">
        <v>42285.706736111104</v>
      </c>
      <c r="V2440" s="9">
        <v>42345.748402777775</v>
      </c>
    </row>
    <row r="2441" spans="1:22" ht="59" x14ac:dyDescent="0.7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  <c r="U2441" s="9">
        <v>42265.610289351847</v>
      </c>
      <c r="V2441" s="9">
        <v>42295.610289351847</v>
      </c>
    </row>
    <row r="2442" spans="1:22" ht="29.5" x14ac:dyDescent="0.7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42383.691122685181</v>
      </c>
      <c r="T2442" s="9">
        <f t="shared" si="233"/>
        <v>42413.691122685181</v>
      </c>
      <c r="U2442" s="9">
        <v>42383.691122685181</v>
      </c>
      <c r="V2442" s="9">
        <v>42413.691122685181</v>
      </c>
    </row>
    <row r="2443" spans="1:22" ht="29.5" x14ac:dyDescent="0.7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  <c r="U2443" s="9">
        <v>42186.917291666665</v>
      </c>
      <c r="V2443" s="9">
        <v>42207.999305555553</v>
      </c>
    </row>
    <row r="2444" spans="1:22" ht="29.5" x14ac:dyDescent="0.7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42052.458657407398</v>
      </c>
      <c r="T2444" s="9">
        <f t="shared" si="233"/>
        <v>42082.416990740741</v>
      </c>
      <c r="U2444" s="9">
        <v>42052.458657407398</v>
      </c>
      <c r="V2444" s="9">
        <v>42082.416990740741</v>
      </c>
    </row>
    <row r="2445" spans="1:22" ht="59" x14ac:dyDescent="0.7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  <c r="U2445" s="9">
        <v>41836.416921296295</v>
      </c>
      <c r="V2445" s="9">
        <v>41866.416921296295</v>
      </c>
    </row>
    <row r="2446" spans="1:22" ht="44.25" x14ac:dyDescent="0.7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  <c r="U2446" s="9">
        <v>42485.54619212963</v>
      </c>
      <c r="V2446" s="9">
        <v>42515.54619212963</v>
      </c>
    </row>
    <row r="2447" spans="1:22" ht="59" x14ac:dyDescent="0.7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  <c r="U2447" s="9">
        <v>42242.981724537036</v>
      </c>
      <c r="V2447" s="9">
        <v>42272.981724537036</v>
      </c>
    </row>
    <row r="2448" spans="1:22" ht="59" x14ac:dyDescent="0.7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  <c r="U2448" s="9">
        <v>42670.394340277773</v>
      </c>
      <c r="V2448" s="9">
        <v>42700.436006944445</v>
      </c>
    </row>
    <row r="2449" spans="1:22" ht="59" x14ac:dyDescent="0.7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  <c r="U2449" s="9">
        <v>42654.26149305555</v>
      </c>
      <c r="V2449" s="9">
        <v>42685.958333333336</v>
      </c>
    </row>
    <row r="2450" spans="1:22" ht="44.25" x14ac:dyDescent="0.7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  <c r="U2450" s="9">
        <v>42607.107789351845</v>
      </c>
      <c r="V2450" s="9">
        <v>42613.025000000001</v>
      </c>
    </row>
    <row r="2451" spans="1:22" ht="44.25" x14ac:dyDescent="0.7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  <c r="U2451" s="9">
        <v>41942.934201388889</v>
      </c>
      <c r="V2451" s="9">
        <v>41972.975868055553</v>
      </c>
    </row>
    <row r="2452" spans="1:22" ht="44.25" x14ac:dyDescent="0.7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41901.864074074074</v>
      </c>
      <c r="T2452" s="9">
        <f t="shared" si="233"/>
        <v>41939.924305555556</v>
      </c>
      <c r="U2452" s="9">
        <v>41901.864074074074</v>
      </c>
      <c r="V2452" s="9">
        <v>41939.924305555556</v>
      </c>
    </row>
    <row r="2453" spans="1:22" ht="44.25" x14ac:dyDescent="0.7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  <c r="U2453" s="9">
        <v>42779.700115740743</v>
      </c>
      <c r="V2453" s="9">
        <v>42799.700115740743</v>
      </c>
    </row>
    <row r="2454" spans="1:22" ht="44.25" x14ac:dyDescent="0.7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  <c r="U2454" s="9">
        <v>42338.635416666664</v>
      </c>
      <c r="V2454" s="9">
        <v>42367.749999999993</v>
      </c>
    </row>
    <row r="2455" spans="1:22" ht="44.25" x14ac:dyDescent="0.7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  <c r="U2455" s="9">
        <v>42738.483900462961</v>
      </c>
      <c r="V2455" s="9">
        <v>42768.483900462961</v>
      </c>
    </row>
    <row r="2456" spans="1:22" ht="44.25" x14ac:dyDescent="0.7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42769.99314814814</v>
      </c>
      <c r="T2456" s="9">
        <f t="shared" si="233"/>
        <v>42804.99314814814</v>
      </c>
      <c r="U2456" s="9">
        <v>42769.99314814814</v>
      </c>
      <c r="V2456" s="9">
        <v>42804.99314814814</v>
      </c>
    </row>
    <row r="2457" spans="1:22" ht="44.25" x14ac:dyDescent="0.7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  <c r="U2457" s="9">
        <v>42452.573495370372</v>
      </c>
      <c r="V2457" s="9">
        <v>42480.573495370372</v>
      </c>
    </row>
    <row r="2458" spans="1:22" ht="44.25" x14ac:dyDescent="0.7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  <c r="U2458" s="9">
        <v>42761.752766203703</v>
      </c>
      <c r="V2458" s="9">
        <v>42791.752766203703</v>
      </c>
    </row>
    <row r="2459" spans="1:22" ht="44.25" x14ac:dyDescent="0.7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  <c r="U2459" s="9">
        <v>42423.394166666665</v>
      </c>
      <c r="V2459" s="9">
        <v>42453.352500000001</v>
      </c>
    </row>
    <row r="2460" spans="1:22" ht="59" x14ac:dyDescent="0.7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  <c r="U2460" s="9">
        <v>42495.663402777776</v>
      </c>
      <c r="V2460" s="9">
        <v>42530.583333333336</v>
      </c>
    </row>
    <row r="2461" spans="1:22" ht="59" x14ac:dyDescent="0.7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  <c r="U2461" s="9">
        <v>42407.429224537038</v>
      </c>
      <c r="V2461" s="9">
        <v>42452.387557870366</v>
      </c>
    </row>
    <row r="2462" spans="1:22" ht="44.25" x14ac:dyDescent="0.7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  <c r="U2462" s="9">
        <v>42703.978784722225</v>
      </c>
      <c r="V2462" s="9">
        <v>42737.970138888886</v>
      </c>
    </row>
    <row r="2463" spans="1:22" ht="44.25" x14ac:dyDescent="0.7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  <c r="U2463" s="9">
        <v>40783.804363425923</v>
      </c>
      <c r="V2463" s="9">
        <v>40816.916666666664</v>
      </c>
    </row>
    <row r="2464" spans="1:22" ht="44.25" x14ac:dyDescent="0.7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  <c r="U2464" s="9">
        <v>41088.977962962963</v>
      </c>
      <c r="V2464" s="9">
        <v>41108.977962962963</v>
      </c>
    </row>
    <row r="2465" spans="1:22" x14ac:dyDescent="0.7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  <c r="U2465" s="9">
        <v>41340.903067129628</v>
      </c>
      <c r="V2465" s="9">
        <v>41380.583333333328</v>
      </c>
    </row>
    <row r="2466" spans="1:22" ht="44.25" x14ac:dyDescent="0.7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  <c r="U2466" s="9">
        <v>42248.692094907405</v>
      </c>
      <c r="V2466" s="9">
        <v>42277.603472222218</v>
      </c>
    </row>
    <row r="2467" spans="1:22" ht="44.25" x14ac:dyDescent="0.7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  <c r="U2467" s="9">
        <v>41145.510972222219</v>
      </c>
      <c r="V2467" s="9">
        <v>41175.510972222219</v>
      </c>
    </row>
    <row r="2468" spans="1:22" ht="44.25" x14ac:dyDescent="0.7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  <c r="U2468" s="9">
        <v>41372.894131944442</v>
      </c>
      <c r="V2468" s="9">
        <v>41402.894131944442</v>
      </c>
    </row>
    <row r="2469" spans="1:22" ht="44.25" x14ac:dyDescent="0.7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  <c r="U2469" s="9">
        <v>41025.665868055556</v>
      </c>
      <c r="V2469" s="9">
        <v>41039.5</v>
      </c>
    </row>
    <row r="2470" spans="1:22" ht="44.25" x14ac:dyDescent="0.7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41173.945844907401</v>
      </c>
      <c r="T2470" s="9">
        <f t="shared" si="233"/>
        <v>41210</v>
      </c>
      <c r="U2470" s="9">
        <v>41173.945844907401</v>
      </c>
      <c r="V2470" s="9">
        <v>41210</v>
      </c>
    </row>
    <row r="2471" spans="1:22" ht="44.25" x14ac:dyDescent="0.7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  <c r="U2471" s="9">
        <v>40557.221400462957</v>
      </c>
      <c r="V2471" s="9">
        <v>40582.221400462957</v>
      </c>
    </row>
    <row r="2472" spans="1:22" ht="44.25" x14ac:dyDescent="0.7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  <c r="U2472" s="9">
        <v>41022.866377314815</v>
      </c>
      <c r="V2472" s="9">
        <v>41052.866377314815</v>
      </c>
    </row>
    <row r="2473" spans="1:22" ht="59" x14ac:dyDescent="0.7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  <c r="U2473" s="9">
        <v>40893.784629629627</v>
      </c>
      <c r="V2473" s="9">
        <v>40933.784629629627</v>
      </c>
    </row>
    <row r="2474" spans="1:22" ht="59" x14ac:dyDescent="0.7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  <c r="U2474" s="9">
        <v>40353.907175925924</v>
      </c>
      <c r="V2474" s="9">
        <v>40424.835416666661</v>
      </c>
    </row>
    <row r="2475" spans="1:22" ht="44.25" x14ac:dyDescent="0.7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  <c r="U2475" s="9">
        <v>41193.540150462963</v>
      </c>
      <c r="V2475" s="9">
        <v>41223.581817129627</v>
      </c>
    </row>
    <row r="2476" spans="1:22" ht="59" x14ac:dyDescent="0.7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  <c r="U2476" s="9">
        <v>40416.80296296296</v>
      </c>
      <c r="V2476" s="9">
        <v>40461.80296296296</v>
      </c>
    </row>
    <row r="2477" spans="1:22" ht="29.5" x14ac:dyDescent="0.7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40310.079340277778</v>
      </c>
      <c r="T2477" s="9">
        <f t="shared" si="233"/>
        <v>40369.708333333328</v>
      </c>
      <c r="U2477" s="9">
        <v>40310.079340277778</v>
      </c>
      <c r="V2477" s="9">
        <v>40369.708333333328</v>
      </c>
    </row>
    <row r="2478" spans="1:22" ht="44.25" x14ac:dyDescent="0.7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  <c r="U2478" s="9">
        <v>41913.120023148142</v>
      </c>
      <c r="V2478" s="9">
        <v>41946.161689814813</v>
      </c>
    </row>
    <row r="2479" spans="1:22" ht="29.5" x14ac:dyDescent="0.7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  <c r="U2479" s="9">
        <v>41088.483159722222</v>
      </c>
      <c r="V2479" s="9">
        <v>41133.483159722222</v>
      </c>
    </row>
    <row r="2480" spans="1:22" ht="44.25" x14ac:dyDescent="0.7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  <c r="U2480" s="9">
        <v>41257.742048611108</v>
      </c>
      <c r="V2480" s="9">
        <v>41287.742048611108</v>
      </c>
    </row>
    <row r="2481" spans="1:22" ht="29.5" x14ac:dyDescent="0.7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  <c r="U2481" s="9">
        <v>41107.518449074072</v>
      </c>
      <c r="V2481" s="9">
        <v>41117.875</v>
      </c>
    </row>
    <row r="2482" spans="1:22" ht="44.25" x14ac:dyDescent="0.7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  <c r="U2482" s="9">
        <v>42227.727824074071</v>
      </c>
      <c r="V2482" s="9">
        <v>42287.727824074071</v>
      </c>
    </row>
    <row r="2483" spans="1:22" ht="44.25" x14ac:dyDescent="0.7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  <c r="U2483" s="9">
        <v>40999.437592592592</v>
      </c>
      <c r="V2483" s="9">
        <v>41029.437592592592</v>
      </c>
    </row>
    <row r="2484" spans="1:22" ht="44.25" x14ac:dyDescent="0.7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  <c r="U2484" s="9">
        <v>40711.573877314811</v>
      </c>
      <c r="V2484" s="9">
        <v>40756.573877314811</v>
      </c>
    </row>
    <row r="2485" spans="1:22" ht="44.25" x14ac:dyDescent="0.7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40970.541701388887</v>
      </c>
      <c r="T2485" s="9">
        <f t="shared" si="233"/>
        <v>41030.500034722223</v>
      </c>
      <c r="U2485" s="9">
        <v>40970.541701388887</v>
      </c>
      <c r="V2485" s="9">
        <v>41030.500034722223</v>
      </c>
    </row>
    <row r="2486" spans="1:22" ht="59" x14ac:dyDescent="0.7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  <c r="U2486" s="9">
        <v>40771.708368055552</v>
      </c>
      <c r="V2486" s="9">
        <v>40801.708368055552</v>
      </c>
    </row>
    <row r="2487" spans="1:22" ht="44.25" x14ac:dyDescent="0.7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  <c r="U2487" s="9">
        <v>40793.790266203701</v>
      </c>
      <c r="V2487" s="9">
        <v>40828.790266203701</v>
      </c>
    </row>
    <row r="2488" spans="1:22" ht="44.25" x14ac:dyDescent="0.7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  <c r="U2488" s="9">
        <v>40991.499722222223</v>
      </c>
      <c r="V2488" s="9">
        <v>41021.499722222223</v>
      </c>
    </row>
    <row r="2489" spans="1:22" ht="44.25" x14ac:dyDescent="0.7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  <c r="U2489" s="9">
        <v>41025.874965277777</v>
      </c>
      <c r="V2489" s="9">
        <v>41055.874965277777</v>
      </c>
    </row>
    <row r="2490" spans="1:22" ht="59" x14ac:dyDescent="0.7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  <c r="U2490" s="9">
        <v>40833.424861111111</v>
      </c>
      <c r="V2490" s="9">
        <v>40863.466527777775</v>
      </c>
    </row>
    <row r="2491" spans="1:22" ht="44.25" x14ac:dyDescent="0.7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  <c r="U2491" s="9">
        <v>41373.481932870367</v>
      </c>
      <c r="V2491" s="9">
        <v>41403.481932870367</v>
      </c>
    </row>
    <row r="2492" spans="1:22" ht="44.25" x14ac:dyDescent="0.7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41023.019398148142</v>
      </c>
      <c r="T2492" s="9">
        <f t="shared" si="233"/>
        <v>41083.019398148142</v>
      </c>
      <c r="U2492" s="9">
        <v>41023.019398148142</v>
      </c>
      <c r="V2492" s="9">
        <v>41083.019398148142</v>
      </c>
    </row>
    <row r="2493" spans="1:22" ht="44.25" x14ac:dyDescent="0.7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40542.630949074075</v>
      </c>
      <c r="T2493" s="9">
        <f t="shared" si="233"/>
        <v>40558.868749999994</v>
      </c>
      <c r="U2493" s="9">
        <v>40542.630949074075</v>
      </c>
      <c r="V2493" s="9">
        <v>40558.868749999994</v>
      </c>
    </row>
    <row r="2494" spans="1:22" ht="29.5" x14ac:dyDescent="0.7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  <c r="U2494" s="9">
        <v>41024.777638888889</v>
      </c>
      <c r="V2494" s="9">
        <v>41076.207638888889</v>
      </c>
    </row>
    <row r="2495" spans="1:22" ht="44.25" x14ac:dyDescent="0.7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  <c r="U2495" s="9">
        <v>41347.959953703699</v>
      </c>
      <c r="V2495" s="9">
        <v>41392.959953703699</v>
      </c>
    </row>
    <row r="2496" spans="1:22" ht="44.25" x14ac:dyDescent="0.7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41022.436851851846</v>
      </c>
      <c r="T2496" s="9">
        <f t="shared" si="233"/>
        <v>41052.436851851846</v>
      </c>
      <c r="U2496" s="9">
        <v>41022.436851851846</v>
      </c>
      <c r="V2496" s="9">
        <v>41052.436851851846</v>
      </c>
    </row>
    <row r="2497" spans="1:22" ht="44.25" x14ac:dyDescent="0.7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  <c r="U2497" s="9">
        <v>41036.738136574073</v>
      </c>
      <c r="V2497" s="9">
        <v>41066.738136574073</v>
      </c>
    </row>
    <row r="2498" spans="1:22" ht="29.5" x14ac:dyDescent="0.7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41327.788101851853</v>
      </c>
      <c r="T2498" s="9">
        <f t="shared" si="233"/>
        <v>41362.746435185181</v>
      </c>
      <c r="U2498" s="9">
        <v>41327.788101851853</v>
      </c>
      <c r="V2498" s="9">
        <v>41362.746435185181</v>
      </c>
    </row>
    <row r="2499" spans="1:22" ht="44.25" x14ac:dyDescent="0.7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>
        <f t="shared" ref="P2499:P2562" si="235">ROUND(E2499/L2499,0)</f>
        <v>81</v>
      </c>
      <c r="Q2499" t="str">
        <f t="shared" ref="Q2499:Q2562" si="236">LEFT(N2499, SEARCH("/",N2499,1)-1)</f>
        <v>music</v>
      </c>
      <c r="R2499" t="str">
        <f t="shared" ref="R2499:R2562" si="237">RIGHT(N2499, LEN(N2499)-SEARCH("/",N2499,1))</f>
        <v>indie rock</v>
      </c>
      <c r="S2499" s="9">
        <f t="shared" ref="S2499:S2562" si="238">(((J2499/60)/60)/24)+DATE(1970,1,1)+(-5/24)</f>
        <v>40730.670578703699</v>
      </c>
      <c r="T2499" s="9">
        <f t="shared" ref="T2499:T2562" si="239">(((I2499/60)/60)/24)+DATE(1970,1,1)+(-5/24)</f>
        <v>40760.670578703699</v>
      </c>
      <c r="U2499" s="9">
        <v>40730.670578703699</v>
      </c>
      <c r="V2499" s="9">
        <v>40760.670578703699</v>
      </c>
    </row>
    <row r="2500" spans="1:22" ht="44.25" x14ac:dyDescent="0.7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  <c r="U2500" s="9">
        <v>42017.759108796294</v>
      </c>
      <c r="V2500" s="9">
        <v>42031.759108796294</v>
      </c>
    </row>
    <row r="2501" spans="1:22" ht="44.25" x14ac:dyDescent="0.7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41226.440243055549</v>
      </c>
      <c r="T2501" s="9">
        <f t="shared" si="239"/>
        <v>41274.541666666664</v>
      </c>
      <c r="U2501" s="9">
        <v>41226.440243055549</v>
      </c>
      <c r="V2501" s="9">
        <v>41274.541666666664</v>
      </c>
    </row>
    <row r="2502" spans="1:22" ht="44.25" x14ac:dyDescent="0.7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41053.564525462964</v>
      </c>
      <c r="T2502" s="9">
        <f t="shared" si="239"/>
        <v>41083.564525462964</v>
      </c>
      <c r="U2502" s="9">
        <v>41053.564525462964</v>
      </c>
      <c r="V2502" s="9">
        <v>41083.564525462964</v>
      </c>
    </row>
    <row r="2503" spans="1:22" ht="44.25" x14ac:dyDescent="0.7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42244.568333333329</v>
      </c>
      <c r="T2503" s="9">
        <f t="shared" si="239"/>
        <v>42274.568333333329</v>
      </c>
      <c r="U2503" s="9">
        <v>42244.568333333329</v>
      </c>
      <c r="V2503" s="9">
        <v>42274.568333333329</v>
      </c>
    </row>
    <row r="2504" spans="1:22" ht="59" x14ac:dyDescent="0.7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  <c r="U2504" s="9">
        <v>41858.617106481477</v>
      </c>
      <c r="V2504" s="9">
        <v>41903.617106481477</v>
      </c>
    </row>
    <row r="2505" spans="1:22" ht="44.25" x14ac:dyDescent="0.7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  <c r="U2505" s="9">
        <v>42498.691064814811</v>
      </c>
      <c r="V2505" s="9">
        <v>42528.67083333333</v>
      </c>
    </row>
    <row r="2506" spans="1:22" ht="29.5" x14ac:dyDescent="0.7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  <c r="U2506" s="9">
        <v>41927.807106481479</v>
      </c>
      <c r="V2506" s="9">
        <v>41957.848773148151</v>
      </c>
    </row>
    <row r="2507" spans="1:22" ht="59" x14ac:dyDescent="0.7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  <c r="U2507" s="9">
        <v>42046.847407407404</v>
      </c>
      <c r="V2507" s="9">
        <v>42076.80574074074</v>
      </c>
    </row>
    <row r="2508" spans="1:22" ht="44.25" x14ac:dyDescent="0.7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  <c r="U2508" s="9">
        <v>42258.088761574072</v>
      </c>
      <c r="V2508" s="9">
        <v>42280.666666666664</v>
      </c>
    </row>
    <row r="2509" spans="1:22" x14ac:dyDescent="0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  <c r="U2509" s="9">
        <v>42104.864629629628</v>
      </c>
      <c r="V2509" s="9">
        <v>42134.864629629628</v>
      </c>
    </row>
    <row r="2510" spans="1:22" ht="44.25" x14ac:dyDescent="0.7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  <c r="U2510" s="9">
        <v>41835.743449074071</v>
      </c>
      <c r="V2510" s="9">
        <v>41865.743449074071</v>
      </c>
    </row>
    <row r="2511" spans="1:22" ht="44.25" x14ac:dyDescent="0.7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  <c r="U2511" s="9">
        <v>42058.601261574069</v>
      </c>
      <c r="V2511" s="9">
        <v>42114.559594907405</v>
      </c>
    </row>
    <row r="2512" spans="1:22" ht="44.25" x14ac:dyDescent="0.7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42078.78902777777</v>
      </c>
      <c r="T2512" s="9">
        <f t="shared" si="239"/>
        <v>42138.78902777777</v>
      </c>
      <c r="U2512" s="9">
        <v>42078.78902777777</v>
      </c>
      <c r="V2512" s="9">
        <v>42138.78902777777</v>
      </c>
    </row>
    <row r="2513" spans="1:22" ht="44.25" x14ac:dyDescent="0.7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  <c r="U2513" s="9">
        <v>42371.238576388881</v>
      </c>
      <c r="V2513" s="9">
        <v>42401.238576388881</v>
      </c>
    </row>
    <row r="2514" spans="1:22" ht="44.25" x14ac:dyDescent="0.7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  <c r="U2514" s="9">
        <v>41971.668530092589</v>
      </c>
      <c r="V2514" s="9">
        <v>41986.668530092589</v>
      </c>
    </row>
    <row r="2515" spans="1:22" ht="59" x14ac:dyDescent="0.7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  <c r="U2515" s="9">
        <v>42731.798483796294</v>
      </c>
      <c r="V2515" s="9">
        <v>42791.798483796294</v>
      </c>
    </row>
    <row r="2516" spans="1:22" ht="44.25" x14ac:dyDescent="0.7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  <c r="U2516" s="9">
        <v>41854.181446759256</v>
      </c>
      <c r="V2516" s="9">
        <v>41871.181446759256</v>
      </c>
    </row>
    <row r="2517" spans="1:22" ht="59" x14ac:dyDescent="0.7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  <c r="U2517" s="9">
        <v>42027.63140046296</v>
      </c>
      <c r="V2517" s="9">
        <v>42057.63140046296</v>
      </c>
    </row>
    <row r="2518" spans="1:22" ht="44.25" x14ac:dyDescent="0.7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  <c r="U2518" s="9">
        <v>41942.445046296292</v>
      </c>
      <c r="V2518" s="9">
        <v>41972.486712962964</v>
      </c>
    </row>
    <row r="2519" spans="1:22" ht="44.25" x14ac:dyDescent="0.7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  <c r="U2519" s="9">
        <v>42052.594097222223</v>
      </c>
      <c r="V2519" s="9">
        <v>42082.552430555552</v>
      </c>
    </row>
    <row r="2520" spans="1:22" ht="44.25" x14ac:dyDescent="0.7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  <c r="U2520" s="9">
        <v>41926.472546296296</v>
      </c>
      <c r="V2520" s="9">
        <v>41956.51421296296</v>
      </c>
    </row>
    <row r="2521" spans="1:22" ht="29.5" x14ac:dyDescent="0.7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  <c r="U2521" s="9">
        <v>41808.946805555555</v>
      </c>
      <c r="V2521" s="9">
        <v>41838.946805555555</v>
      </c>
    </row>
    <row r="2522" spans="1:22" ht="44.25" x14ac:dyDescent="0.7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42612.392187500001</v>
      </c>
      <c r="T2522" s="9">
        <f t="shared" si="239"/>
        <v>42658.597916666658</v>
      </c>
      <c r="U2522" s="9">
        <v>42612.392187500001</v>
      </c>
      <c r="V2522" s="9">
        <v>42658.597916666658</v>
      </c>
    </row>
    <row r="2523" spans="1:22" ht="59" x14ac:dyDescent="0.7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  <c r="U2523" s="9">
        <v>42269.75950231481</v>
      </c>
      <c r="V2523" s="9">
        <v>42290.75950231481</v>
      </c>
    </row>
    <row r="2524" spans="1:22" ht="44.25" x14ac:dyDescent="0.7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  <c r="U2524" s="9">
        <v>42460.365277777775</v>
      </c>
      <c r="V2524" s="9">
        <v>42482.411111111105</v>
      </c>
    </row>
    <row r="2525" spans="1:22" ht="44.25" x14ac:dyDescent="0.7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41930.767268518517</v>
      </c>
      <c r="T2525" s="9">
        <f t="shared" si="239"/>
        <v>41960.808935185189</v>
      </c>
      <c r="U2525" s="9">
        <v>41930.767268518517</v>
      </c>
      <c r="V2525" s="9">
        <v>41960.808935185189</v>
      </c>
    </row>
    <row r="2526" spans="1:22" ht="44.25" x14ac:dyDescent="0.7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  <c r="U2526" s="9">
        <v>41961.599039351851</v>
      </c>
      <c r="V2526" s="9">
        <v>41993.979166666664</v>
      </c>
    </row>
    <row r="2527" spans="1:22" ht="44.25" x14ac:dyDescent="0.7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41058.636238425926</v>
      </c>
      <c r="T2527" s="9">
        <f t="shared" si="239"/>
        <v>41088.636238425926</v>
      </c>
      <c r="U2527" s="9">
        <v>41058.636238425926</v>
      </c>
      <c r="V2527" s="9">
        <v>41088.636238425926</v>
      </c>
    </row>
    <row r="2528" spans="1:22" ht="44.25" x14ac:dyDescent="0.7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  <c r="U2528" s="9">
        <v>41952.882800925923</v>
      </c>
      <c r="V2528" s="9">
        <v>41980.999305555553</v>
      </c>
    </row>
    <row r="2529" spans="1:22" ht="44.25" x14ac:dyDescent="0.7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  <c r="U2529" s="9">
        <v>41546.542719907404</v>
      </c>
      <c r="V2529" s="9">
        <v>41564.957638888889</v>
      </c>
    </row>
    <row r="2530" spans="1:22" ht="44.25" x14ac:dyDescent="0.7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  <c r="U2530" s="9">
        <v>42217.626192129632</v>
      </c>
      <c r="V2530" s="9">
        <v>42236.249999999993</v>
      </c>
    </row>
    <row r="2531" spans="1:22" ht="29.5" x14ac:dyDescent="0.7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  <c r="U2531" s="9">
        <v>40947.872395833328</v>
      </c>
      <c r="V2531" s="9">
        <v>40992.830729166664</v>
      </c>
    </row>
    <row r="2532" spans="1:22" ht="44.25" x14ac:dyDescent="0.7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  <c r="U2532" s="9">
        <v>42081.656307870369</v>
      </c>
      <c r="V2532" s="9">
        <v>42113.993055555555</v>
      </c>
    </row>
    <row r="2533" spans="1:22" ht="59" x14ac:dyDescent="0.7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  <c r="U2533" s="9">
        <v>42208.471689814811</v>
      </c>
      <c r="V2533" s="9">
        <v>42230.957638888889</v>
      </c>
    </row>
    <row r="2534" spans="1:22" ht="44.25" x14ac:dyDescent="0.7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  <c r="U2534" s="9">
        <v>41107.640810185185</v>
      </c>
      <c r="V2534" s="9">
        <v>41137.640810185185</v>
      </c>
    </row>
    <row r="2535" spans="1:22" ht="44.25" x14ac:dyDescent="0.7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  <c r="U2535" s="9">
        <v>41304.542951388888</v>
      </c>
      <c r="V2535" s="9">
        <v>41334.542453703703</v>
      </c>
    </row>
    <row r="2536" spans="1:22" ht="59" x14ac:dyDescent="0.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40127.492037037038</v>
      </c>
      <c r="T2536" s="9">
        <f t="shared" si="239"/>
        <v>40179.041666666664</v>
      </c>
      <c r="U2536" s="9">
        <v>40127.492037037038</v>
      </c>
      <c r="V2536" s="9">
        <v>40179.041666666664</v>
      </c>
    </row>
    <row r="2537" spans="1:22" x14ac:dyDescent="0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  <c r="U2537" s="9">
        <v>41943.582696759258</v>
      </c>
      <c r="V2537" s="9">
        <v>41974.624363425923</v>
      </c>
    </row>
    <row r="2538" spans="1:22" ht="44.25" x14ac:dyDescent="0.7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  <c r="U2538" s="9">
        <v>41463.89775462963</v>
      </c>
      <c r="V2538" s="9">
        <v>41484.89775462963</v>
      </c>
    </row>
    <row r="2539" spans="1:22" ht="44.25" x14ac:dyDescent="0.7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  <c r="U2539" s="9">
        <v>40696.440451388888</v>
      </c>
      <c r="V2539" s="9">
        <v>40756.440451388888</v>
      </c>
    </row>
    <row r="2540" spans="1:22" ht="29.5" x14ac:dyDescent="0.7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  <c r="U2540" s="9">
        <v>41298.301631944443</v>
      </c>
      <c r="V2540" s="9">
        <v>41328.999305555553</v>
      </c>
    </row>
    <row r="2541" spans="1:22" ht="44.25" x14ac:dyDescent="0.7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  <c r="U2541" s="9">
        <v>41977.693888888891</v>
      </c>
      <c r="V2541" s="9">
        <v>42037.693888888891</v>
      </c>
    </row>
    <row r="2542" spans="1:22" ht="59" x14ac:dyDescent="0.7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  <c r="U2542" s="9">
        <v>40785.466678240737</v>
      </c>
      <c r="V2542" s="9">
        <v>40845.466678240737</v>
      </c>
    </row>
    <row r="2543" spans="1:22" ht="59" x14ac:dyDescent="0.7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41483.240949074068</v>
      </c>
      <c r="T2543" s="9">
        <f t="shared" si="239"/>
        <v>41543.240949074068</v>
      </c>
      <c r="U2543" s="9">
        <v>41483.240949074068</v>
      </c>
      <c r="V2543" s="9">
        <v>41543.240949074068</v>
      </c>
    </row>
    <row r="2544" spans="1:22" ht="44.25" x14ac:dyDescent="0.7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  <c r="U2544" s="9">
        <v>41509.218252314815</v>
      </c>
      <c r="V2544" s="9">
        <v>41547.957638888889</v>
      </c>
    </row>
    <row r="2545" spans="1:22" ht="44.25" x14ac:dyDescent="0.7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  <c r="U2545" s="9">
        <v>40513.899282407401</v>
      </c>
      <c r="V2545" s="9">
        <v>40544.916666666664</v>
      </c>
    </row>
    <row r="2546" spans="1:22" ht="44.25" x14ac:dyDescent="0.7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  <c r="U2546" s="9">
        <v>41068.3121412037</v>
      </c>
      <c r="V2546" s="9">
        <v>41098.3121412037</v>
      </c>
    </row>
    <row r="2547" spans="1:22" ht="44.25" x14ac:dyDescent="0.7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42026.929837962954</v>
      </c>
      <c r="T2547" s="9">
        <f t="shared" si="239"/>
        <v>42061.812499999993</v>
      </c>
      <c r="U2547" s="9">
        <v>42026.929837962954</v>
      </c>
      <c r="V2547" s="9">
        <v>42061.812499999993</v>
      </c>
    </row>
    <row r="2548" spans="1:22" ht="44.25" x14ac:dyDescent="0.7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41524.650219907402</v>
      </c>
      <c r="T2548" s="9">
        <f t="shared" si="239"/>
        <v>41552</v>
      </c>
      <c r="U2548" s="9">
        <v>41524.650219907402</v>
      </c>
      <c r="V2548" s="9">
        <v>41552</v>
      </c>
    </row>
    <row r="2549" spans="1:22" ht="44.25" x14ac:dyDescent="0.7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  <c r="U2549" s="9">
        <v>40973.564849537033</v>
      </c>
      <c r="V2549" s="9">
        <v>41003.523182870369</v>
      </c>
    </row>
    <row r="2550" spans="1:22" ht="44.25" x14ac:dyDescent="0.7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42618.417094907411</v>
      </c>
      <c r="T2550" s="9">
        <f t="shared" si="239"/>
        <v>42642.977083333331</v>
      </c>
      <c r="U2550" s="9">
        <v>42618.417094907411</v>
      </c>
      <c r="V2550" s="9">
        <v>42642.977083333331</v>
      </c>
    </row>
    <row r="2551" spans="1:22" ht="44.25" x14ac:dyDescent="0.7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  <c r="U2551" s="9">
        <v>41390.549421296295</v>
      </c>
      <c r="V2551" s="9">
        <v>41425.5</v>
      </c>
    </row>
    <row r="2552" spans="1:22" ht="59" x14ac:dyDescent="0.7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  <c r="U2552" s="9">
        <v>42228.425995370366</v>
      </c>
      <c r="V2552" s="9">
        <v>42284.957638888889</v>
      </c>
    </row>
    <row r="2553" spans="1:22" ht="44.25" x14ac:dyDescent="0.7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  <c r="U2553" s="9">
        <v>40961.043807870366</v>
      </c>
      <c r="V2553" s="9">
        <v>40989.658333333333</v>
      </c>
    </row>
    <row r="2554" spans="1:22" ht="44.25" x14ac:dyDescent="0.7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  <c r="U2554" s="9">
        <v>42769.601631944439</v>
      </c>
      <c r="V2554" s="9">
        <v>42799.601631944439</v>
      </c>
    </row>
    <row r="2555" spans="1:22" ht="44.25" x14ac:dyDescent="0.7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41112.99082175926</v>
      </c>
      <c r="T2555" s="9">
        <f t="shared" si="239"/>
        <v>41172.99082175926</v>
      </c>
      <c r="U2555" s="9">
        <v>41112.99082175926</v>
      </c>
      <c r="V2555" s="9">
        <v>41172.99082175926</v>
      </c>
    </row>
    <row r="2556" spans="1:22" ht="59" x14ac:dyDescent="0.7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  <c r="U2556" s="9">
        <v>42124.869942129626</v>
      </c>
      <c r="V2556" s="9">
        <v>42155.957638888889</v>
      </c>
    </row>
    <row r="2557" spans="1:22" ht="59" x14ac:dyDescent="0.7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  <c r="U2557" s="9">
        <v>41026.44667824074</v>
      </c>
      <c r="V2557" s="9">
        <v>41057.44667824074</v>
      </c>
    </row>
    <row r="2558" spans="1:22" ht="44.25" x14ac:dyDescent="0.7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  <c r="U2558" s="9">
        <v>41222.783067129625</v>
      </c>
      <c r="V2558" s="9">
        <v>41267.783067129625</v>
      </c>
    </row>
    <row r="2559" spans="1:22" ht="29.5" x14ac:dyDescent="0.7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  <c r="U2559" s="9">
        <v>41744.536874999998</v>
      </c>
      <c r="V2559" s="9">
        <v>41774.536874999998</v>
      </c>
    </row>
    <row r="2560" spans="1:22" ht="44.25" x14ac:dyDescent="0.7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42093.651689814818</v>
      </c>
      <c r="T2560" s="9">
        <f t="shared" si="239"/>
        <v>42125.374305555553</v>
      </c>
      <c r="U2560" s="9">
        <v>42093.651689814818</v>
      </c>
      <c r="V2560" s="9">
        <v>42125.374305555553</v>
      </c>
    </row>
    <row r="2561" spans="1:22" ht="44.25" x14ac:dyDescent="0.7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  <c r="U2561" s="9">
        <v>40829.665324074071</v>
      </c>
      <c r="V2561" s="9">
        <v>40862.609027777777</v>
      </c>
    </row>
    <row r="2562" spans="1:22" ht="44.25" x14ac:dyDescent="0.7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  <c r="U2562" s="9">
        <v>42039.742754629631</v>
      </c>
      <c r="V2562" s="9">
        <v>42069.742754629631</v>
      </c>
    </row>
    <row r="2563" spans="1:22" ht="44.25" x14ac:dyDescent="0.7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 t="e">
        <f t="shared" ref="P2563:P2626" si="241">ROUND(E2563/L2563,0)</f>
        <v>#DIV/0!</v>
      </c>
      <c r="Q2563" t="str">
        <f t="shared" ref="Q2563:Q2626" si="242">LEFT(N2563, SEARCH("/",N2563,1)-1)</f>
        <v>food</v>
      </c>
      <c r="R2563" t="str">
        <f t="shared" ref="R2563:R2626" si="243">RIGHT(N2563, LEN(N2563)-SEARCH("/",N2563,1))</f>
        <v>food trucks</v>
      </c>
      <c r="S2563" s="9">
        <f t="shared" ref="S2563:S2626" si="244">(((J2563/60)/60)/24)+DATE(1970,1,1)+(-5/24)</f>
        <v>42260.320474537039</v>
      </c>
      <c r="T2563" s="9">
        <f t="shared" ref="T2563:T2626" si="245">(((I2563/60)/60)/24)+DATE(1970,1,1)+(-5/24)</f>
        <v>42290.320474537039</v>
      </c>
      <c r="U2563" s="9">
        <v>42260.320474537039</v>
      </c>
      <c r="V2563" s="9">
        <v>42290.320474537039</v>
      </c>
    </row>
    <row r="2564" spans="1:22" ht="59" x14ac:dyDescent="0.7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  <c r="U2564" s="9">
        <v>42594.316423611112</v>
      </c>
      <c r="V2564" s="9">
        <v>42654.316423611112</v>
      </c>
    </row>
    <row r="2565" spans="1:22" ht="29.5" x14ac:dyDescent="0.7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  <c r="U2565" s="9">
        <v>42154.931145833332</v>
      </c>
      <c r="V2565" s="9">
        <v>42214.931145833332</v>
      </c>
    </row>
    <row r="2566" spans="1:22" ht="44.25" x14ac:dyDescent="0.7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  <c r="U2566" s="9">
        <v>41821.83216435185</v>
      </c>
      <c r="V2566" s="9">
        <v>41851.83216435185</v>
      </c>
    </row>
    <row r="2567" spans="1:22" ht="44.25" x14ac:dyDescent="0.7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  <c r="U2567" s="9">
        <v>42440.442002314812</v>
      </c>
      <c r="V2567" s="9">
        <v>42499.659722222219</v>
      </c>
    </row>
    <row r="2568" spans="1:22" ht="44.25" x14ac:dyDescent="0.7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  <c r="U2568" s="9">
        <v>41842.772546296292</v>
      </c>
      <c r="V2568" s="9">
        <v>41872.772546296292</v>
      </c>
    </row>
    <row r="2569" spans="1:22" ht="44.25" x14ac:dyDescent="0.7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  <c r="U2569" s="9">
        <v>42087.670578703699</v>
      </c>
      <c r="V2569" s="9">
        <v>42117.670578703699</v>
      </c>
    </row>
    <row r="2570" spans="1:22" ht="44.25" x14ac:dyDescent="0.7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  <c r="U2570" s="9">
        <v>42584.45826388889</v>
      </c>
      <c r="V2570" s="9">
        <v>42614.45826388889</v>
      </c>
    </row>
    <row r="2571" spans="1:22" ht="44.25" x14ac:dyDescent="0.7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  <c r="U2571" s="9">
        <v>42233.897129629629</v>
      </c>
      <c r="V2571" s="9">
        <v>42263.897129629629</v>
      </c>
    </row>
    <row r="2572" spans="1:22" ht="44.25" x14ac:dyDescent="0.7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  <c r="U2572" s="9">
        <v>42744.694849537038</v>
      </c>
      <c r="V2572" s="9">
        <v>42774.694849537038</v>
      </c>
    </row>
    <row r="2573" spans="1:22" ht="44.25" x14ac:dyDescent="0.7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  <c r="U2573" s="9">
        <v>42449.133344907408</v>
      </c>
      <c r="V2573" s="9">
        <v>42509.133344907408</v>
      </c>
    </row>
    <row r="2574" spans="1:22" ht="44.25" x14ac:dyDescent="0.7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  <c r="U2574" s="9">
        <v>42076.911076388882</v>
      </c>
      <c r="V2574" s="9">
        <v>42106.911076388882</v>
      </c>
    </row>
    <row r="2575" spans="1:22" ht="44.25" x14ac:dyDescent="0.7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  <c r="U2575" s="9">
        <v>41829.383668981478</v>
      </c>
      <c r="V2575" s="9">
        <v>41874.383668981478</v>
      </c>
    </row>
    <row r="2576" spans="1:22" ht="44.25" x14ac:dyDescent="0.7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  <c r="U2576" s="9">
        <v>42487.617418981477</v>
      </c>
      <c r="V2576" s="9">
        <v>42508.617418981477</v>
      </c>
    </row>
    <row r="2577" spans="1:22" ht="44.25" x14ac:dyDescent="0.7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41985.90039351851</v>
      </c>
      <c r="T2577" s="9">
        <f t="shared" si="245"/>
        <v>42015.90039351851</v>
      </c>
      <c r="U2577" s="9">
        <v>41985.90039351851</v>
      </c>
      <c r="V2577" s="9">
        <v>42015.90039351851</v>
      </c>
    </row>
    <row r="2578" spans="1:22" ht="29.5" x14ac:dyDescent="0.7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  <c r="U2578" s="9">
        <v>42059.801469907405</v>
      </c>
      <c r="V2578" s="9">
        <v>42104.759803240733</v>
      </c>
    </row>
    <row r="2579" spans="1:22" ht="44.25" x14ac:dyDescent="0.7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  <c r="U2579" s="9">
        <v>41830.612233796295</v>
      </c>
      <c r="V2579" s="9">
        <v>41855.612233796295</v>
      </c>
    </row>
    <row r="2580" spans="1:22" ht="59" x14ac:dyDescent="0.7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42237.814571759263</v>
      </c>
      <c r="T2580" s="9">
        <f t="shared" si="245"/>
        <v>42286.499999999993</v>
      </c>
      <c r="U2580" s="9">
        <v>42237.814571759263</v>
      </c>
      <c r="V2580" s="9">
        <v>42286.499999999993</v>
      </c>
    </row>
    <row r="2581" spans="1:22" ht="44.25" x14ac:dyDescent="0.7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  <c r="U2581" s="9">
        <v>41837.621562499997</v>
      </c>
      <c r="V2581" s="9">
        <v>41897.621562499997</v>
      </c>
    </row>
    <row r="2582" spans="1:22" ht="44.25" x14ac:dyDescent="0.7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  <c r="U2582" s="9">
        <v>42110.118090277778</v>
      </c>
      <c r="V2582" s="9">
        <v>42139.916666666664</v>
      </c>
    </row>
    <row r="2583" spans="1:22" ht="44.25" x14ac:dyDescent="0.7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  <c r="U2583" s="9">
        <v>42294.420115740737</v>
      </c>
      <c r="V2583" s="9">
        <v>42324.461782407401</v>
      </c>
    </row>
    <row r="2584" spans="1:22" ht="29.5" x14ac:dyDescent="0.7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  <c r="U2584" s="9">
        <v>42642.780486111107</v>
      </c>
      <c r="V2584" s="9">
        <v>42672.780486111107</v>
      </c>
    </row>
    <row r="2585" spans="1:22" ht="44.25" x14ac:dyDescent="0.7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  <c r="U2585" s="9">
        <v>42019.561111111114</v>
      </c>
      <c r="V2585" s="9">
        <v>42079.519444444442</v>
      </c>
    </row>
    <row r="2586" spans="1:22" ht="29.5" x14ac:dyDescent="0.7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42139.964918981481</v>
      </c>
      <c r="T2586" s="9">
        <f t="shared" si="245"/>
        <v>42169.964918981481</v>
      </c>
      <c r="U2586" s="9">
        <v>42139.964918981481</v>
      </c>
      <c r="V2586" s="9">
        <v>42169.964918981481</v>
      </c>
    </row>
    <row r="2587" spans="1:22" ht="44.25" x14ac:dyDescent="0.7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  <c r="U2587" s="9">
        <v>41795.754999999997</v>
      </c>
      <c r="V2587" s="9">
        <v>41825.754999999997</v>
      </c>
    </row>
    <row r="2588" spans="1:22" ht="29.5" x14ac:dyDescent="0.7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  <c r="U2588" s="9">
        <v>42333.121944444443</v>
      </c>
      <c r="V2588" s="9">
        <v>42363.121944444443</v>
      </c>
    </row>
    <row r="2589" spans="1:22" ht="44.25" x14ac:dyDescent="0.7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  <c r="U2589" s="9">
        <v>42338.467048611106</v>
      </c>
      <c r="V2589" s="9">
        <v>42368.467048611106</v>
      </c>
    </row>
    <row r="2590" spans="1:22" ht="59" x14ac:dyDescent="0.7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  <c r="U2590" s="9">
        <v>42042.467893518515</v>
      </c>
      <c r="V2590" s="9">
        <v>42094.343055555553</v>
      </c>
    </row>
    <row r="2591" spans="1:22" ht="44.25" x14ac:dyDescent="0.7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  <c r="U2591" s="9">
        <v>42422.327858796292</v>
      </c>
      <c r="V2591" s="9">
        <v>42452.286192129628</v>
      </c>
    </row>
    <row r="2592" spans="1:22" ht="44.25" x14ac:dyDescent="0.7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  <c r="U2592" s="9">
        <v>42388.380752314813</v>
      </c>
      <c r="V2592" s="9">
        <v>42395.380752314813</v>
      </c>
    </row>
    <row r="2593" spans="1:22" ht="44.25" x14ac:dyDescent="0.7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  <c r="U2593" s="9">
        <v>42382.698194444441</v>
      </c>
      <c r="V2593" s="9">
        <v>42442.656527777777</v>
      </c>
    </row>
    <row r="2594" spans="1:22" ht="59" x14ac:dyDescent="0.7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  <c r="U2594" s="9">
        <v>41887.592835648145</v>
      </c>
      <c r="V2594" s="9">
        <v>41917.592835648145</v>
      </c>
    </row>
    <row r="2595" spans="1:22" ht="44.25" x14ac:dyDescent="0.7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42089.636875000004</v>
      </c>
      <c r="T2595" s="9">
        <f t="shared" si="245"/>
        <v>42119.636875000004</v>
      </c>
      <c r="U2595" s="9">
        <v>42089.636875000004</v>
      </c>
      <c r="V2595" s="9">
        <v>42119.636875000004</v>
      </c>
    </row>
    <row r="2596" spans="1:22" ht="44.25" x14ac:dyDescent="0.7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  <c r="U2596" s="9">
        <v>41828.759583333333</v>
      </c>
      <c r="V2596" s="9">
        <v>41858.759583333333</v>
      </c>
    </row>
    <row r="2597" spans="1:22" ht="29.5" x14ac:dyDescent="0.7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  <c r="U2597" s="9">
        <v>42760.035879629628</v>
      </c>
      <c r="V2597" s="9">
        <v>42790.035879629628</v>
      </c>
    </row>
    <row r="2598" spans="1:22" ht="44.25" x14ac:dyDescent="0.7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  <c r="U2598" s="9">
        <v>41828.45612268518</v>
      </c>
      <c r="V2598" s="9">
        <v>41858.45612268518</v>
      </c>
    </row>
    <row r="2599" spans="1:22" ht="44.25" x14ac:dyDescent="0.7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  <c r="U2599" s="9">
        <v>42510.133298611108</v>
      </c>
      <c r="V2599" s="9">
        <v>42540.133298611108</v>
      </c>
    </row>
    <row r="2600" spans="1:22" ht="44.25" x14ac:dyDescent="0.7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  <c r="U2600" s="9">
        <v>42240.631956018515</v>
      </c>
      <c r="V2600" s="9">
        <v>42270.631956018515</v>
      </c>
    </row>
    <row r="2601" spans="1:22" ht="29.5" x14ac:dyDescent="0.7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  <c r="U2601" s="9">
        <v>41809.545682870368</v>
      </c>
      <c r="V2601" s="9">
        <v>41854.545682870368</v>
      </c>
    </row>
    <row r="2602" spans="1:22" ht="44.25" x14ac:dyDescent="0.7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  <c r="U2602" s="9">
        <v>42394.692129629628</v>
      </c>
      <c r="V2602" s="9">
        <v>42454.650462962956</v>
      </c>
    </row>
    <row r="2603" spans="1:22" ht="59" x14ac:dyDescent="0.7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41150.69385416666</v>
      </c>
      <c r="T2603" s="9">
        <f t="shared" si="245"/>
        <v>41164.957638888889</v>
      </c>
      <c r="U2603" s="9">
        <v>41150.69385416666</v>
      </c>
      <c r="V2603" s="9">
        <v>41164.957638888889</v>
      </c>
    </row>
    <row r="2604" spans="1:22" ht="44.25" x14ac:dyDescent="0.7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  <c r="U2604" s="9">
        <v>41915.538981481477</v>
      </c>
      <c r="V2604" s="9">
        <v>41955.680555555555</v>
      </c>
    </row>
    <row r="2605" spans="1:22" ht="29.5" x14ac:dyDescent="0.7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  <c r="U2605" s="9">
        <v>41617.704328703701</v>
      </c>
      <c r="V2605" s="9">
        <v>41631.704328703701</v>
      </c>
    </row>
    <row r="2606" spans="1:22" ht="44.25" x14ac:dyDescent="0.7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  <c r="U2606" s="9">
        <v>40997.842858796292</v>
      </c>
      <c r="V2606" s="9">
        <v>41027.842858796292</v>
      </c>
    </row>
    <row r="2607" spans="1:22" ht="44.25" x14ac:dyDescent="0.7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  <c r="U2607" s="9">
        <v>42508.33321759259</v>
      </c>
      <c r="V2607" s="9">
        <v>42538.33321759259</v>
      </c>
    </row>
    <row r="2608" spans="1:22" ht="59" x14ac:dyDescent="0.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41726.504421296297</v>
      </c>
      <c r="T2608" s="9">
        <f t="shared" si="245"/>
        <v>41758.504421296297</v>
      </c>
      <c r="U2608" s="9">
        <v>41726.504421296297</v>
      </c>
      <c r="V2608" s="9">
        <v>41758.504421296297</v>
      </c>
    </row>
    <row r="2609" spans="1:22" ht="44.25" x14ac:dyDescent="0.7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  <c r="U2609" s="9">
        <v>42184.666342592587</v>
      </c>
      <c r="V2609" s="9">
        <v>42227.874999999993</v>
      </c>
    </row>
    <row r="2610" spans="1:22" ht="44.25" x14ac:dyDescent="0.7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  <c r="U2610" s="9">
        <v>42767.593379629623</v>
      </c>
      <c r="V2610" s="9">
        <v>42808.791666666664</v>
      </c>
    </row>
    <row r="2611" spans="1:22" ht="59" x14ac:dyDescent="0.7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  <c r="U2611" s="9">
        <v>41075.02952546296</v>
      </c>
      <c r="V2611" s="9">
        <v>41105.02952546296</v>
      </c>
    </row>
    <row r="2612" spans="1:22" ht="44.25" x14ac:dyDescent="0.7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  <c r="U2612" s="9">
        <v>42564.672743055555</v>
      </c>
      <c r="V2612" s="9">
        <v>42604.082638888889</v>
      </c>
    </row>
    <row r="2613" spans="1:22" ht="59" x14ac:dyDescent="0.7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  <c r="U2613" s="9">
        <v>42704.127476851849</v>
      </c>
      <c r="V2613" s="9">
        <v>42737.749305555553</v>
      </c>
    </row>
    <row r="2614" spans="1:22" ht="44.25" x14ac:dyDescent="0.7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  <c r="U2614" s="9">
        <v>41981.934837962959</v>
      </c>
      <c r="V2614" s="9">
        <v>42012.934837962959</v>
      </c>
    </row>
    <row r="2615" spans="1:22" ht="44.25" x14ac:dyDescent="0.7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  <c r="U2615" s="9">
        <v>41143.609884259255</v>
      </c>
      <c r="V2615" s="9">
        <v>41173.609884259255</v>
      </c>
    </row>
    <row r="2616" spans="1:22" ht="44.25" x14ac:dyDescent="0.7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  <c r="U2616" s="9">
        <v>41730.500138888885</v>
      </c>
      <c r="V2616" s="9">
        <v>41759</v>
      </c>
    </row>
    <row r="2617" spans="1:22" ht="44.25" x14ac:dyDescent="0.7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  <c r="U2617" s="9">
        <v>42453.288935185185</v>
      </c>
      <c r="V2617" s="9">
        <v>42490.291666666664</v>
      </c>
    </row>
    <row r="2618" spans="1:22" ht="44.25" x14ac:dyDescent="0.7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  <c r="U2618" s="9">
        <v>42211.786215277774</v>
      </c>
      <c r="V2618" s="9">
        <v>42241.786215277774</v>
      </c>
    </row>
    <row r="2619" spans="1:22" ht="44.25" x14ac:dyDescent="0.7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  <c r="U2619" s="9">
        <v>41902.666099537033</v>
      </c>
      <c r="V2619" s="9">
        <v>41932.666099537033</v>
      </c>
    </row>
    <row r="2620" spans="1:22" ht="29.5" x14ac:dyDescent="0.7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  <c r="U2620" s="9">
        <v>42279.584039351852</v>
      </c>
      <c r="V2620" s="9">
        <v>42339.625706018516</v>
      </c>
    </row>
    <row r="2621" spans="1:22" ht="44.25" x14ac:dyDescent="0.7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  <c r="U2621" s="9">
        <v>42273.67597222222</v>
      </c>
      <c r="V2621" s="9">
        <v>42300.249999999993</v>
      </c>
    </row>
    <row r="2622" spans="1:22" ht="44.25" x14ac:dyDescent="0.7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  <c r="U2622" s="9">
        <v>42250.958819444444</v>
      </c>
      <c r="V2622" s="9">
        <v>42287.833333333336</v>
      </c>
    </row>
    <row r="2623" spans="1:22" ht="44.25" x14ac:dyDescent="0.7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42115.539212962954</v>
      </c>
      <c r="T2623" s="9">
        <f t="shared" si="245"/>
        <v>42145.539212962954</v>
      </c>
      <c r="U2623" s="9">
        <v>42115.539212962954</v>
      </c>
      <c r="V2623" s="9">
        <v>42145.539212962954</v>
      </c>
    </row>
    <row r="2624" spans="1:22" ht="44.25" x14ac:dyDescent="0.7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  <c r="U2624" s="9">
        <v>42689.534907407404</v>
      </c>
      <c r="V2624" s="9">
        <v>42734.534907407404</v>
      </c>
    </row>
    <row r="2625" spans="1:22" ht="44.25" x14ac:dyDescent="0.7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  <c r="U2625" s="9">
        <v>42692.048217592594</v>
      </c>
      <c r="V2625" s="9">
        <v>42706.048217592594</v>
      </c>
    </row>
    <row r="2626" spans="1:22" ht="44.25" x14ac:dyDescent="0.7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41144.213217592594</v>
      </c>
      <c r="T2626" s="9">
        <f t="shared" si="245"/>
        <v>41165.213217592594</v>
      </c>
      <c r="U2626" s="9">
        <v>41144.213217592594</v>
      </c>
      <c r="V2626" s="9">
        <v>41165.213217592594</v>
      </c>
    </row>
    <row r="2627" spans="1:22" ht="59" x14ac:dyDescent="0.7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>
        <f t="shared" ref="P2627:P2690" si="247">ROUND(E2627/L2627,0)</f>
        <v>28</v>
      </c>
      <c r="Q2627" t="str">
        <f t="shared" ref="Q2627:Q2690" si="248">LEFT(N2627, SEARCH("/",N2627,1)-1)</f>
        <v>technology</v>
      </c>
      <c r="R2627" t="str">
        <f t="shared" ref="R2627:R2690" si="249">RIGHT(N2627, LEN(N2627)-SEARCH("/",N2627,1))</f>
        <v>space exploration</v>
      </c>
      <c r="S2627" s="9">
        <f t="shared" ref="S2627:S2690" si="250">(((J2627/60)/60)/24)+DATE(1970,1,1)+(-5/24)</f>
        <v>42658.601944444446</v>
      </c>
      <c r="T2627" s="9">
        <f t="shared" ref="T2627:T2690" si="251">(((I2627/60)/60)/24)+DATE(1970,1,1)+(-5/24)</f>
        <v>42683.643611111103</v>
      </c>
      <c r="U2627" s="9">
        <v>42658.601944444446</v>
      </c>
      <c r="V2627" s="9">
        <v>42683.643611111103</v>
      </c>
    </row>
    <row r="2628" spans="1:22" ht="44.25" x14ac:dyDescent="0.7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  <c r="U2628" s="9">
        <v>42128.41978009259</v>
      </c>
      <c r="V2628" s="9">
        <v>42158.41978009259</v>
      </c>
    </row>
    <row r="2629" spans="1:22" ht="44.25" x14ac:dyDescent="0.7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42304.621076388888</v>
      </c>
      <c r="T2629" s="9">
        <f t="shared" si="251"/>
        <v>42334.66274305556</v>
      </c>
      <c r="U2629" s="9">
        <v>42304.621076388888</v>
      </c>
      <c r="V2629" s="9">
        <v>42334.66274305556</v>
      </c>
    </row>
    <row r="2630" spans="1:22" ht="44.25" x14ac:dyDescent="0.7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  <c r="U2630" s="9">
        <v>41953.757719907408</v>
      </c>
      <c r="V2630" s="9">
        <v>41973.757719907408</v>
      </c>
    </row>
    <row r="2631" spans="1:22" ht="29.5" x14ac:dyDescent="0.7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  <c r="U2631" s="9">
        <v>42108.330115740733</v>
      </c>
      <c r="V2631" s="9">
        <v>42138.330115740733</v>
      </c>
    </row>
    <row r="2632" spans="1:22" ht="44.25" x14ac:dyDescent="0.7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  <c r="U2632" s="9">
        <v>42523.897129629629</v>
      </c>
      <c r="V2632" s="9">
        <v>42551.208333333336</v>
      </c>
    </row>
    <row r="2633" spans="1:22" ht="44.25" x14ac:dyDescent="0.7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  <c r="U2633" s="9">
        <v>42217.960960648146</v>
      </c>
      <c r="V2633" s="9">
        <v>42245.960960648146</v>
      </c>
    </row>
    <row r="2634" spans="1:22" ht="44.25" x14ac:dyDescent="0.7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  <c r="U2634" s="9">
        <v>42493.853460648148</v>
      </c>
      <c r="V2634" s="9">
        <v>42518.853460648148</v>
      </c>
    </row>
    <row r="2635" spans="1:22" ht="44.25" x14ac:dyDescent="0.7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  <c r="U2635" s="9">
        <v>41667.614953703705</v>
      </c>
      <c r="V2635" s="9">
        <v>41697.75</v>
      </c>
    </row>
    <row r="2636" spans="1:22" ht="44.25" x14ac:dyDescent="0.7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42612.448159722226</v>
      </c>
      <c r="T2636" s="9">
        <f t="shared" si="251"/>
        <v>42642.448159722226</v>
      </c>
      <c r="U2636" s="9">
        <v>42612.448159722226</v>
      </c>
      <c r="V2636" s="9">
        <v>42642.448159722226</v>
      </c>
    </row>
    <row r="2637" spans="1:22" ht="44.25" x14ac:dyDescent="0.7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  <c r="U2637" s="9">
        <v>42037.742604166669</v>
      </c>
      <c r="V2637" s="9">
        <v>42072.700937499998</v>
      </c>
    </row>
    <row r="2638" spans="1:22" ht="59" x14ac:dyDescent="0.7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  <c r="U2638" s="9">
        <v>42636.406412037039</v>
      </c>
      <c r="V2638" s="9">
        <v>42658.833333333336</v>
      </c>
    </row>
    <row r="2639" spans="1:22" ht="29.5" x14ac:dyDescent="0.7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  <c r="U2639" s="9">
        <v>42639.341145833336</v>
      </c>
      <c r="V2639" s="9">
        <v>42655.341145833336</v>
      </c>
    </row>
    <row r="2640" spans="1:22" ht="44.25" x14ac:dyDescent="0.7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  <c r="U2640" s="9">
        <v>41989.70480324074</v>
      </c>
      <c r="V2640" s="9">
        <v>42019.70480324074</v>
      </c>
    </row>
    <row r="2641" spans="1:22" ht="44.25" x14ac:dyDescent="0.7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  <c r="U2641" s="9">
        <v>42024.656805555554</v>
      </c>
      <c r="V2641" s="9">
        <v>42054.656805555554</v>
      </c>
    </row>
    <row r="2642" spans="1:22" ht="59" x14ac:dyDescent="0.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  <c r="U2642" s="9">
        <v>42102.952245370368</v>
      </c>
      <c r="V2642" s="9">
        <v>42162.952245370368</v>
      </c>
    </row>
    <row r="2643" spans="1:22" ht="29.5" x14ac:dyDescent="0.7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  <c r="U2643" s="9">
        <v>41880.618784722217</v>
      </c>
      <c r="V2643" s="9">
        <v>41897.631249999999</v>
      </c>
    </row>
    <row r="2644" spans="1:22" ht="59" x14ac:dyDescent="0.7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  <c r="U2644" s="9">
        <v>42536.03828703703</v>
      </c>
      <c r="V2644" s="9">
        <v>42566.081249999996</v>
      </c>
    </row>
    <row r="2645" spans="1:22" ht="59" x14ac:dyDescent="0.7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42689.374016203699</v>
      </c>
      <c r="T2645" s="9">
        <f t="shared" si="251"/>
        <v>42725.124305555553</v>
      </c>
      <c r="U2645" s="9">
        <v>42689.374016203699</v>
      </c>
      <c r="V2645" s="9">
        <v>42725.124305555553</v>
      </c>
    </row>
    <row r="2646" spans="1:22" ht="44.25" x14ac:dyDescent="0.7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  <c r="U2646" s="9">
        <v>42774.583738425928</v>
      </c>
      <c r="V2646" s="9">
        <v>42804.583738425928</v>
      </c>
    </row>
    <row r="2647" spans="1:22" ht="44.25" x14ac:dyDescent="0.7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  <c r="U2647" s="9">
        <v>41921.634293981479</v>
      </c>
      <c r="V2647" s="9">
        <v>41951.675960648143</v>
      </c>
    </row>
    <row r="2648" spans="1:22" ht="44.25" x14ac:dyDescent="0.7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  <c r="U2648" s="9">
        <v>42226.10496527778</v>
      </c>
      <c r="V2648" s="9">
        <v>42256.10496527778</v>
      </c>
    </row>
    <row r="2649" spans="1:22" ht="44.25" x14ac:dyDescent="0.7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  <c r="U2649" s="9">
        <v>42200.053460648145</v>
      </c>
      <c r="V2649" s="9">
        <v>42230.053460648145</v>
      </c>
    </row>
    <row r="2650" spans="1:22" ht="59" x14ac:dyDescent="0.7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  <c r="U2650" s="9">
        <v>42408.506481481476</v>
      </c>
      <c r="V2650" s="9">
        <v>42438.506481481476</v>
      </c>
    </row>
    <row r="2651" spans="1:22" ht="29.5" x14ac:dyDescent="0.7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  <c r="U2651" s="9">
        <v>42341.788668981484</v>
      </c>
      <c r="V2651" s="9">
        <v>42401.788668981484</v>
      </c>
    </row>
    <row r="2652" spans="1:22" ht="59" x14ac:dyDescent="0.7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  <c r="U2652" s="9">
        <v>42695.416006944441</v>
      </c>
      <c r="V2652" s="9">
        <v>42725.416006944441</v>
      </c>
    </row>
    <row r="2653" spans="1:22" ht="44.25" x14ac:dyDescent="0.7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42327.597326388881</v>
      </c>
      <c r="T2653" s="9">
        <f t="shared" si="251"/>
        <v>42355.597326388881</v>
      </c>
      <c r="U2653" s="9">
        <v>42327.597326388881</v>
      </c>
      <c r="V2653" s="9">
        <v>42355.597326388881</v>
      </c>
    </row>
    <row r="2654" spans="1:22" ht="44.25" x14ac:dyDescent="0.7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  <c r="U2654" s="9">
        <v>41952.950520833336</v>
      </c>
      <c r="V2654" s="9">
        <v>41982.950520833336</v>
      </c>
    </row>
    <row r="2655" spans="1:22" ht="44.25" x14ac:dyDescent="0.7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  <c r="U2655" s="9">
        <v>41771.443599537037</v>
      </c>
      <c r="V2655" s="9">
        <v>41802.958333333328</v>
      </c>
    </row>
    <row r="2656" spans="1:22" ht="44.25" x14ac:dyDescent="0.7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42055.39266203704</v>
      </c>
      <c r="T2656" s="9">
        <f t="shared" si="251"/>
        <v>42115.350995370369</v>
      </c>
      <c r="U2656" s="9">
        <v>42055.39266203704</v>
      </c>
      <c r="V2656" s="9">
        <v>42115.350995370369</v>
      </c>
    </row>
    <row r="2657" spans="1:22" x14ac:dyDescent="0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  <c r="U2657" s="9">
        <v>42381.657951388886</v>
      </c>
      <c r="V2657" s="9">
        <v>42409.624999999993</v>
      </c>
    </row>
    <row r="2658" spans="1:22" ht="29.5" x14ac:dyDescent="0.7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42767.480185185181</v>
      </c>
      <c r="T2658" s="9">
        <f t="shared" si="251"/>
        <v>42806.583333333336</v>
      </c>
      <c r="U2658" s="9">
        <v>42767.480185185181</v>
      </c>
      <c r="V2658" s="9">
        <v>42806.583333333336</v>
      </c>
    </row>
    <row r="2659" spans="1:22" ht="44.25" x14ac:dyDescent="0.7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  <c r="U2659" s="9">
        <v>42551.720520833333</v>
      </c>
      <c r="V2659" s="9">
        <v>42584.854166666664</v>
      </c>
    </row>
    <row r="2660" spans="1:22" ht="44.25" x14ac:dyDescent="0.7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42551.675856481481</v>
      </c>
      <c r="T2660" s="9">
        <f t="shared" si="251"/>
        <v>42581.675856481481</v>
      </c>
      <c r="U2660" s="9">
        <v>42551.675856481481</v>
      </c>
      <c r="V2660" s="9">
        <v>42581.675856481481</v>
      </c>
    </row>
    <row r="2661" spans="1:22" x14ac:dyDescent="0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42081.861226851855</v>
      </c>
      <c r="T2661" s="9">
        <f t="shared" si="251"/>
        <v>42111.861226851855</v>
      </c>
      <c r="U2661" s="9">
        <v>42081.861226851855</v>
      </c>
      <c r="V2661" s="9">
        <v>42111.861226851855</v>
      </c>
    </row>
    <row r="2662" spans="1:22" ht="59" x14ac:dyDescent="0.7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  <c r="U2662" s="9">
        <v>42272.504837962959</v>
      </c>
      <c r="V2662" s="9">
        <v>42332.546504629623</v>
      </c>
    </row>
    <row r="2663" spans="1:22" ht="44.25" x14ac:dyDescent="0.7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  <c r="U2663" s="9">
        <v>41542.750115740739</v>
      </c>
      <c r="V2663" s="9">
        <v>41572.750115740739</v>
      </c>
    </row>
    <row r="2664" spans="1:22" ht="44.25" x14ac:dyDescent="0.7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  <c r="U2664" s="9">
        <v>42207.538344907407</v>
      </c>
      <c r="V2664" s="9">
        <v>42237.538344907407</v>
      </c>
    </row>
    <row r="2665" spans="1:22" ht="44.25" x14ac:dyDescent="0.7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  <c r="U2665" s="9">
        <v>42222.41443287037</v>
      </c>
      <c r="V2665" s="9">
        <v>42251.416666666664</v>
      </c>
    </row>
    <row r="2666" spans="1:22" ht="44.25" x14ac:dyDescent="0.7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  <c r="U2666" s="9">
        <v>42312.817094907405</v>
      </c>
      <c r="V2666" s="9">
        <v>42347.082638888889</v>
      </c>
    </row>
    <row r="2667" spans="1:22" ht="44.25" x14ac:dyDescent="0.7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  <c r="U2667" s="9">
        <v>42083.687199074069</v>
      </c>
      <c r="V2667" s="9">
        <v>42128.687199074069</v>
      </c>
    </row>
    <row r="2668" spans="1:22" ht="44.25" x14ac:dyDescent="0.7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  <c r="U2668" s="9">
        <v>42235.55600694444</v>
      </c>
      <c r="V2668" s="9">
        <v>42272.666666666664</v>
      </c>
    </row>
    <row r="2669" spans="1:22" ht="59" x14ac:dyDescent="0.7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  <c r="U2669" s="9">
        <v>42380.717777777776</v>
      </c>
      <c r="V2669" s="9">
        <v>42410.717777777776</v>
      </c>
    </row>
    <row r="2670" spans="1:22" ht="29.5" x14ac:dyDescent="0.7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42275.380381944437</v>
      </c>
      <c r="T2670" s="9">
        <f t="shared" si="251"/>
        <v>42317.397222222215</v>
      </c>
      <c r="U2670" s="9">
        <v>42275.380381944437</v>
      </c>
      <c r="V2670" s="9">
        <v>42317.397222222215</v>
      </c>
    </row>
    <row r="2671" spans="1:22" ht="44.25" x14ac:dyDescent="0.7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42318.827499999999</v>
      </c>
      <c r="T2671" s="9">
        <f t="shared" si="251"/>
        <v>42378.827499999999</v>
      </c>
      <c r="U2671" s="9">
        <v>42318.827499999999</v>
      </c>
      <c r="V2671" s="9">
        <v>42378.827499999999</v>
      </c>
    </row>
    <row r="2672" spans="1:22" ht="44.25" x14ac:dyDescent="0.7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  <c r="U2672" s="9">
        <v>41820.812268518515</v>
      </c>
      <c r="V2672" s="9">
        <v>41848.812268518515</v>
      </c>
    </row>
    <row r="2673" spans="1:22" ht="44.25" x14ac:dyDescent="0.7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41962.540694444448</v>
      </c>
      <c r="T2673" s="9">
        <f t="shared" si="251"/>
        <v>41992.609722222223</v>
      </c>
      <c r="U2673" s="9">
        <v>41962.540694444448</v>
      </c>
      <c r="V2673" s="9">
        <v>41992.609722222223</v>
      </c>
    </row>
    <row r="2674" spans="1:22" ht="59" x14ac:dyDescent="0.7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  <c r="U2674" s="9">
        <v>42344.675810185181</v>
      </c>
      <c r="V2674" s="9">
        <v>42366.041666666664</v>
      </c>
    </row>
    <row r="2675" spans="1:22" ht="44.25" x14ac:dyDescent="0.7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  <c r="U2675" s="9">
        <v>41912.333321759259</v>
      </c>
      <c r="V2675" s="9">
        <v>41941.739583333328</v>
      </c>
    </row>
    <row r="2676" spans="1:22" ht="59" x14ac:dyDescent="0.7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  <c r="U2676" s="9">
        <v>42529.424421296295</v>
      </c>
      <c r="V2676" s="9">
        <v>42555.999305555553</v>
      </c>
    </row>
    <row r="2677" spans="1:22" ht="59" x14ac:dyDescent="0.7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  <c r="U2677" s="9">
        <v>41923.649178240739</v>
      </c>
      <c r="V2677" s="9">
        <v>41953.690844907404</v>
      </c>
    </row>
    <row r="2678" spans="1:22" ht="44.25" x14ac:dyDescent="0.7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  <c r="U2678" s="9">
        <v>42482.416365740741</v>
      </c>
      <c r="V2678" s="9">
        <v>42512.416365740741</v>
      </c>
    </row>
    <row r="2679" spans="1:22" ht="44.25" x14ac:dyDescent="0.7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41792.821099537032</v>
      </c>
      <c r="T2679" s="9">
        <f t="shared" si="251"/>
        <v>41822.821099537032</v>
      </c>
      <c r="U2679" s="9">
        <v>41792.821099537032</v>
      </c>
      <c r="V2679" s="9">
        <v>41822.821099537032</v>
      </c>
    </row>
    <row r="2680" spans="1:22" ht="44.25" x14ac:dyDescent="0.7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  <c r="U2680" s="9">
        <v>42241.589872685181</v>
      </c>
      <c r="V2680" s="9">
        <v>42271.589872685181</v>
      </c>
    </row>
    <row r="2681" spans="1:22" ht="59" x14ac:dyDescent="0.7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  <c r="U2681" s="9">
        <v>42032.792754629627</v>
      </c>
      <c r="V2681" s="9">
        <v>42062.792754629627</v>
      </c>
    </row>
    <row r="2682" spans="1:22" x14ac:dyDescent="0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  <c r="U2682" s="9">
        <v>42436.003368055557</v>
      </c>
      <c r="V2682" s="9">
        <v>42465.961701388886</v>
      </c>
    </row>
    <row r="2683" spans="1:22" ht="44.25" x14ac:dyDescent="0.7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  <c r="U2683" s="9">
        <v>41805.686921296292</v>
      </c>
      <c r="V2683" s="9">
        <v>41830.686921296292</v>
      </c>
    </row>
    <row r="2684" spans="1:22" ht="44.25" x14ac:dyDescent="0.7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  <c r="U2684" s="9">
        <v>41932.663657407407</v>
      </c>
      <c r="V2684" s="9">
        <v>41965.040972222218</v>
      </c>
    </row>
    <row r="2685" spans="1:22" ht="44.25" x14ac:dyDescent="0.7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  <c r="U2685" s="9">
        <v>42034.546759259254</v>
      </c>
      <c r="V2685" s="9">
        <v>42064.546759259254</v>
      </c>
    </row>
    <row r="2686" spans="1:22" ht="44.25" x14ac:dyDescent="0.7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41820.706307870365</v>
      </c>
      <c r="T2686" s="9">
        <f t="shared" si="251"/>
        <v>41860.706307870365</v>
      </c>
      <c r="U2686" s="9">
        <v>41820.706307870365</v>
      </c>
      <c r="V2686" s="9">
        <v>41860.706307870365</v>
      </c>
    </row>
    <row r="2687" spans="1:22" ht="44.25" x14ac:dyDescent="0.7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42061.487615740734</v>
      </c>
      <c r="T2687" s="9">
        <f t="shared" si="251"/>
        <v>42121.445949074077</v>
      </c>
      <c r="U2687" s="9">
        <v>42061.487615740734</v>
      </c>
      <c r="V2687" s="9">
        <v>42121.445949074077</v>
      </c>
    </row>
    <row r="2688" spans="1:22" ht="44.25" x14ac:dyDescent="0.7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  <c r="U2688" s="9">
        <v>41892.766469907401</v>
      </c>
      <c r="V2688" s="9">
        <v>41912.766469907401</v>
      </c>
    </row>
    <row r="2689" spans="1:22" ht="44.25" x14ac:dyDescent="0.7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  <c r="U2689" s="9">
        <v>42154.431921296295</v>
      </c>
      <c r="V2689" s="9">
        <v>42184.431921296295</v>
      </c>
    </row>
    <row r="2690" spans="1:22" ht="29.5" x14ac:dyDescent="0.7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42027.910532407412</v>
      </c>
      <c r="T2690" s="9">
        <f t="shared" si="251"/>
        <v>42058.916666666664</v>
      </c>
      <c r="U2690" s="9">
        <v>42027.910532407412</v>
      </c>
      <c r="V2690" s="9">
        <v>42058.916666666664</v>
      </c>
    </row>
    <row r="2691" spans="1:22" ht="44.25" x14ac:dyDescent="0.7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>
        <f t="shared" ref="P2691:P2754" si="253">ROUND(E2691/L2691,0)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LEN(N2691)-SEARCH("/",N2691,1))</f>
        <v>food trucks</v>
      </c>
      <c r="S2691" s="9">
        <f t="shared" ref="S2691:S2754" si="256">(((J2691/60)/60)/24)+DATE(1970,1,1)+(-5/24)</f>
        <v>42551.753356481473</v>
      </c>
      <c r="T2691" s="9">
        <f t="shared" ref="T2691:T2754" si="257">(((I2691/60)/60)/24)+DATE(1970,1,1)+(-5/24)</f>
        <v>42581.753356481473</v>
      </c>
      <c r="U2691" s="9">
        <v>42551.753356481473</v>
      </c>
      <c r="V2691" s="9">
        <v>42581.753356481473</v>
      </c>
    </row>
    <row r="2692" spans="1:22" ht="59" x14ac:dyDescent="0.7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  <c r="U2692" s="9">
        <v>42112.89671296296</v>
      </c>
      <c r="V2692" s="9">
        <v>42157.89671296296</v>
      </c>
    </row>
    <row r="2693" spans="1:22" ht="29.5" x14ac:dyDescent="0.7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  <c r="U2693" s="9">
        <v>42089.515706018516</v>
      </c>
      <c r="V2693" s="9">
        <v>42134.515706018516</v>
      </c>
    </row>
    <row r="2694" spans="1:22" ht="44.25" x14ac:dyDescent="0.7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  <c r="U2694" s="9">
        <v>42058.125694444439</v>
      </c>
      <c r="V2694" s="9">
        <v>42088.084027777775</v>
      </c>
    </row>
    <row r="2695" spans="1:22" ht="44.25" x14ac:dyDescent="0.7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  <c r="U2695" s="9">
        <v>41833.930162037032</v>
      </c>
      <c r="V2695" s="9">
        <v>41863.930162037032</v>
      </c>
    </row>
    <row r="2696" spans="1:22" ht="59" x14ac:dyDescent="0.7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  <c r="U2696" s="9">
        <v>41877.932164351849</v>
      </c>
      <c r="V2696" s="9">
        <v>41907.932164351849</v>
      </c>
    </row>
    <row r="2697" spans="1:22" ht="44.25" x14ac:dyDescent="0.7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  <c r="U2697" s="9">
        <v>42047.973587962959</v>
      </c>
      <c r="V2697" s="9">
        <v>42107.931921296295</v>
      </c>
    </row>
    <row r="2698" spans="1:22" ht="59" x14ac:dyDescent="0.7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  <c r="U2698" s="9">
        <v>41964.636111111111</v>
      </c>
      <c r="V2698" s="9">
        <v>41998.636111111111</v>
      </c>
    </row>
    <row r="2699" spans="1:22" ht="44.25" x14ac:dyDescent="0.7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  <c r="U2699" s="9">
        <v>42187.731747685182</v>
      </c>
      <c r="V2699" s="9">
        <v>42218.708333333336</v>
      </c>
    </row>
    <row r="2700" spans="1:22" ht="44.25" x14ac:dyDescent="0.7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  <c r="U2700" s="9">
        <v>41787.689907407403</v>
      </c>
      <c r="V2700" s="9">
        <v>41817.689907407403</v>
      </c>
    </row>
    <row r="2701" spans="1:22" ht="44.25" x14ac:dyDescent="0.7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  <c r="U2701" s="9">
        <v>41829.688229166662</v>
      </c>
      <c r="V2701" s="9">
        <v>41859.688229166662</v>
      </c>
    </row>
    <row r="2702" spans="1:22" ht="44.25" x14ac:dyDescent="0.7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41870.666342592594</v>
      </c>
      <c r="T2702" s="9">
        <f t="shared" si="257"/>
        <v>41900.666342592594</v>
      </c>
      <c r="U2702" s="9">
        <v>41870.666342592594</v>
      </c>
      <c r="V2702" s="9">
        <v>41900.666342592594</v>
      </c>
    </row>
    <row r="2703" spans="1:22" ht="44.25" x14ac:dyDescent="0.7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  <c r="U2703" s="9">
        <v>42801.566365740735</v>
      </c>
      <c r="V2703" s="9">
        <v>42832.524699074071</v>
      </c>
    </row>
    <row r="2704" spans="1:22" ht="44.25" x14ac:dyDescent="0.7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  <c r="U2704" s="9">
        <v>42800.593483796292</v>
      </c>
      <c r="V2704" s="9">
        <v>42830.551817129628</v>
      </c>
    </row>
    <row r="2705" spans="1:22" ht="29.5" x14ac:dyDescent="0.7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  <c r="U2705" s="9">
        <v>42756.481828703698</v>
      </c>
      <c r="V2705" s="9">
        <v>42816.440162037034</v>
      </c>
    </row>
    <row r="2706" spans="1:22" ht="44.25" x14ac:dyDescent="0.7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  <c r="U2706" s="9">
        <v>42787.654097222221</v>
      </c>
      <c r="V2706" s="9">
        <v>42830.61243055555</v>
      </c>
    </row>
    <row r="2707" spans="1:22" ht="29.5" x14ac:dyDescent="0.7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  <c r="U2707" s="9">
        <v>42773.70784722222</v>
      </c>
      <c r="V2707" s="9">
        <v>42818.666180555556</v>
      </c>
    </row>
    <row r="2708" spans="1:22" ht="44.25" x14ac:dyDescent="0.7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  <c r="U2708" s="9">
        <v>41899.086608796293</v>
      </c>
      <c r="V2708" s="9">
        <v>41928.082638888889</v>
      </c>
    </row>
    <row r="2709" spans="1:22" ht="44.25" x14ac:dyDescent="0.7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  <c r="U2709" s="9">
        <v>41391.574571759258</v>
      </c>
      <c r="V2709" s="9">
        <v>41421.082638888889</v>
      </c>
    </row>
    <row r="2710" spans="1:22" ht="44.25" x14ac:dyDescent="0.7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  <c r="U2710" s="9">
        <v>42512.489884259259</v>
      </c>
      <c r="V2710" s="9">
        <v>42572.489884259259</v>
      </c>
    </row>
    <row r="2711" spans="1:22" ht="44.25" x14ac:dyDescent="0.7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  <c r="U2711" s="9">
        <v>42611.941446759258</v>
      </c>
      <c r="V2711" s="9">
        <v>42646.957638888889</v>
      </c>
    </row>
    <row r="2712" spans="1:22" ht="29.5" x14ac:dyDescent="0.7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  <c r="U2712" s="9">
        <v>41828.021157407406</v>
      </c>
      <c r="V2712" s="9">
        <v>41859.875</v>
      </c>
    </row>
    <row r="2713" spans="1:22" ht="44.25" x14ac:dyDescent="0.7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41780.536921296298</v>
      </c>
      <c r="T2713" s="9">
        <f t="shared" si="257"/>
        <v>41810.709027777775</v>
      </c>
      <c r="U2713" s="9">
        <v>41780.536921296298</v>
      </c>
      <c r="V2713" s="9">
        <v>41810.709027777775</v>
      </c>
    </row>
    <row r="2714" spans="1:22" ht="44.25" x14ac:dyDescent="0.7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  <c r="U2714" s="9">
        <v>41431.853703703702</v>
      </c>
      <c r="V2714" s="9">
        <v>41468.541666666664</v>
      </c>
    </row>
    <row r="2715" spans="1:22" ht="44.25" x14ac:dyDescent="0.7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  <c r="U2715" s="9">
        <v>42322.445416666662</v>
      </c>
      <c r="V2715" s="9">
        <v>42362.445416666662</v>
      </c>
    </row>
    <row r="2716" spans="1:22" ht="29.5" x14ac:dyDescent="0.7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  <c r="U2716" s="9">
        <v>42629.446712962956</v>
      </c>
      <c r="V2716" s="9">
        <v>42657.749999999993</v>
      </c>
    </row>
    <row r="2717" spans="1:22" ht="44.25" x14ac:dyDescent="0.7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  <c r="U2717" s="9">
        <v>42387.190138888887</v>
      </c>
      <c r="V2717" s="9">
        <v>42421.190138888887</v>
      </c>
    </row>
    <row r="2718" spans="1:22" ht="73.75" x14ac:dyDescent="0.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  <c r="U2718" s="9">
        <v>42255.124918981477</v>
      </c>
      <c r="V2718" s="9">
        <v>42285.124918981477</v>
      </c>
    </row>
    <row r="2719" spans="1:22" ht="44.25" x14ac:dyDescent="0.7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41934.706585648149</v>
      </c>
      <c r="T2719" s="9">
        <f t="shared" si="257"/>
        <v>41979.748252314814</v>
      </c>
      <c r="U2719" s="9">
        <v>41934.706585648149</v>
      </c>
      <c r="V2719" s="9">
        <v>41979.748252314814</v>
      </c>
    </row>
    <row r="2720" spans="1:22" ht="44.25" x14ac:dyDescent="0.7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  <c r="U2720" s="9">
        <v>42465.388252314813</v>
      </c>
      <c r="V2720" s="9">
        <v>42493.749999999993</v>
      </c>
    </row>
    <row r="2721" spans="1:22" ht="59" x14ac:dyDescent="0.7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9">
        <f t="shared" si="256"/>
        <v>42417.822847222218</v>
      </c>
      <c r="T2721" s="9">
        <f t="shared" si="257"/>
        <v>42477.781180555547</v>
      </c>
      <c r="U2721" s="9">
        <v>42417.822847222218</v>
      </c>
      <c r="V2721" s="9">
        <v>42477.781180555547</v>
      </c>
    </row>
    <row r="2722" spans="1:22" ht="44.25" x14ac:dyDescent="0.7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42655.257557870362</v>
      </c>
      <c r="T2722" s="9">
        <f t="shared" si="257"/>
        <v>42685.299224537033</v>
      </c>
      <c r="U2722" s="9">
        <v>42655.257557870362</v>
      </c>
      <c r="V2722" s="9">
        <v>42685.299224537033</v>
      </c>
    </row>
    <row r="2723" spans="1:22" ht="44.25" x14ac:dyDescent="0.7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  <c r="U2723" s="9">
        <v>41493.335625</v>
      </c>
      <c r="V2723" s="9">
        <v>41523.583333333328</v>
      </c>
    </row>
    <row r="2724" spans="1:22" ht="44.25" x14ac:dyDescent="0.7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  <c r="U2724" s="9">
        <v>42704.64876157407</v>
      </c>
      <c r="V2724" s="9">
        <v>42764.64876157407</v>
      </c>
    </row>
    <row r="2725" spans="1:22" ht="59" x14ac:dyDescent="0.7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  <c r="U2725" s="9">
        <v>41944.630648148144</v>
      </c>
      <c r="V2725" s="9">
        <v>42004.672314814808</v>
      </c>
    </row>
    <row r="2726" spans="1:22" ht="44.25" x14ac:dyDescent="0.7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  <c r="U2726" s="9">
        <v>42199.118738425925</v>
      </c>
      <c r="V2726" s="9">
        <v>42231.118738425925</v>
      </c>
    </row>
    <row r="2727" spans="1:22" ht="44.25" x14ac:dyDescent="0.7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  <c r="U2727" s="9">
        <v>42745.53628472222</v>
      </c>
      <c r="V2727" s="9">
        <v>42795.53628472222</v>
      </c>
    </row>
    <row r="2728" spans="1:22" x14ac:dyDescent="0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  <c r="U2728" s="9">
        <v>42452.371655092589</v>
      </c>
      <c r="V2728" s="9">
        <v>42482.371655092589</v>
      </c>
    </row>
    <row r="2729" spans="1:22" ht="44.25" x14ac:dyDescent="0.7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  <c r="U2729" s="9">
        <v>42198.468321759261</v>
      </c>
      <c r="V2729" s="9">
        <v>42223.468321759261</v>
      </c>
    </row>
    <row r="2730" spans="1:22" ht="29.5" x14ac:dyDescent="0.7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  <c r="U2730" s="9">
        <v>42333.391597222224</v>
      </c>
      <c r="V2730" s="9">
        <v>42368.391597222224</v>
      </c>
    </row>
    <row r="2731" spans="1:22" ht="29.5" x14ac:dyDescent="0.7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  <c r="U2731" s="9">
        <v>42095.032372685186</v>
      </c>
      <c r="V2731" s="9">
        <v>42125.032372685186</v>
      </c>
    </row>
    <row r="2732" spans="1:22" ht="44.25" x14ac:dyDescent="0.7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  <c r="U2732" s="9">
        <v>41351.333043981482</v>
      </c>
      <c r="V2732" s="9">
        <v>41386.333043981482</v>
      </c>
    </row>
    <row r="2733" spans="1:22" ht="59" x14ac:dyDescent="0.7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  <c r="U2733" s="9">
        <v>41872.317384259259</v>
      </c>
      <c r="V2733" s="9">
        <v>41929.958333333328</v>
      </c>
    </row>
    <row r="2734" spans="1:22" ht="44.25" x14ac:dyDescent="0.7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  <c r="U2734" s="9">
        <v>41389.599861111106</v>
      </c>
      <c r="V2734" s="9">
        <v>41421.791666666664</v>
      </c>
    </row>
    <row r="2735" spans="1:22" ht="59" x14ac:dyDescent="0.7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  <c r="U2735" s="9">
        <v>42044.064513888887</v>
      </c>
      <c r="V2735" s="9">
        <v>42104.022847222215</v>
      </c>
    </row>
    <row r="2736" spans="1:22" ht="44.25" x14ac:dyDescent="0.7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  <c r="U2736" s="9">
        <v>42626.460555555554</v>
      </c>
      <c r="V2736" s="9">
        <v>42656.707638888889</v>
      </c>
    </row>
    <row r="2737" spans="1:22" ht="44.25" x14ac:dyDescent="0.7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  <c r="U2737" s="9">
        <v>41315.912615740737</v>
      </c>
      <c r="V2737" s="9">
        <v>41346.625</v>
      </c>
    </row>
    <row r="2738" spans="1:22" ht="59" x14ac:dyDescent="0.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  <c r="U2738" s="9">
        <v>41722.458020833328</v>
      </c>
      <c r="V2738" s="9">
        <v>41752.458020833328</v>
      </c>
    </row>
    <row r="2739" spans="1:22" ht="44.25" x14ac:dyDescent="0.7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  <c r="U2739" s="9">
        <v>41611.709340277775</v>
      </c>
      <c r="V2739" s="9">
        <v>41654.583333333328</v>
      </c>
    </row>
    <row r="2740" spans="1:22" ht="44.25" x14ac:dyDescent="0.7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  <c r="U2740" s="9">
        <v>42619.935231481482</v>
      </c>
      <c r="V2740" s="9">
        <v>42679.935231481482</v>
      </c>
    </row>
    <row r="2741" spans="1:22" ht="44.25" x14ac:dyDescent="0.7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  <c r="U2741" s="9">
        <v>41719.679594907408</v>
      </c>
      <c r="V2741" s="9">
        <v>41764.679594907408</v>
      </c>
    </row>
    <row r="2742" spans="1:22" ht="44.25" x14ac:dyDescent="0.7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  <c r="U2742" s="9">
        <v>42044.823518518511</v>
      </c>
      <c r="V2742" s="9">
        <v>42074.781851851854</v>
      </c>
    </row>
    <row r="2743" spans="1:22" ht="29.5" x14ac:dyDescent="0.7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  <c r="U2743" s="9">
        <v>41911.449097222219</v>
      </c>
      <c r="V2743" s="9">
        <v>41931.879861111105</v>
      </c>
    </row>
    <row r="2744" spans="1:22" ht="44.25" x14ac:dyDescent="0.7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  <c r="U2744" s="9">
        <v>41030.511423611111</v>
      </c>
      <c r="V2744" s="9">
        <v>41044.511423611111</v>
      </c>
    </row>
    <row r="2745" spans="1:22" ht="59" x14ac:dyDescent="0.7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  <c r="U2745" s="9">
        <v>42632.120451388888</v>
      </c>
      <c r="V2745" s="9">
        <v>42662.120451388888</v>
      </c>
    </row>
    <row r="2746" spans="1:22" ht="44.25" x14ac:dyDescent="0.7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  <c r="U2746" s="9">
        <v>40937.854143518518</v>
      </c>
      <c r="V2746" s="9">
        <v>40967.854143518518</v>
      </c>
    </row>
    <row r="2747" spans="1:22" ht="44.25" x14ac:dyDescent="0.7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  <c r="U2747" s="9">
        <v>41044.779722222222</v>
      </c>
      <c r="V2747" s="9">
        <v>41104.779722222222</v>
      </c>
    </row>
    <row r="2748" spans="1:22" ht="44.25" x14ac:dyDescent="0.7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  <c r="U2748" s="9">
        <v>41850.57304398148</v>
      </c>
      <c r="V2748" s="9">
        <v>41880.57304398148</v>
      </c>
    </row>
    <row r="2749" spans="1:22" ht="44.25" x14ac:dyDescent="0.7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41044.439780092594</v>
      </c>
      <c r="T2749" s="9">
        <f t="shared" si="257"/>
        <v>41075.923611111109</v>
      </c>
      <c r="U2749" s="9">
        <v>41044.439780092594</v>
      </c>
      <c r="V2749" s="9">
        <v>41075.923611111109</v>
      </c>
    </row>
    <row r="2750" spans="1:22" ht="44.25" x14ac:dyDescent="0.7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  <c r="U2750" s="9">
        <v>42585.502337962964</v>
      </c>
      <c r="V2750" s="9">
        <v>42615.502337962964</v>
      </c>
    </row>
    <row r="2751" spans="1:22" ht="29.5" x14ac:dyDescent="0.7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  <c r="U2751" s="9">
        <v>42068.59070601852</v>
      </c>
      <c r="V2751" s="9">
        <v>42098.549039351848</v>
      </c>
    </row>
    <row r="2752" spans="1:22" ht="44.25" x14ac:dyDescent="0.7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41078.69149305555</v>
      </c>
      <c r="T2752" s="9">
        <f t="shared" si="257"/>
        <v>41090.625</v>
      </c>
      <c r="U2752" s="9">
        <v>41078.69149305555</v>
      </c>
      <c r="V2752" s="9">
        <v>41090.625</v>
      </c>
    </row>
    <row r="2753" spans="1:22" ht="44.25" x14ac:dyDescent="0.7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41747.678726851853</v>
      </c>
      <c r="T2753" s="9">
        <f t="shared" si="257"/>
        <v>41807.678726851853</v>
      </c>
      <c r="U2753" s="9">
        <v>41747.678726851853</v>
      </c>
      <c r="V2753" s="9">
        <v>41807.678726851853</v>
      </c>
    </row>
    <row r="2754" spans="1:22" ht="44.25" x14ac:dyDescent="0.7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  <c r="U2754" s="9">
        <v>40855.556759259256</v>
      </c>
      <c r="V2754" s="9">
        <v>40895.556759259256</v>
      </c>
    </row>
    <row r="2755" spans="1:22" ht="44.25" x14ac:dyDescent="0.7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>
        <f t="shared" ref="P2755:P2818" si="259">ROUND(E2755/L2755,0)</f>
        <v>48</v>
      </c>
      <c r="Q2755" t="str">
        <f t="shared" ref="Q2755:Q2818" si="260">LEFT(N2755, SEARCH("/",N2755,1)-1)</f>
        <v>publishing</v>
      </c>
      <c r="R2755" t="str">
        <f t="shared" ref="R2755:R2818" si="261">RIGHT(N2755, LEN(N2755)-SEARCH("/",N2755,1))</f>
        <v>children's books</v>
      </c>
      <c r="S2755" s="9">
        <f t="shared" ref="S2755:S2818" si="262">(((J2755/60)/60)/24)+DATE(1970,1,1)+(-5/24)</f>
        <v>41117.692395833328</v>
      </c>
      <c r="T2755" s="9">
        <f t="shared" ref="T2755:T2818" si="263">(((I2755/60)/60)/24)+DATE(1970,1,1)+(-5/24)</f>
        <v>41147.692395833328</v>
      </c>
      <c r="U2755" s="9">
        <v>41117.692395833328</v>
      </c>
      <c r="V2755" s="9">
        <v>41147.692395833328</v>
      </c>
    </row>
    <row r="2756" spans="1:22" ht="44.25" x14ac:dyDescent="0.7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41863.427673611113</v>
      </c>
      <c r="T2756" s="9">
        <f t="shared" si="263"/>
        <v>41893.427673611113</v>
      </c>
      <c r="U2756" s="9">
        <v>41863.427673611113</v>
      </c>
      <c r="V2756" s="9">
        <v>41893.427673611113</v>
      </c>
    </row>
    <row r="2757" spans="1:22" ht="44.25" x14ac:dyDescent="0.7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  <c r="U2757" s="9">
        <v>42072.582488425927</v>
      </c>
      <c r="V2757" s="9">
        <v>42102.582488425927</v>
      </c>
    </row>
    <row r="2758" spans="1:22" ht="44.25" x14ac:dyDescent="0.7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41620.692141203705</v>
      </c>
      <c r="T2758" s="9">
        <f t="shared" si="263"/>
        <v>41650.692141203705</v>
      </c>
      <c r="U2758" s="9">
        <v>41620.692141203705</v>
      </c>
      <c r="V2758" s="9">
        <v>41650.692141203705</v>
      </c>
    </row>
    <row r="2759" spans="1:22" ht="29.5" x14ac:dyDescent="0.7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  <c r="U2759" s="9">
        <v>42573.448287037034</v>
      </c>
      <c r="V2759" s="9">
        <v>42588.448287037034</v>
      </c>
    </row>
    <row r="2760" spans="1:22" ht="59" x14ac:dyDescent="0.7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  <c r="U2760" s="9">
        <v>42639.23359953703</v>
      </c>
      <c r="V2760" s="9">
        <v>42653.23359953703</v>
      </c>
    </row>
    <row r="2761" spans="1:22" ht="44.25" x14ac:dyDescent="0.7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  <c r="U2761" s="9">
        <v>42524.158171296294</v>
      </c>
      <c r="V2761" s="9">
        <v>42567.158171296294</v>
      </c>
    </row>
    <row r="2762" spans="1:22" ht="44.25" x14ac:dyDescent="0.7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  <c r="U2762" s="9">
        <v>41415.252986111111</v>
      </c>
      <c r="V2762" s="9">
        <v>41445.252986111111</v>
      </c>
    </row>
    <row r="2763" spans="1:22" ht="29.5" x14ac:dyDescent="0.7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  <c r="U2763" s="9">
        <v>41246.85524305555</v>
      </c>
      <c r="V2763" s="9">
        <v>41276.85524305555</v>
      </c>
    </row>
    <row r="2764" spans="1:22" ht="44.25" x14ac:dyDescent="0.7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  <c r="U2764" s="9">
        <v>40926.828645833331</v>
      </c>
      <c r="V2764" s="9">
        <v>40986.786979166667</v>
      </c>
    </row>
    <row r="2765" spans="1:22" ht="29.5" x14ac:dyDescent="0.7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  <c r="U2765" s="9">
        <v>41373.371342592589</v>
      </c>
      <c r="V2765" s="9">
        <v>41418.371342592589</v>
      </c>
    </row>
    <row r="2766" spans="1:22" ht="44.25" x14ac:dyDescent="0.7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  <c r="U2766" s="9">
        <v>41030.083692129629</v>
      </c>
      <c r="V2766" s="9">
        <v>41059.583333333328</v>
      </c>
    </row>
    <row r="2767" spans="1:22" ht="44.25" x14ac:dyDescent="0.7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  <c r="U2767" s="9">
        <v>41194.370694444442</v>
      </c>
      <c r="V2767" s="9">
        <v>41210.370694444442</v>
      </c>
    </row>
    <row r="2768" spans="1:22" ht="44.25" x14ac:dyDescent="0.7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40736.459699074068</v>
      </c>
      <c r="T2768" s="9">
        <f t="shared" si="263"/>
        <v>40766.459699074068</v>
      </c>
      <c r="U2768" s="9">
        <v>40736.459699074068</v>
      </c>
      <c r="V2768" s="9">
        <v>40766.459699074068</v>
      </c>
    </row>
    <row r="2769" spans="1:22" ht="44.25" x14ac:dyDescent="0.7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  <c r="U2769" s="9">
        <v>42172.750578703701</v>
      </c>
      <c r="V2769" s="9">
        <v>42232.750578703701</v>
      </c>
    </row>
    <row r="2770" spans="1:22" ht="44.25" x14ac:dyDescent="0.7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  <c r="U2770" s="9">
        <v>40967.4065162037</v>
      </c>
      <c r="V2770" s="9">
        <v>40997.364849537036</v>
      </c>
    </row>
    <row r="2771" spans="1:22" ht="44.25" x14ac:dyDescent="0.7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41745.617939814809</v>
      </c>
      <c r="T2771" s="9">
        <f t="shared" si="263"/>
        <v>41795.617939814809</v>
      </c>
      <c r="U2771" s="9">
        <v>41745.617939814809</v>
      </c>
      <c r="V2771" s="9">
        <v>41795.617939814809</v>
      </c>
    </row>
    <row r="2772" spans="1:22" ht="44.25" x14ac:dyDescent="0.7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  <c r="U2772" s="9">
        <v>41686.496874999997</v>
      </c>
      <c r="V2772" s="9">
        <v>41716.455208333333</v>
      </c>
    </row>
    <row r="2773" spans="1:22" ht="44.25" x14ac:dyDescent="0.7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  <c r="U2773" s="9">
        <v>41257.323379629626</v>
      </c>
      <c r="V2773" s="9">
        <v>41306.5</v>
      </c>
    </row>
    <row r="2774" spans="1:22" ht="44.25" x14ac:dyDescent="0.7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  <c r="U2774" s="9">
        <v>41537.660810185182</v>
      </c>
      <c r="V2774" s="9">
        <v>41552.660810185182</v>
      </c>
    </row>
    <row r="2775" spans="1:22" ht="44.25" x14ac:dyDescent="0.7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  <c r="U2775" s="9">
        <v>42474.656493055554</v>
      </c>
      <c r="V2775" s="9">
        <v>42484.656493055554</v>
      </c>
    </row>
    <row r="2776" spans="1:22" ht="44.25" x14ac:dyDescent="0.7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  <c r="U2776" s="9">
        <v>41310.918148148143</v>
      </c>
      <c r="V2776" s="9">
        <v>41340.918148148143</v>
      </c>
    </row>
    <row r="2777" spans="1:22" ht="44.25" x14ac:dyDescent="0.7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  <c r="U2777" s="9">
        <v>40862.805023148147</v>
      </c>
      <c r="V2777" s="9">
        <v>40892.805023148147</v>
      </c>
    </row>
    <row r="2778" spans="1:22" ht="59" x14ac:dyDescent="0.7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  <c r="U2778" s="9">
        <v>42136.088842592588</v>
      </c>
      <c r="V2778" s="9">
        <v>42167.088842592588</v>
      </c>
    </row>
    <row r="2779" spans="1:22" ht="44.25" x14ac:dyDescent="0.7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  <c r="U2779" s="9">
        <v>42172.460694444446</v>
      </c>
      <c r="V2779" s="9">
        <v>42202.460694444446</v>
      </c>
    </row>
    <row r="2780" spans="1:22" ht="59" x14ac:dyDescent="0.7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  <c r="U2780" s="9">
        <v>41846.769745370366</v>
      </c>
      <c r="V2780" s="9">
        <v>41876.769745370366</v>
      </c>
    </row>
    <row r="2781" spans="1:22" ht="44.25" x14ac:dyDescent="0.7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  <c r="U2781" s="9">
        <v>42300.377557870372</v>
      </c>
      <c r="V2781" s="9">
        <v>42330.419224537036</v>
      </c>
    </row>
    <row r="2782" spans="1:22" ht="29.5" x14ac:dyDescent="0.7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  <c r="U2782" s="9">
        <v>42774.239444444444</v>
      </c>
      <c r="V2782" s="9">
        <v>42804.239444444444</v>
      </c>
    </row>
    <row r="2783" spans="1:22" ht="44.25" x14ac:dyDescent="0.7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  <c r="U2783" s="9">
        <v>42018.733263888884</v>
      </c>
      <c r="V2783" s="9">
        <v>42047.083333333336</v>
      </c>
    </row>
    <row r="2784" spans="1:22" ht="29.5" x14ac:dyDescent="0.7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  <c r="U2784" s="9">
        <v>42026.716643518514</v>
      </c>
      <c r="V2784" s="9">
        <v>42051.999305555553</v>
      </c>
    </row>
    <row r="2785" spans="1:22" ht="44.25" x14ac:dyDescent="0.7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  <c r="U2785" s="9">
        <v>42103.326921296299</v>
      </c>
      <c r="V2785" s="9">
        <v>42117.326921296299</v>
      </c>
    </row>
    <row r="2786" spans="1:22" ht="44.25" x14ac:dyDescent="0.7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  <c r="U2786" s="9">
        <v>41920.579201388886</v>
      </c>
      <c r="V2786" s="9">
        <v>41941.579201388886</v>
      </c>
    </row>
    <row r="2787" spans="1:22" ht="44.25" x14ac:dyDescent="0.7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  <c r="U2787" s="9">
        <v>42557.981099537035</v>
      </c>
      <c r="V2787" s="9">
        <v>42587.666666666664</v>
      </c>
    </row>
    <row r="2788" spans="1:22" ht="29.5" x14ac:dyDescent="0.7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  <c r="U2788" s="9">
        <v>41815.360879629625</v>
      </c>
      <c r="V2788" s="9">
        <v>41829.360879629625</v>
      </c>
    </row>
    <row r="2789" spans="1:22" ht="44.25" x14ac:dyDescent="0.7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  <c r="U2789" s="9">
        <v>41807.990185185183</v>
      </c>
      <c r="V2789" s="9">
        <v>41837.990185185183</v>
      </c>
    </row>
    <row r="2790" spans="1:22" ht="44.25" x14ac:dyDescent="0.7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42550.493553240733</v>
      </c>
      <c r="T2790" s="9">
        <f t="shared" si="263"/>
        <v>42580.493553240733</v>
      </c>
      <c r="U2790" s="9">
        <v>42550.493553240733</v>
      </c>
      <c r="V2790" s="9">
        <v>42580.493553240733</v>
      </c>
    </row>
    <row r="2791" spans="1:22" ht="29.5" x14ac:dyDescent="0.7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  <c r="U2791" s="9">
        <v>42055.804791666662</v>
      </c>
      <c r="V2791" s="9">
        <v>42074.958333333336</v>
      </c>
    </row>
    <row r="2792" spans="1:22" ht="44.25" x14ac:dyDescent="0.7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  <c r="U2792" s="9">
        <v>42016.730358796289</v>
      </c>
      <c r="V2792" s="9">
        <v>42046.730358796289</v>
      </c>
    </row>
    <row r="2793" spans="1:22" ht="59" x14ac:dyDescent="0.7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  <c r="U2793" s="9">
        <v>42591.691655092589</v>
      </c>
      <c r="V2793" s="9">
        <v>42621.958333333336</v>
      </c>
    </row>
    <row r="2794" spans="1:22" ht="44.25" x14ac:dyDescent="0.7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  <c r="U2794" s="9">
        <v>42183.022673611107</v>
      </c>
      <c r="V2794" s="9">
        <v>42228.022673611107</v>
      </c>
    </row>
    <row r="2795" spans="1:22" ht="59" x14ac:dyDescent="0.7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  <c r="U2795" s="9">
        <v>42176.210706018515</v>
      </c>
      <c r="V2795" s="9">
        <v>42206.210706018515</v>
      </c>
    </row>
    <row r="2796" spans="1:22" ht="59" x14ac:dyDescent="0.7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  <c r="U2796" s="9">
        <v>42416.48332175926</v>
      </c>
      <c r="V2796" s="9">
        <v>42432.583333333336</v>
      </c>
    </row>
    <row r="2797" spans="1:22" ht="44.25" x14ac:dyDescent="0.7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41780.317604166667</v>
      </c>
      <c r="T2797" s="9">
        <f t="shared" si="263"/>
        <v>41796.75</v>
      </c>
      <c r="U2797" s="9">
        <v>41780.317604166667</v>
      </c>
      <c r="V2797" s="9">
        <v>41796.75</v>
      </c>
    </row>
    <row r="2798" spans="1:22" ht="44.25" x14ac:dyDescent="0.7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  <c r="U2798" s="9">
        <v>41795.319768518515</v>
      </c>
      <c r="V2798" s="9">
        <v>41825.319768518515</v>
      </c>
    </row>
    <row r="2799" spans="1:22" ht="44.25" x14ac:dyDescent="0.7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  <c r="U2799" s="9">
        <v>41798.731944444444</v>
      </c>
      <c r="V2799" s="9">
        <v>41828.731944444444</v>
      </c>
    </row>
    <row r="2800" spans="1:22" ht="59" x14ac:dyDescent="0.7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  <c r="U2800" s="9">
        <v>42201.466678240737</v>
      </c>
      <c r="V2800" s="9">
        <v>42216.458333333336</v>
      </c>
    </row>
    <row r="2801" spans="1:22" ht="59" x14ac:dyDescent="0.7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  <c r="U2801" s="9">
        <v>42507.05636574074</v>
      </c>
      <c r="V2801" s="9">
        <v>42538.458333333336</v>
      </c>
    </row>
    <row r="2802" spans="1:22" ht="44.25" x14ac:dyDescent="0.7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  <c r="U2802" s="9">
        <v>41948.344513888886</v>
      </c>
      <c r="V2802" s="9">
        <v>42008.344513888886</v>
      </c>
    </row>
    <row r="2803" spans="1:22" ht="44.25" x14ac:dyDescent="0.7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41900.034826388888</v>
      </c>
      <c r="T2803" s="9">
        <f t="shared" si="263"/>
        <v>41922.25</v>
      </c>
      <c r="U2803" s="9">
        <v>41900.034826388888</v>
      </c>
      <c r="V2803" s="9">
        <v>41922.25</v>
      </c>
    </row>
    <row r="2804" spans="1:22" ht="44.25" x14ac:dyDescent="0.7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  <c r="U2804" s="9">
        <v>42192.438738425924</v>
      </c>
      <c r="V2804" s="9">
        <v>42222.438738425924</v>
      </c>
    </row>
    <row r="2805" spans="1:22" ht="44.25" x14ac:dyDescent="0.7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  <c r="U2805" s="9">
        <v>42157.857361111113</v>
      </c>
      <c r="V2805" s="9">
        <v>42200.791666666664</v>
      </c>
    </row>
    <row r="2806" spans="1:22" ht="44.25" x14ac:dyDescent="0.7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  <c r="U2806" s="9">
        <v>41881.245254629626</v>
      </c>
      <c r="V2806" s="9">
        <v>41911.245254629626</v>
      </c>
    </row>
    <row r="2807" spans="1:22" ht="59" x14ac:dyDescent="0.7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  <c r="U2807" s="9">
        <v>42213.2971412037</v>
      </c>
      <c r="V2807" s="9">
        <v>42238.2971412037</v>
      </c>
    </row>
    <row r="2808" spans="1:22" ht="44.25" x14ac:dyDescent="0.7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  <c r="U2808" s="9">
        <v>42185.058912037035</v>
      </c>
      <c r="V2808" s="9">
        <v>42221.249999999993</v>
      </c>
    </row>
    <row r="2809" spans="1:22" x14ac:dyDescent="0.7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  <c r="U2809" s="9">
        <v>42154.664791666662</v>
      </c>
      <c r="V2809" s="9">
        <v>42184.664791666662</v>
      </c>
    </row>
    <row r="2810" spans="1:22" ht="59" x14ac:dyDescent="0.7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  <c r="U2810" s="9">
        <v>42208.638136574074</v>
      </c>
      <c r="V2810" s="9">
        <v>42238.638136574074</v>
      </c>
    </row>
    <row r="2811" spans="1:22" ht="44.25" x14ac:dyDescent="0.7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  <c r="U2811" s="9">
        <v>42451.288483796299</v>
      </c>
      <c r="V2811" s="9">
        <v>42459.402083333327</v>
      </c>
    </row>
    <row r="2812" spans="1:22" ht="44.25" x14ac:dyDescent="0.7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  <c r="U2812" s="9">
        <v>41758.931296296294</v>
      </c>
      <c r="V2812" s="9">
        <v>41790.957638888889</v>
      </c>
    </row>
    <row r="2813" spans="1:22" ht="44.25" x14ac:dyDescent="0.7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  <c r="U2813" s="9">
        <v>42028.288229166668</v>
      </c>
      <c r="V2813" s="9">
        <v>42058.288229166668</v>
      </c>
    </row>
    <row r="2814" spans="1:22" ht="44.25" x14ac:dyDescent="0.7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  <c r="U2814" s="9">
        <v>42054.535856481474</v>
      </c>
      <c r="V2814" s="9">
        <v>42099.958333333336</v>
      </c>
    </row>
    <row r="2815" spans="1:22" ht="44.25" x14ac:dyDescent="0.7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  <c r="U2815" s="9">
        <v>42693.534270833326</v>
      </c>
      <c r="V2815" s="9">
        <v>42718.534270833326</v>
      </c>
    </row>
    <row r="2816" spans="1:22" ht="44.25" x14ac:dyDescent="0.7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  <c r="U2816" s="9">
        <v>42103.191145833327</v>
      </c>
      <c r="V2816" s="9">
        <v>42133.191145833327</v>
      </c>
    </row>
    <row r="2817" spans="1:22" ht="44.25" x14ac:dyDescent="0.7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  <c r="U2817" s="9">
        <v>42559.568391203698</v>
      </c>
      <c r="V2817" s="9">
        <v>42589.568391203698</v>
      </c>
    </row>
    <row r="2818" spans="1:22" ht="44.25" x14ac:dyDescent="0.7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  <c r="U2818" s="9">
        <v>42188.259166666663</v>
      </c>
      <c r="V2818" s="9">
        <v>42218.458333333336</v>
      </c>
    </row>
    <row r="2819" spans="1:22" ht="59" x14ac:dyDescent="0.7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>
        <f t="shared" ref="P2819:P2882" si="265">ROUND(E2819/L2819,0)</f>
        <v>24</v>
      </c>
      <c r="Q2819" t="str">
        <f t="shared" ref="Q2819:Q2882" si="266">LEFT(N2819, SEARCH("/",N2819,1)-1)</f>
        <v>theater</v>
      </c>
      <c r="R2819" t="str">
        <f t="shared" ref="R2819:R2882" si="267">RIGHT(N2819, LEN(N2819)-SEARCH("/",N2819,1))</f>
        <v>plays</v>
      </c>
      <c r="S2819" s="9">
        <f t="shared" ref="S2819:S2882" si="268">(((J2819/60)/60)/24)+DATE(1970,1,1)+(-5/24)</f>
        <v>42023.42664351852</v>
      </c>
      <c r="T2819" s="9">
        <f t="shared" ref="T2819:T2882" si="269">(((I2819/60)/60)/24)+DATE(1970,1,1)+(-5/24)</f>
        <v>42063.42664351852</v>
      </c>
      <c r="U2819" s="9">
        <v>42023.42664351852</v>
      </c>
      <c r="V2819" s="9">
        <v>42063.42664351852</v>
      </c>
    </row>
    <row r="2820" spans="1:22" ht="44.25" x14ac:dyDescent="0.7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  <c r="U2820" s="9">
        <v>42250.389884259253</v>
      </c>
      <c r="V2820" s="9">
        <v>42270.389884259253</v>
      </c>
    </row>
    <row r="2821" spans="1:22" ht="44.25" x14ac:dyDescent="0.7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  <c r="U2821" s="9">
        <v>42139.317233796297</v>
      </c>
      <c r="V2821" s="9">
        <v>42169.317233796297</v>
      </c>
    </row>
    <row r="2822" spans="1:22" ht="44.25" x14ac:dyDescent="0.7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  <c r="U2822" s="9">
        <v>42401.402650462966</v>
      </c>
      <c r="V2822" s="9">
        <v>42425.791666666664</v>
      </c>
    </row>
    <row r="2823" spans="1:22" ht="59" x14ac:dyDescent="0.7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  <c r="U2823" s="9">
        <v>41875.714525462965</v>
      </c>
      <c r="V2823" s="9">
        <v>41905.714525462965</v>
      </c>
    </row>
    <row r="2824" spans="1:22" ht="59" x14ac:dyDescent="0.7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42060.475601851846</v>
      </c>
      <c r="T2824" s="9">
        <f t="shared" si="269"/>
        <v>42090.433935185189</v>
      </c>
      <c r="U2824" s="9">
        <v>42060.475601851846</v>
      </c>
      <c r="V2824" s="9">
        <v>42090.433935185189</v>
      </c>
    </row>
    <row r="2825" spans="1:22" ht="59" x14ac:dyDescent="0.7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  <c r="U2825" s="9">
        <v>42066.803310185183</v>
      </c>
      <c r="V2825" s="9">
        <v>42094.749305555553</v>
      </c>
    </row>
    <row r="2826" spans="1:22" ht="44.25" x14ac:dyDescent="0.7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  <c r="U2826" s="9">
        <v>42136.0624537037</v>
      </c>
      <c r="V2826" s="9">
        <v>42167.863194444442</v>
      </c>
    </row>
    <row r="2827" spans="1:22" ht="59" x14ac:dyDescent="0.7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  <c r="U2827" s="9">
        <v>42312.584328703706</v>
      </c>
      <c r="V2827" s="9">
        <v>42342.584328703706</v>
      </c>
    </row>
    <row r="2828" spans="1:22" ht="59" x14ac:dyDescent="0.7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  <c r="U2828" s="9">
        <v>42170.826527777775</v>
      </c>
      <c r="V2828" s="9">
        <v>42195.083333333336</v>
      </c>
    </row>
    <row r="2829" spans="1:22" ht="59" x14ac:dyDescent="0.7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  <c r="U2829" s="9">
        <v>42494.475300925922</v>
      </c>
      <c r="V2829" s="9">
        <v>42524.479166666664</v>
      </c>
    </row>
    <row r="2830" spans="1:22" ht="44.25" x14ac:dyDescent="0.7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  <c r="U2830" s="9">
        <v>42254.056354166663</v>
      </c>
      <c r="V2830" s="9">
        <v>42279.749999999993</v>
      </c>
    </row>
    <row r="2831" spans="1:22" ht="44.25" x14ac:dyDescent="0.7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  <c r="U2831" s="9">
        <v>42495.225902777776</v>
      </c>
      <c r="V2831" s="9">
        <v>42523.225902777776</v>
      </c>
    </row>
    <row r="2832" spans="1:22" ht="29.5" x14ac:dyDescent="0.7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  <c r="U2832" s="9">
        <v>41758.631342592591</v>
      </c>
      <c r="V2832" s="9">
        <v>41770.957638888889</v>
      </c>
    </row>
    <row r="2833" spans="1:22" ht="44.25" x14ac:dyDescent="0.7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  <c r="U2833" s="9">
        <v>42171.616550925923</v>
      </c>
      <c r="V2833" s="9">
        <v>42201.616550925923</v>
      </c>
    </row>
    <row r="2834" spans="1:22" ht="44.25" x14ac:dyDescent="0.7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  <c r="U2834" s="9">
        <v>41938.501087962963</v>
      </c>
      <c r="V2834" s="9">
        <v>41966.708333333336</v>
      </c>
    </row>
    <row r="2835" spans="1:22" x14ac:dyDescent="0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  <c r="U2835" s="9">
        <v>42267.919363425921</v>
      </c>
      <c r="V2835" s="9">
        <v>42287.874999999993</v>
      </c>
    </row>
    <row r="2836" spans="1:22" ht="44.25" x14ac:dyDescent="0.7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  <c r="U2836" s="9">
        <v>42019.751504629625</v>
      </c>
      <c r="V2836" s="9">
        <v>42034.751504629625</v>
      </c>
    </row>
    <row r="2837" spans="1:22" ht="44.25" x14ac:dyDescent="0.7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  <c r="U2837" s="9">
        <v>42313.495567129627</v>
      </c>
      <c r="V2837" s="9">
        <v>42342.791666666664</v>
      </c>
    </row>
    <row r="2838" spans="1:22" ht="59" x14ac:dyDescent="0.7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  <c r="U2838" s="9">
        <v>42746.053449074076</v>
      </c>
      <c r="V2838" s="9">
        <v>42783.999305555553</v>
      </c>
    </row>
    <row r="2839" spans="1:22" ht="59" x14ac:dyDescent="0.7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  <c r="U2839" s="9">
        <v>42307.700046296297</v>
      </c>
      <c r="V2839" s="9">
        <v>42347.741712962961</v>
      </c>
    </row>
    <row r="2840" spans="1:22" ht="44.25" x14ac:dyDescent="0.7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  <c r="U2840" s="9">
        <v>41842.399259259255</v>
      </c>
      <c r="V2840" s="9">
        <v>41864.708333333328</v>
      </c>
    </row>
    <row r="2841" spans="1:22" ht="44.25" x14ac:dyDescent="0.7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  <c r="U2841" s="9">
        <v>41853.031874999993</v>
      </c>
      <c r="V2841" s="9">
        <v>41875.999305555553</v>
      </c>
    </row>
    <row r="2842" spans="1:22" ht="59" x14ac:dyDescent="0.7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  <c r="U2842" s="9">
        <v>42059.827303240738</v>
      </c>
      <c r="V2842" s="9">
        <v>42081.499999999993</v>
      </c>
    </row>
    <row r="2843" spans="1:22" ht="44.25" x14ac:dyDescent="0.7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42291.53121527777</v>
      </c>
      <c r="T2843" s="9">
        <f t="shared" si="269"/>
        <v>42351.572881944441</v>
      </c>
      <c r="U2843" s="9">
        <v>42291.53121527777</v>
      </c>
      <c r="V2843" s="9">
        <v>42351.572881944441</v>
      </c>
    </row>
    <row r="2844" spans="1:22" ht="44.25" x14ac:dyDescent="0.7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41784.744155092587</v>
      </c>
      <c r="T2844" s="9">
        <f t="shared" si="269"/>
        <v>41811.25</v>
      </c>
      <c r="U2844" s="9">
        <v>41784.744155092587</v>
      </c>
      <c r="V2844" s="9">
        <v>41811.25</v>
      </c>
    </row>
    <row r="2845" spans="1:22" ht="44.25" x14ac:dyDescent="0.7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  <c r="U2845" s="9">
        <v>42492.529513888883</v>
      </c>
      <c r="V2845" s="9">
        <v>42533.958333333336</v>
      </c>
    </row>
    <row r="2846" spans="1:22" ht="44.25" x14ac:dyDescent="0.7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  <c r="U2846" s="9">
        <v>42709.337731481479</v>
      </c>
      <c r="V2846" s="9">
        <v>42739.337731481479</v>
      </c>
    </row>
    <row r="2847" spans="1:22" ht="44.25" x14ac:dyDescent="0.7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  <c r="U2847" s="9">
        <v>42102.808252314811</v>
      </c>
      <c r="V2847" s="9">
        <v>42162.808252314811</v>
      </c>
    </row>
    <row r="2848" spans="1:22" ht="59" x14ac:dyDescent="0.7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  <c r="U2848" s="9">
        <v>42108.483726851853</v>
      </c>
      <c r="V2848" s="9">
        <v>42153.483726851853</v>
      </c>
    </row>
    <row r="2849" spans="1:22" ht="44.25" x14ac:dyDescent="0.7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  <c r="U2849" s="9">
        <v>42453.597974537035</v>
      </c>
      <c r="V2849" s="9">
        <v>42513.597974537035</v>
      </c>
    </row>
    <row r="2850" spans="1:22" ht="59" x14ac:dyDescent="0.7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  <c r="U2850" s="9">
        <v>42123.440497685187</v>
      </c>
      <c r="V2850" s="9">
        <v>42153.440497685187</v>
      </c>
    </row>
    <row r="2851" spans="1:22" ht="44.25" x14ac:dyDescent="0.7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  <c r="U2851" s="9">
        <v>42453.219907407409</v>
      </c>
      <c r="V2851" s="9">
        <v>42483.219907407409</v>
      </c>
    </row>
    <row r="2852" spans="1:22" ht="44.25" x14ac:dyDescent="0.7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  <c r="U2852" s="9">
        <v>41857.798738425925</v>
      </c>
      <c r="V2852" s="9">
        <v>41887.798738425925</v>
      </c>
    </row>
    <row r="2853" spans="1:22" ht="44.25" x14ac:dyDescent="0.7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  <c r="U2853" s="9">
        <v>42389.794317129628</v>
      </c>
      <c r="V2853" s="9">
        <v>42398.761805555558</v>
      </c>
    </row>
    <row r="2854" spans="1:22" ht="44.25" x14ac:dyDescent="0.7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  <c r="U2854" s="9">
        <v>41780.836840277778</v>
      </c>
      <c r="V2854" s="9">
        <v>41810.836840277778</v>
      </c>
    </row>
    <row r="2855" spans="1:22" ht="44.25" x14ac:dyDescent="0.7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  <c r="U2855" s="9">
        <v>41835.98260416666</v>
      </c>
      <c r="V2855" s="9">
        <v>41895.98260416666</v>
      </c>
    </row>
    <row r="2856" spans="1:22" ht="44.25" x14ac:dyDescent="0.7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  <c r="U2856" s="9">
        <v>42111.508321759255</v>
      </c>
      <c r="V2856" s="9">
        <v>42131.508321759255</v>
      </c>
    </row>
    <row r="2857" spans="1:22" ht="59" x14ac:dyDescent="0.7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  <c r="U2857" s="9">
        <v>42369.799432870372</v>
      </c>
      <c r="V2857" s="9">
        <v>42398.773611111108</v>
      </c>
    </row>
    <row r="2858" spans="1:22" ht="44.25" x14ac:dyDescent="0.7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  <c r="U2858" s="9">
        <v>42164.829247685186</v>
      </c>
      <c r="V2858" s="9">
        <v>42224.69027777778</v>
      </c>
    </row>
    <row r="2859" spans="1:22" ht="59" x14ac:dyDescent="0.7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  <c r="U2859" s="9">
        <v>42726.711747685178</v>
      </c>
      <c r="V2859" s="9">
        <v>42786.541666666664</v>
      </c>
    </row>
    <row r="2860" spans="1:22" ht="44.25" x14ac:dyDescent="0.7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  <c r="U2860" s="9">
        <v>41954.336747685178</v>
      </c>
      <c r="V2860" s="9">
        <v>41978.269444444442</v>
      </c>
    </row>
    <row r="2861" spans="1:22" ht="44.25" x14ac:dyDescent="0.7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  <c r="U2861" s="9">
        <v>42233.153981481482</v>
      </c>
      <c r="V2861" s="9">
        <v>42293.153981481482</v>
      </c>
    </row>
    <row r="2862" spans="1:22" ht="59" x14ac:dyDescent="0.7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42480.592314814807</v>
      </c>
      <c r="T2862" s="9">
        <f t="shared" si="269"/>
        <v>42540.592314814807</v>
      </c>
      <c r="U2862" s="9">
        <v>42480.592314814807</v>
      </c>
      <c r="V2862" s="9">
        <v>42540.592314814807</v>
      </c>
    </row>
    <row r="2863" spans="1:22" ht="44.25" x14ac:dyDescent="0.7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42257.3825</v>
      </c>
      <c r="T2863" s="9">
        <f t="shared" si="269"/>
        <v>42271.3825</v>
      </c>
      <c r="U2863" s="9">
        <v>42257.3825</v>
      </c>
      <c r="V2863" s="9">
        <v>42271.3825</v>
      </c>
    </row>
    <row r="2864" spans="1:22" ht="44.25" x14ac:dyDescent="0.7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  <c r="U2864" s="9">
        <v>41784.581354166665</v>
      </c>
      <c r="V2864" s="9">
        <v>41814.581354166665</v>
      </c>
    </row>
    <row r="2865" spans="1:22" ht="44.25" x14ac:dyDescent="0.7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  <c r="U2865" s="9">
        <v>41831.46670138889</v>
      </c>
      <c r="V2865" s="9">
        <v>41891.46670138889</v>
      </c>
    </row>
    <row r="2866" spans="1:22" x14ac:dyDescent="0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  <c r="U2866" s="9">
        <v>42172.405173611107</v>
      </c>
      <c r="V2866" s="9">
        <v>42202.345833333333</v>
      </c>
    </row>
    <row r="2867" spans="1:22" ht="44.25" x14ac:dyDescent="0.7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  <c r="U2867" s="9">
        <v>41949.905775462961</v>
      </c>
      <c r="V2867" s="9">
        <v>42009.905775462961</v>
      </c>
    </row>
    <row r="2868" spans="1:22" ht="44.25" x14ac:dyDescent="0.7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  <c r="U2868" s="9">
        <v>42627.746770833335</v>
      </c>
      <c r="V2868" s="9">
        <v>42657.708333333336</v>
      </c>
    </row>
    <row r="2869" spans="1:22" ht="59" x14ac:dyDescent="0.7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  <c r="U2869" s="9">
        <v>42530.986944444441</v>
      </c>
      <c r="V2869" s="9">
        <v>42554.958333333336</v>
      </c>
    </row>
    <row r="2870" spans="1:22" ht="59" x14ac:dyDescent="0.7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  <c r="U2870" s="9">
        <v>42618.618680555555</v>
      </c>
      <c r="V2870" s="9">
        <v>42648.618680555555</v>
      </c>
    </row>
    <row r="2871" spans="1:22" ht="59" x14ac:dyDescent="0.7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  <c r="U2871" s="9">
        <v>42540.385196759256</v>
      </c>
      <c r="V2871" s="9">
        <v>42570.385196759256</v>
      </c>
    </row>
    <row r="2872" spans="1:22" ht="59" x14ac:dyDescent="0.7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  <c r="U2872" s="9">
        <v>41745.981076388889</v>
      </c>
      <c r="V2872" s="9">
        <v>41775.981076388889</v>
      </c>
    </row>
    <row r="2873" spans="1:22" ht="44.25" x14ac:dyDescent="0.7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  <c r="U2873" s="9">
        <v>41974.530243055553</v>
      </c>
      <c r="V2873" s="9">
        <v>41994.530243055553</v>
      </c>
    </row>
    <row r="2874" spans="1:22" ht="44.25" x14ac:dyDescent="0.7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  <c r="U2874" s="9">
        <v>42114.907847222225</v>
      </c>
      <c r="V2874" s="9">
        <v>42174.907847222225</v>
      </c>
    </row>
    <row r="2875" spans="1:22" ht="59" x14ac:dyDescent="0.7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  <c r="U2875" s="9">
        <v>42002.609155092585</v>
      </c>
      <c r="V2875" s="9">
        <v>42032.609155092585</v>
      </c>
    </row>
    <row r="2876" spans="1:22" ht="44.25" x14ac:dyDescent="0.7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  <c r="U2876" s="9">
        <v>42722.636412037034</v>
      </c>
      <c r="V2876" s="9">
        <v>42752.636412037034</v>
      </c>
    </row>
    <row r="2877" spans="1:22" ht="44.25" x14ac:dyDescent="0.7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  <c r="U2877" s="9">
        <v>42464.920057870368</v>
      </c>
      <c r="V2877" s="9">
        <v>42494.920057870368</v>
      </c>
    </row>
    <row r="2878" spans="1:22" ht="44.25" x14ac:dyDescent="0.7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  <c r="U2878" s="9">
        <v>42171.535636574066</v>
      </c>
      <c r="V2878" s="9">
        <v>42201.535636574066</v>
      </c>
    </row>
    <row r="2879" spans="1:22" ht="44.25" x14ac:dyDescent="0.7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42672.746805555551</v>
      </c>
      <c r="T2879" s="9">
        <f t="shared" si="269"/>
        <v>42704.499999999993</v>
      </c>
      <c r="U2879" s="9">
        <v>42672.746805555551</v>
      </c>
      <c r="V2879" s="9">
        <v>42704.499999999993</v>
      </c>
    </row>
    <row r="2880" spans="1:22" ht="44.25" x14ac:dyDescent="0.7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  <c r="U2880" s="9">
        <v>42128.407349537032</v>
      </c>
      <c r="V2880" s="9">
        <v>42188.407349537032</v>
      </c>
    </row>
    <row r="2881" spans="1:22" ht="44.25" x14ac:dyDescent="0.7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  <c r="U2881" s="9">
        <v>42359.516909722217</v>
      </c>
      <c r="V2881" s="9">
        <v>42389.516909722217</v>
      </c>
    </row>
    <row r="2882" spans="1:22" ht="44.25" x14ac:dyDescent="0.7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  <c r="U2882" s="9">
        <v>42192.69736111111</v>
      </c>
      <c r="V2882" s="9">
        <v>42236.503472222219</v>
      </c>
    </row>
    <row r="2883" spans="1:22" ht="44.25" x14ac:dyDescent="0.7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 t="e">
        <f t="shared" ref="P2883:P2946" si="271">ROUND(E2883/L2883,0)</f>
        <v>#DIV/0!</v>
      </c>
      <c r="Q2883" t="str">
        <f t="shared" ref="Q2883:Q2946" si="272">LEFT(N2883, SEARCH("/",N2883,1)-1)</f>
        <v>theater</v>
      </c>
      <c r="R2883" t="str">
        <f t="shared" ref="R2883:R2946" si="273">RIGHT(N2883, LEN(N2883)-SEARCH("/",N2883,1))</f>
        <v>plays</v>
      </c>
      <c r="S2883" s="9">
        <f t="shared" ref="S2883:S2946" si="274">(((J2883/60)/60)/24)+DATE(1970,1,1)+(-5/24)</f>
        <v>41916.389305555553</v>
      </c>
      <c r="T2883" s="9">
        <f t="shared" ref="T2883:T2946" si="275">(((I2883/60)/60)/24)+DATE(1970,1,1)+(-5/24)</f>
        <v>41976.430972222217</v>
      </c>
      <c r="U2883" s="9">
        <v>41916.389305555553</v>
      </c>
      <c r="V2883" s="9">
        <v>41976.430972222217</v>
      </c>
    </row>
    <row r="2884" spans="1:22" ht="44.25" x14ac:dyDescent="0.7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  <c r="U2884" s="9">
        <v>42461.387939814813</v>
      </c>
      <c r="V2884" s="9">
        <v>42491.387939814813</v>
      </c>
    </row>
    <row r="2885" spans="1:22" ht="59" x14ac:dyDescent="0.7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  <c r="U2885" s="9">
        <v>42370.694872685184</v>
      </c>
      <c r="V2885" s="9">
        <v>42405.999305555553</v>
      </c>
    </row>
    <row r="2886" spans="1:22" ht="29.5" x14ac:dyDescent="0.7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  <c r="U2886" s="9">
        <v>41948.518923611111</v>
      </c>
      <c r="V2886" s="9">
        <v>41978.518923611111</v>
      </c>
    </row>
    <row r="2887" spans="1:22" ht="29.5" x14ac:dyDescent="0.7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  <c r="U2887" s="9">
        <v>42046.868067129624</v>
      </c>
      <c r="V2887" s="9">
        <v>42076.82640046296</v>
      </c>
    </row>
    <row r="2888" spans="1:22" ht="44.25" x14ac:dyDescent="0.7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  <c r="U2888" s="9">
        <v>42261.424583333333</v>
      </c>
      <c r="V2888" s="9">
        <v>42265.957638888889</v>
      </c>
    </row>
    <row r="2889" spans="1:22" ht="44.25" x14ac:dyDescent="0.7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  <c r="U2889" s="9">
        <v>41985.219027777777</v>
      </c>
      <c r="V2889" s="9">
        <v>42015.219027777777</v>
      </c>
    </row>
    <row r="2890" spans="1:22" ht="44.25" x14ac:dyDescent="0.7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  <c r="U2890" s="9">
        <v>41922.326851851853</v>
      </c>
      <c r="V2890" s="9">
        <v>41929.999305555553</v>
      </c>
    </row>
    <row r="2891" spans="1:22" ht="44.25" x14ac:dyDescent="0.7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  <c r="U2891" s="9">
        <v>41850.654918981476</v>
      </c>
      <c r="V2891" s="9">
        <v>41880.654918981476</v>
      </c>
    </row>
    <row r="2892" spans="1:22" ht="44.25" x14ac:dyDescent="0.7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  <c r="U2892" s="9">
        <v>41831.534629629627</v>
      </c>
      <c r="V2892" s="9">
        <v>41859.916666666664</v>
      </c>
    </row>
    <row r="2893" spans="1:22" ht="44.25" x14ac:dyDescent="0.7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  <c r="U2893" s="9">
        <v>42415.675092592595</v>
      </c>
      <c r="V2893" s="9">
        <v>42475.633425925924</v>
      </c>
    </row>
    <row r="2894" spans="1:22" ht="44.25" x14ac:dyDescent="0.7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  <c r="U2894" s="9">
        <v>41869.505833333329</v>
      </c>
      <c r="V2894" s="9">
        <v>41876.666666666664</v>
      </c>
    </row>
    <row r="2895" spans="1:22" x14ac:dyDescent="0.7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  <c r="U2895" s="9">
        <v>41953.564756944441</v>
      </c>
      <c r="V2895" s="9">
        <v>42012.874999999993</v>
      </c>
    </row>
    <row r="2896" spans="1:22" ht="29.5" x14ac:dyDescent="0.7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  <c r="U2896" s="9">
        <v>42037.777951388889</v>
      </c>
      <c r="V2896" s="9">
        <v>42097.736284722218</v>
      </c>
    </row>
    <row r="2897" spans="1:22" ht="44.25" x14ac:dyDescent="0.7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  <c r="U2897" s="9">
        <v>41811.347129629627</v>
      </c>
      <c r="V2897" s="9">
        <v>41812.666666666664</v>
      </c>
    </row>
    <row r="2898" spans="1:22" ht="44.25" x14ac:dyDescent="0.7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  <c r="U2898" s="9">
        <v>42701.700474537036</v>
      </c>
      <c r="V2898" s="9">
        <v>42716.041666666664</v>
      </c>
    </row>
    <row r="2899" spans="1:22" ht="44.25" x14ac:dyDescent="0.7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  <c r="U2899" s="9">
        <v>42258.438171296293</v>
      </c>
      <c r="V2899" s="9">
        <v>42288.436863425923</v>
      </c>
    </row>
    <row r="2900" spans="1:22" ht="44.25" x14ac:dyDescent="0.7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  <c r="U2900" s="9">
        <v>42278.456631944442</v>
      </c>
      <c r="V2900" s="9">
        <v>42308.456631944442</v>
      </c>
    </row>
    <row r="2901" spans="1:22" ht="44.25" x14ac:dyDescent="0.7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  <c r="U2901" s="9">
        <v>42514.869884259257</v>
      </c>
      <c r="V2901" s="9">
        <v>42574.869884259257</v>
      </c>
    </row>
    <row r="2902" spans="1:22" ht="59" x14ac:dyDescent="0.7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  <c r="U2902" s="9">
        <v>41830.025833333333</v>
      </c>
      <c r="V2902" s="9">
        <v>41860.025833333333</v>
      </c>
    </row>
    <row r="2903" spans="1:22" ht="44.25" x14ac:dyDescent="0.7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  <c r="U2903" s="9">
        <v>41982.696053240739</v>
      </c>
      <c r="V2903" s="9">
        <v>42042.696053240739</v>
      </c>
    </row>
    <row r="2904" spans="1:22" ht="44.25" x14ac:dyDescent="0.7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  <c r="U2904" s="9">
        <v>42210.231435185182</v>
      </c>
      <c r="V2904" s="9">
        <v>42240.231435185182</v>
      </c>
    </row>
    <row r="2905" spans="1:22" ht="44.25" x14ac:dyDescent="0.7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  <c r="U2905" s="9">
        <v>42195.95854166666</v>
      </c>
      <c r="V2905" s="9">
        <v>42255.95854166666</v>
      </c>
    </row>
    <row r="2906" spans="1:22" ht="44.25" x14ac:dyDescent="0.7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  <c r="U2906" s="9">
        <v>41940.759618055556</v>
      </c>
      <c r="V2906" s="9">
        <v>41952.291666666664</v>
      </c>
    </row>
    <row r="2907" spans="1:22" ht="44.25" x14ac:dyDescent="0.7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  <c r="U2907" s="9">
        <v>42605.848530092589</v>
      </c>
      <c r="V2907" s="9">
        <v>42619.848530092589</v>
      </c>
    </row>
    <row r="2908" spans="1:22" ht="59" x14ac:dyDescent="0.7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  <c r="U2908" s="9">
        <v>42199.440578703703</v>
      </c>
      <c r="V2908" s="9">
        <v>42216.833333333336</v>
      </c>
    </row>
    <row r="2909" spans="1:22" ht="44.25" x14ac:dyDescent="0.7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42444.669409722213</v>
      </c>
      <c r="T2909" s="9">
        <f t="shared" si="275"/>
        <v>42504.669409722213</v>
      </c>
      <c r="U2909" s="9">
        <v>42444.669409722213</v>
      </c>
      <c r="V2909" s="9">
        <v>42504.669409722213</v>
      </c>
    </row>
    <row r="2910" spans="1:22" ht="59" x14ac:dyDescent="0.7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42499.523368055547</v>
      </c>
      <c r="T2910" s="9">
        <f t="shared" si="275"/>
        <v>42529.523368055547</v>
      </c>
      <c r="U2910" s="9">
        <v>42499.523368055547</v>
      </c>
      <c r="V2910" s="9">
        <v>42529.523368055547</v>
      </c>
    </row>
    <row r="2911" spans="1:22" ht="59" x14ac:dyDescent="0.7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  <c r="U2911" s="9">
        <v>41929.057881944442</v>
      </c>
      <c r="V2911" s="9">
        <v>41968.615277777775</v>
      </c>
    </row>
    <row r="2912" spans="1:22" ht="44.25" x14ac:dyDescent="0.7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  <c r="U2912" s="9">
        <v>42107.632951388885</v>
      </c>
      <c r="V2912" s="9">
        <v>42167.632951388885</v>
      </c>
    </row>
    <row r="2913" spans="1:22" ht="59" x14ac:dyDescent="0.7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  <c r="U2913" s="9">
        <v>42142.560486111113</v>
      </c>
      <c r="V2913" s="9">
        <v>42182.560486111113</v>
      </c>
    </row>
    <row r="2914" spans="1:22" ht="44.25" x14ac:dyDescent="0.7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  <c r="U2914" s="9">
        <v>42353.923310185179</v>
      </c>
      <c r="V2914" s="9">
        <v>42383.923310185179</v>
      </c>
    </row>
    <row r="2915" spans="1:22" ht="44.25" x14ac:dyDescent="0.7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  <c r="U2915" s="9">
        <v>41828.714571759258</v>
      </c>
      <c r="V2915" s="9">
        <v>41888.714571759258</v>
      </c>
    </row>
    <row r="2916" spans="1:22" ht="29.5" x14ac:dyDescent="0.7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  <c r="U2916" s="9">
        <v>42017.699004629627</v>
      </c>
      <c r="V2916" s="9">
        <v>42077.657337962963</v>
      </c>
    </row>
    <row r="2917" spans="1:22" ht="44.25" x14ac:dyDescent="0.7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  <c r="U2917" s="9">
        <v>42415.189699074072</v>
      </c>
      <c r="V2917" s="9">
        <v>42445.1480324074</v>
      </c>
    </row>
    <row r="2918" spans="1:22" ht="44.25" x14ac:dyDescent="0.7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  <c r="U2918" s="9">
        <v>41755.268391203703</v>
      </c>
      <c r="V2918" s="9">
        <v>41778.268391203703</v>
      </c>
    </row>
    <row r="2919" spans="1:22" ht="44.25" x14ac:dyDescent="0.7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  <c r="U2919" s="9">
        <v>42245.026006944441</v>
      </c>
      <c r="V2919" s="9">
        <v>42263.026006944441</v>
      </c>
    </row>
    <row r="2920" spans="1:22" ht="44.25" x14ac:dyDescent="0.7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  <c r="U2920" s="9">
        <v>42278.421377314815</v>
      </c>
      <c r="V2920" s="9">
        <v>42306.421377314815</v>
      </c>
    </row>
    <row r="2921" spans="1:22" ht="44.25" x14ac:dyDescent="0.7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  <c r="U2921" s="9">
        <v>41826.411215277774</v>
      </c>
      <c r="V2921" s="9">
        <v>41856.411215277774</v>
      </c>
    </row>
    <row r="2922" spans="1:22" ht="44.25" x14ac:dyDescent="0.7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  <c r="U2922" s="9">
        <v>42058.584143518521</v>
      </c>
      <c r="V2922" s="9">
        <v>42088.54247685185</v>
      </c>
    </row>
    <row r="2923" spans="1:22" ht="29.5" x14ac:dyDescent="0.7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  <c r="U2923" s="9">
        <v>41877.678287037037</v>
      </c>
      <c r="V2923" s="9">
        <v>41907.678287037037</v>
      </c>
    </row>
    <row r="2924" spans="1:22" ht="44.25" x14ac:dyDescent="0.7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  <c r="U2924" s="9">
        <v>42097.665821759256</v>
      </c>
      <c r="V2924" s="9">
        <v>42142.665821759256</v>
      </c>
    </row>
    <row r="2925" spans="1:22" ht="44.25" x14ac:dyDescent="0.7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  <c r="U2925" s="9">
        <v>42012.944201388884</v>
      </c>
      <c r="V2925" s="9">
        <v>42027.916666666664</v>
      </c>
    </row>
    <row r="2926" spans="1:22" ht="44.25" x14ac:dyDescent="0.7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  <c r="U2926" s="9">
        <v>42103.348495370366</v>
      </c>
      <c r="V2926" s="9">
        <v>42132.957638888889</v>
      </c>
    </row>
    <row r="2927" spans="1:22" ht="44.25" x14ac:dyDescent="0.7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41863.375787037032</v>
      </c>
      <c r="T2927" s="9">
        <f t="shared" si="275"/>
        <v>41893.375787037032</v>
      </c>
      <c r="U2927" s="9">
        <v>41863.375787037032</v>
      </c>
      <c r="V2927" s="9">
        <v>41893.375787037032</v>
      </c>
    </row>
    <row r="2928" spans="1:22" ht="44.25" x14ac:dyDescent="0.7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  <c r="U2928" s="9">
        <v>42044.557627314811</v>
      </c>
      <c r="V2928" s="9">
        <v>42058.557627314811</v>
      </c>
    </row>
    <row r="2929" spans="1:22" ht="44.25" x14ac:dyDescent="0.7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41806.460983796293</v>
      </c>
      <c r="T2929" s="9">
        <f t="shared" si="275"/>
        <v>41835</v>
      </c>
      <c r="U2929" s="9">
        <v>41806.460983796293</v>
      </c>
      <c r="V2929" s="9">
        <v>41835</v>
      </c>
    </row>
    <row r="2930" spans="1:22" ht="29.5" x14ac:dyDescent="0.7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  <c r="U2930" s="9">
        <v>42403.789884259262</v>
      </c>
      <c r="V2930" s="9">
        <v>42433.789884259262</v>
      </c>
    </row>
    <row r="2931" spans="1:22" ht="44.25" x14ac:dyDescent="0.7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  <c r="U2931" s="9">
        <v>41754.355995370366</v>
      </c>
      <c r="V2931" s="9">
        <v>41784.355995370366</v>
      </c>
    </row>
    <row r="2932" spans="1:22" ht="44.25" x14ac:dyDescent="0.7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  <c r="U2932" s="9">
        <v>42101.375740740739</v>
      </c>
      <c r="V2932" s="9">
        <v>42131.375740740739</v>
      </c>
    </row>
    <row r="2933" spans="1:22" ht="59" x14ac:dyDescent="0.7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  <c r="U2933" s="9">
        <v>41872.082905092589</v>
      </c>
      <c r="V2933" s="9">
        <v>41897.047222222223</v>
      </c>
    </row>
    <row r="2934" spans="1:22" ht="44.25" x14ac:dyDescent="0.7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  <c r="U2934" s="9">
        <v>42024.956446759257</v>
      </c>
      <c r="V2934" s="9">
        <v>42056.249999999993</v>
      </c>
    </row>
    <row r="2935" spans="1:22" ht="44.25" x14ac:dyDescent="0.7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  <c r="U2935" s="9">
        <v>42495.748298611106</v>
      </c>
      <c r="V2935" s="9">
        <v>42525.748298611106</v>
      </c>
    </row>
    <row r="2936" spans="1:22" ht="44.25" x14ac:dyDescent="0.7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  <c r="U2936" s="9">
        <v>41775.427824074075</v>
      </c>
      <c r="V2936" s="9">
        <v>41805.427824074075</v>
      </c>
    </row>
    <row r="2937" spans="1:22" ht="44.25" x14ac:dyDescent="0.7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  <c r="U2937" s="9">
        <v>42553.375092592592</v>
      </c>
      <c r="V2937" s="9">
        <v>42611.499999999993</v>
      </c>
    </row>
    <row r="2938" spans="1:22" ht="44.25" x14ac:dyDescent="0.7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  <c r="U2938" s="9">
        <v>41912.442395833328</v>
      </c>
      <c r="V2938" s="9">
        <v>41924.999305555553</v>
      </c>
    </row>
    <row r="2939" spans="1:22" ht="29.5" x14ac:dyDescent="0.7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  <c r="U2939" s="9">
        <v>41803.248993055553</v>
      </c>
      <c r="V2939" s="9">
        <v>41833.248993055553</v>
      </c>
    </row>
    <row r="2940" spans="1:22" ht="44.25" x14ac:dyDescent="0.7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  <c r="U2940" s="9">
        <v>42004.495532407404</v>
      </c>
      <c r="V2940" s="9">
        <v>42034.495532407404</v>
      </c>
    </row>
    <row r="2941" spans="1:22" ht="44.25" x14ac:dyDescent="0.7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  <c r="U2941" s="9">
        <v>41845.60083333333</v>
      </c>
      <c r="V2941" s="9">
        <v>41878.833333333328</v>
      </c>
    </row>
    <row r="2942" spans="1:22" ht="44.25" x14ac:dyDescent="0.7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  <c r="U2942" s="9">
        <v>41982.565023148149</v>
      </c>
      <c r="V2942" s="9">
        <v>42022.565023148149</v>
      </c>
    </row>
    <row r="2943" spans="1:22" ht="44.25" x14ac:dyDescent="0.7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  <c r="U2943" s="9">
        <v>42034.751793981479</v>
      </c>
      <c r="V2943" s="9">
        <v>42064.751793981479</v>
      </c>
    </row>
    <row r="2944" spans="1:22" ht="44.25" x14ac:dyDescent="0.7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  <c r="U2944" s="9">
        <v>42334.595590277771</v>
      </c>
      <c r="V2944" s="9">
        <v>42354.637499999997</v>
      </c>
    </row>
    <row r="2945" spans="1:22" ht="44.25" x14ac:dyDescent="0.7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  <c r="U2945" s="9">
        <v>42076.921064814807</v>
      </c>
      <c r="V2945" s="9">
        <v>42106.921064814807</v>
      </c>
    </row>
    <row r="2946" spans="1:22" ht="44.25" x14ac:dyDescent="0.7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  <c r="U2946" s="9">
        <v>42132.705995370365</v>
      </c>
      <c r="V2946" s="9">
        <v>42162.705995370365</v>
      </c>
    </row>
    <row r="2947" spans="1:22" ht="59" x14ac:dyDescent="0.7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 t="e">
        <f t="shared" ref="P2947:P3010" si="277">ROUND(E2947/L2947,0)</f>
        <v>#DIV/0!</v>
      </c>
      <c r="Q2947" t="str">
        <f t="shared" ref="Q2947:Q3010" si="278">LEFT(N2947, SEARCH("/",N2947,1)-1)</f>
        <v>theater</v>
      </c>
      <c r="R2947" t="str">
        <f t="shared" ref="R2947:R3010" si="279">RIGHT(N2947, LEN(N2947)-SEARCH("/",N2947,1))</f>
        <v>spaces</v>
      </c>
      <c r="S2947" s="9">
        <f t="shared" ref="S2947:S3010" si="280">(((J2947/60)/60)/24)+DATE(1970,1,1)+(-5/24)</f>
        <v>42117.931250000001</v>
      </c>
      <c r="T2947" s="9">
        <f t="shared" ref="T2947:T3010" si="281">(((I2947/60)/60)/24)+DATE(1970,1,1)+(-5/24)</f>
        <v>42147.931250000001</v>
      </c>
      <c r="U2947" s="9">
        <v>42117.931250000001</v>
      </c>
      <c r="V2947" s="9">
        <v>42147.931250000001</v>
      </c>
    </row>
    <row r="2948" spans="1:22" ht="44.25" x14ac:dyDescent="0.7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  <c r="U2948" s="9">
        <v>42567.322824074072</v>
      </c>
      <c r="V2948" s="9">
        <v>42597.322824074072</v>
      </c>
    </row>
    <row r="2949" spans="1:22" ht="59" x14ac:dyDescent="0.7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42649.353784722225</v>
      </c>
      <c r="T2949" s="9">
        <f t="shared" si="281"/>
        <v>42698.507638888892</v>
      </c>
      <c r="U2949" s="9">
        <v>42649.353784722225</v>
      </c>
      <c r="V2949" s="9">
        <v>42698.507638888892</v>
      </c>
    </row>
    <row r="2950" spans="1:22" ht="59" x14ac:dyDescent="0.7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  <c r="U2950" s="9">
        <v>42097.440891203696</v>
      </c>
      <c r="V2950" s="9">
        <v>42157.440891203696</v>
      </c>
    </row>
    <row r="2951" spans="1:22" ht="44.25" x14ac:dyDescent="0.7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  <c r="U2951" s="9">
        <v>42297.61478009259</v>
      </c>
      <c r="V2951" s="9">
        <v>42327.656446759262</v>
      </c>
    </row>
    <row r="2952" spans="1:22" ht="44.25" x14ac:dyDescent="0.7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  <c r="U2952" s="9">
        <v>42362.156851851854</v>
      </c>
      <c r="V2952" s="9">
        <v>42392.156851851854</v>
      </c>
    </row>
    <row r="2953" spans="1:22" ht="59" x14ac:dyDescent="0.7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  <c r="U2953" s="9">
        <v>41872.594594907401</v>
      </c>
      <c r="V2953" s="9">
        <v>41917.594594907401</v>
      </c>
    </row>
    <row r="2954" spans="1:22" ht="44.25" x14ac:dyDescent="0.7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  <c r="U2954" s="9">
        <v>42628.481932870367</v>
      </c>
      <c r="V2954" s="9">
        <v>42659.958333333336</v>
      </c>
    </row>
    <row r="2955" spans="1:22" ht="44.25" x14ac:dyDescent="0.7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  <c r="U2955" s="9">
        <v>42255.583576388883</v>
      </c>
      <c r="V2955" s="9">
        <v>42285.583576388883</v>
      </c>
    </row>
    <row r="2956" spans="1:22" ht="44.25" x14ac:dyDescent="0.7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42790.375034722216</v>
      </c>
      <c r="T2956" s="9">
        <f t="shared" si="281"/>
        <v>42810.333368055559</v>
      </c>
      <c r="U2956" s="9">
        <v>42790.375034722216</v>
      </c>
      <c r="V2956" s="9">
        <v>42810.333368055559</v>
      </c>
    </row>
    <row r="2957" spans="1:22" ht="29.5" x14ac:dyDescent="0.7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  <c r="U2957" s="9">
        <v>42141.532974537033</v>
      </c>
      <c r="V2957" s="9">
        <v>42171.532974537033</v>
      </c>
    </row>
    <row r="2958" spans="1:22" ht="44.25" x14ac:dyDescent="0.7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  <c r="U2958" s="9">
        <v>42464.750578703701</v>
      </c>
      <c r="V2958" s="9">
        <v>42494.750578703701</v>
      </c>
    </row>
    <row r="2959" spans="1:22" ht="44.25" x14ac:dyDescent="0.7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  <c r="U2959" s="9">
        <v>42030.80291666666</v>
      </c>
      <c r="V2959" s="9">
        <v>42090.761249999996</v>
      </c>
    </row>
    <row r="2960" spans="1:22" ht="44.25" x14ac:dyDescent="0.7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  <c r="U2960" s="9">
        <v>42438.570798611108</v>
      </c>
      <c r="V2960" s="9">
        <v>42498.529131944444</v>
      </c>
    </row>
    <row r="2961" spans="1:22" ht="44.25" x14ac:dyDescent="0.7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  <c r="U2961" s="9">
        <v>42497.800057870372</v>
      </c>
      <c r="V2961" s="9">
        <v>42527.800057870372</v>
      </c>
    </row>
    <row r="2962" spans="1:22" ht="44.25" x14ac:dyDescent="0.7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  <c r="U2962" s="9">
        <v>41863.54887731481</v>
      </c>
      <c r="V2962" s="9">
        <v>41893.54887731481</v>
      </c>
    </row>
    <row r="2963" spans="1:22" ht="44.25" x14ac:dyDescent="0.7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  <c r="U2963" s="9">
        <v>42061.004155092589</v>
      </c>
      <c r="V2963" s="9">
        <v>42088.958333333336</v>
      </c>
    </row>
    <row r="2964" spans="1:22" ht="44.25" x14ac:dyDescent="0.7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  <c r="U2964" s="9">
        <v>42036.035949074074</v>
      </c>
      <c r="V2964" s="9">
        <v>42064.082638888889</v>
      </c>
    </row>
    <row r="2965" spans="1:22" ht="59" x14ac:dyDescent="0.7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  <c r="U2965" s="9">
        <v>42157.26185185185</v>
      </c>
      <c r="V2965" s="9">
        <v>42187.26185185185</v>
      </c>
    </row>
    <row r="2966" spans="1:22" ht="44.25" x14ac:dyDescent="0.7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  <c r="U2966" s="9">
        <v>41827.701608796291</v>
      </c>
      <c r="V2966" s="9">
        <v>41857.688888888886</v>
      </c>
    </row>
    <row r="2967" spans="1:22" ht="59" x14ac:dyDescent="0.7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  <c r="U2967" s="9">
        <v>42162.521215277775</v>
      </c>
      <c r="V2967" s="9">
        <v>42192.521215277775</v>
      </c>
    </row>
    <row r="2968" spans="1:22" ht="44.25" x14ac:dyDescent="0.7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  <c r="U2968" s="9">
        <v>42233.530231481483</v>
      </c>
      <c r="V2968" s="9">
        <v>42263.530231481483</v>
      </c>
    </row>
    <row r="2969" spans="1:22" ht="44.25" x14ac:dyDescent="0.7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  <c r="U2969" s="9">
        <v>42041.989490740736</v>
      </c>
      <c r="V2969" s="9">
        <v>42071.947824074072</v>
      </c>
    </row>
    <row r="2970" spans="1:22" ht="29.5" x14ac:dyDescent="0.7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  <c r="U2970" s="9">
        <v>42585.315509259257</v>
      </c>
      <c r="V2970" s="9">
        <v>42598.957638888889</v>
      </c>
    </row>
    <row r="2971" spans="1:22" ht="44.25" x14ac:dyDescent="0.7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  <c r="U2971" s="9">
        <v>42097.578159722216</v>
      </c>
      <c r="V2971" s="9">
        <v>42127.743750000001</v>
      </c>
    </row>
    <row r="2972" spans="1:22" ht="44.25" x14ac:dyDescent="0.7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  <c r="U2972" s="9">
        <v>41808.461238425924</v>
      </c>
      <c r="V2972" s="9">
        <v>41838.461238425924</v>
      </c>
    </row>
    <row r="2973" spans="1:22" ht="44.25" x14ac:dyDescent="0.7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  <c r="U2973" s="9">
        <v>41852.449976851851</v>
      </c>
      <c r="V2973" s="9">
        <v>41882.449976851851</v>
      </c>
    </row>
    <row r="2974" spans="1:22" ht="29.5" x14ac:dyDescent="0.7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  <c r="U2974" s="9">
        <v>42693.90185185185</v>
      </c>
      <c r="V2974" s="9">
        <v>42708.833333333336</v>
      </c>
    </row>
    <row r="2975" spans="1:22" ht="44.25" x14ac:dyDescent="0.7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  <c r="U2975" s="9">
        <v>42341.610046296293</v>
      </c>
      <c r="V2975" s="9">
        <v>42369.958333333336</v>
      </c>
    </row>
    <row r="2976" spans="1:22" ht="59" x14ac:dyDescent="0.7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  <c r="U2976" s="9">
        <v>41879.852673611109</v>
      </c>
      <c r="V2976" s="9">
        <v>41907.857638888883</v>
      </c>
    </row>
    <row r="2977" spans="1:22" ht="44.25" x14ac:dyDescent="0.7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  <c r="U2977" s="9">
        <v>41941.475532407407</v>
      </c>
      <c r="V2977" s="9">
        <v>41969.916666666664</v>
      </c>
    </row>
    <row r="2978" spans="1:22" ht="44.25" x14ac:dyDescent="0.7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  <c r="U2978" s="9">
        <v>42425.522337962961</v>
      </c>
      <c r="V2978" s="9">
        <v>42442.291666666664</v>
      </c>
    </row>
    <row r="2979" spans="1:22" ht="59" x14ac:dyDescent="0.7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  <c r="U2979" s="9">
        <v>42026.672847222224</v>
      </c>
      <c r="V2979" s="9">
        <v>42085.884722222218</v>
      </c>
    </row>
    <row r="2980" spans="1:22" ht="59" x14ac:dyDescent="0.7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  <c r="U2980" s="9">
        <v>41922.432256944441</v>
      </c>
      <c r="V2980" s="9">
        <v>41932.040972222218</v>
      </c>
    </row>
    <row r="2981" spans="1:22" ht="44.25" x14ac:dyDescent="0.7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  <c r="U2981" s="9">
        <v>41993.616006944438</v>
      </c>
      <c r="V2981" s="9">
        <v>42010.041666666664</v>
      </c>
    </row>
    <row r="2982" spans="1:22" ht="44.25" x14ac:dyDescent="0.7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  <c r="U2982" s="9">
        <v>42219.70752314815</v>
      </c>
      <c r="V2982" s="9">
        <v>42239.874999999993</v>
      </c>
    </row>
    <row r="2983" spans="1:22" ht="59" x14ac:dyDescent="0.7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  <c r="U2983" s="9">
        <v>42225.351342592585</v>
      </c>
      <c r="V2983" s="9">
        <v>42270.351342592585</v>
      </c>
    </row>
    <row r="2984" spans="1:22" ht="44.25" x14ac:dyDescent="0.7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  <c r="U2984" s="9">
        <v>42381.478506944441</v>
      </c>
      <c r="V2984" s="9">
        <v>42411.478506944441</v>
      </c>
    </row>
    <row r="2985" spans="1:22" ht="44.25" x14ac:dyDescent="0.7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  <c r="U2985" s="9">
        <v>41894.424027777779</v>
      </c>
      <c r="V2985" s="9">
        <v>41954.465694444443</v>
      </c>
    </row>
    <row r="2986" spans="1:22" ht="59" x14ac:dyDescent="0.7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  <c r="U2986" s="9">
        <v>42576.070381944439</v>
      </c>
      <c r="V2986" s="9">
        <v>42606.070381944439</v>
      </c>
    </row>
    <row r="2987" spans="1:22" ht="59" x14ac:dyDescent="0.7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42654.765370370362</v>
      </c>
      <c r="T2987" s="9">
        <f t="shared" si="281"/>
        <v>42673.958333333336</v>
      </c>
      <c r="U2987" s="9">
        <v>42654.765370370362</v>
      </c>
      <c r="V2987" s="9">
        <v>42673.958333333336</v>
      </c>
    </row>
    <row r="2988" spans="1:22" ht="44.25" x14ac:dyDescent="0.7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  <c r="U2988" s="9">
        <v>42431.29173611111</v>
      </c>
      <c r="V2988" s="9">
        <v>42491.250069444439</v>
      </c>
    </row>
    <row r="2989" spans="1:22" ht="59" x14ac:dyDescent="0.7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  <c r="U2989" s="9">
        <v>42627.098969907405</v>
      </c>
      <c r="V2989" s="9">
        <v>42655.791666666664</v>
      </c>
    </row>
    <row r="2990" spans="1:22" ht="44.25" x14ac:dyDescent="0.7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42511.153715277782</v>
      </c>
      <c r="T2990" s="9">
        <f t="shared" si="281"/>
        <v>42541.153715277782</v>
      </c>
      <c r="U2990" s="9">
        <v>42511.153715277782</v>
      </c>
      <c r="V2990" s="9">
        <v>42541.153715277782</v>
      </c>
    </row>
    <row r="2991" spans="1:22" x14ac:dyDescent="0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  <c r="U2991" s="9">
        <v>42336.812060185184</v>
      </c>
      <c r="V2991" s="9">
        <v>42358.999305555553</v>
      </c>
    </row>
    <row r="2992" spans="1:22" ht="44.25" x14ac:dyDescent="0.7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  <c r="U2992" s="9">
        <v>42341.365972222215</v>
      </c>
      <c r="V2992" s="9">
        <v>42376.365972222215</v>
      </c>
    </row>
    <row r="2993" spans="1:22" ht="44.25" x14ac:dyDescent="0.7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  <c r="U2993" s="9">
        <v>42740.628819444442</v>
      </c>
      <c r="V2993" s="9">
        <v>42762.628819444442</v>
      </c>
    </row>
    <row r="2994" spans="1:22" ht="44.25" x14ac:dyDescent="0.7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  <c r="U2994" s="9">
        <v>42622.559143518512</v>
      </c>
      <c r="V2994" s="9">
        <v>42652.559143518512</v>
      </c>
    </row>
    <row r="2995" spans="1:22" x14ac:dyDescent="0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  <c r="U2995" s="9">
        <v>42390.63040509259</v>
      </c>
      <c r="V2995" s="9">
        <v>42420.63040509259</v>
      </c>
    </row>
    <row r="2996" spans="1:22" ht="44.25" x14ac:dyDescent="0.7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  <c r="U2996" s="9">
        <v>41885.270509259259</v>
      </c>
      <c r="V2996" s="9">
        <v>41915.270509259259</v>
      </c>
    </row>
    <row r="2997" spans="1:22" ht="44.25" x14ac:dyDescent="0.7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  <c r="U2997" s="9">
        <v>42724.456840277773</v>
      </c>
      <c r="V2997" s="9">
        <v>42754.456840277773</v>
      </c>
    </row>
    <row r="2998" spans="1:22" ht="29.5" x14ac:dyDescent="0.7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42090.70416666667</v>
      </c>
      <c r="T2998" s="9">
        <f t="shared" si="281"/>
        <v>42150.70416666667</v>
      </c>
      <c r="U2998" s="9">
        <v>42090.70416666667</v>
      </c>
      <c r="V2998" s="9">
        <v>42150.70416666667</v>
      </c>
    </row>
    <row r="2999" spans="1:22" ht="44.25" x14ac:dyDescent="0.7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  <c r="U2999" s="9">
        <v>42775.525381944441</v>
      </c>
      <c r="V2999" s="9">
        <v>42792.999305555553</v>
      </c>
    </row>
    <row r="3000" spans="1:22" ht="44.25" x14ac:dyDescent="0.7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  <c r="U3000" s="9">
        <v>41777.985289351847</v>
      </c>
      <c r="V3000" s="9">
        <v>41805.975694444445</v>
      </c>
    </row>
    <row r="3001" spans="1:22" ht="44.25" x14ac:dyDescent="0.7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  <c r="U3001" s="9">
        <v>42780.531944444439</v>
      </c>
      <c r="V3001" s="9">
        <v>42794.874999999993</v>
      </c>
    </row>
    <row r="3002" spans="1:22" ht="44.25" x14ac:dyDescent="0.7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  <c r="U3002" s="9">
        <v>42752.61886574074</v>
      </c>
      <c r="V3002" s="9">
        <v>42766.541666666664</v>
      </c>
    </row>
    <row r="3003" spans="1:22" ht="44.25" x14ac:dyDescent="0.7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  <c r="U3003" s="9">
        <v>42534.687291666669</v>
      </c>
      <c r="V3003" s="9">
        <v>42564.687291666669</v>
      </c>
    </row>
    <row r="3004" spans="1:22" ht="29.5" x14ac:dyDescent="0.7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  <c r="U3004" s="9">
        <v>41239.627916666665</v>
      </c>
      <c r="V3004" s="9">
        <v>41269.627916666665</v>
      </c>
    </row>
    <row r="3005" spans="1:22" ht="44.25" x14ac:dyDescent="0.7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  <c r="U3005" s="9">
        <v>42398.640925925924</v>
      </c>
      <c r="V3005" s="9">
        <v>42430.040972222218</v>
      </c>
    </row>
    <row r="3006" spans="1:22" ht="59" x14ac:dyDescent="0.7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  <c r="U3006" s="9">
        <v>41928.672731481478</v>
      </c>
      <c r="V3006" s="9">
        <v>41958.714398148142</v>
      </c>
    </row>
    <row r="3007" spans="1:22" ht="59" x14ac:dyDescent="0.7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  <c r="U3007" s="9">
        <v>41888.466493055552</v>
      </c>
      <c r="V3007" s="9">
        <v>41918.466493055552</v>
      </c>
    </row>
    <row r="3008" spans="1:22" ht="29.5" x14ac:dyDescent="0.7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41957.548506944448</v>
      </c>
      <c r="T3008" s="9">
        <f t="shared" si="281"/>
        <v>41987.548506944448</v>
      </c>
      <c r="U3008" s="9">
        <v>41957.548506944448</v>
      </c>
      <c r="V3008" s="9">
        <v>41987.548506944448</v>
      </c>
    </row>
    <row r="3009" spans="1:22" ht="29.5" x14ac:dyDescent="0.7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  <c r="U3009" s="9">
        <v>42098.007905092592</v>
      </c>
      <c r="V3009" s="9">
        <v>42119.007905092592</v>
      </c>
    </row>
    <row r="3010" spans="1:22" ht="44.25" x14ac:dyDescent="0.7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  <c r="U3010" s="9">
        <v>42360.003692129627</v>
      </c>
      <c r="V3010" s="9">
        <v>42390.003692129627</v>
      </c>
    </row>
    <row r="3011" spans="1:22" ht="44.25" x14ac:dyDescent="0.7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>
        <f t="shared" ref="P3011:P3074" si="283">ROUND(E3011/L3011,0)</f>
        <v>234</v>
      </c>
      <c r="Q3011" t="str">
        <f t="shared" ref="Q3011:Q3074" si="284">LEFT(N3011, SEARCH("/",N3011,1)-1)</f>
        <v>theater</v>
      </c>
      <c r="R3011" t="str">
        <f t="shared" ref="R3011:R3074" si="285">RIGHT(N3011, LEN(N3011)-SEARCH("/",N3011,1))</f>
        <v>spaces</v>
      </c>
      <c r="S3011" s="9">
        <f t="shared" ref="S3011:S3074" si="286">(((J3011/60)/60)/24)+DATE(1970,1,1)+(-5/24)</f>
        <v>41939.361574074072</v>
      </c>
      <c r="T3011" s="9">
        <f t="shared" ref="T3011:T3074" si="287">(((I3011/60)/60)/24)+DATE(1970,1,1)+(-5/24)</f>
        <v>41969.403240740743</v>
      </c>
      <c r="U3011" s="9">
        <v>41939.361574074072</v>
      </c>
      <c r="V3011" s="9">
        <v>41969.403240740743</v>
      </c>
    </row>
    <row r="3012" spans="1:22" ht="44.25" x14ac:dyDescent="0.7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  <c r="U3012" s="9">
        <v>41996.624062499999</v>
      </c>
      <c r="V3012" s="9">
        <v>42056.624062499999</v>
      </c>
    </row>
    <row r="3013" spans="1:22" ht="44.25" x14ac:dyDescent="0.7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  <c r="U3013" s="9">
        <v>42334.260601851849</v>
      </c>
      <c r="V3013" s="9">
        <v>42361.749305555553</v>
      </c>
    </row>
    <row r="3014" spans="1:22" ht="44.25" x14ac:dyDescent="0.7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  <c r="U3014" s="9">
        <v>42024.494560185187</v>
      </c>
      <c r="V3014" s="9">
        <v>42045.494560185187</v>
      </c>
    </row>
    <row r="3015" spans="1:22" ht="44.25" x14ac:dyDescent="0.7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  <c r="U3015" s="9">
        <v>42146.627881944441</v>
      </c>
      <c r="V3015" s="9">
        <v>42176.627881944441</v>
      </c>
    </row>
    <row r="3016" spans="1:22" ht="44.25" x14ac:dyDescent="0.7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9">
        <f t="shared" si="286"/>
        <v>41919.915277777778</v>
      </c>
      <c r="T3016" s="9">
        <f t="shared" si="287"/>
        <v>41948</v>
      </c>
      <c r="U3016" s="9">
        <v>41919.915277777778</v>
      </c>
      <c r="V3016" s="9">
        <v>41948</v>
      </c>
    </row>
    <row r="3017" spans="1:22" ht="44.25" x14ac:dyDescent="0.7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  <c r="U3017" s="9">
        <v>41785.518958333334</v>
      </c>
      <c r="V3017" s="9">
        <v>41800.958333333328</v>
      </c>
    </row>
    <row r="3018" spans="1:22" ht="59" x14ac:dyDescent="0.7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  <c r="U3018" s="9">
        <v>41778.339722222219</v>
      </c>
      <c r="V3018" s="9">
        <v>41838.339722222219</v>
      </c>
    </row>
    <row r="3019" spans="1:22" ht="44.25" x14ac:dyDescent="0.7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  <c r="U3019" s="9">
        <v>41841.641701388886</v>
      </c>
      <c r="V3019" s="9">
        <v>41871.641701388886</v>
      </c>
    </row>
    <row r="3020" spans="1:22" ht="44.25" x14ac:dyDescent="0.7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42163.090000000004</v>
      </c>
      <c r="T3020" s="9">
        <f t="shared" si="287"/>
        <v>42205.708333333336</v>
      </c>
      <c r="U3020" s="9">
        <v>42163.090000000004</v>
      </c>
      <c r="V3020" s="9">
        <v>42205.708333333336</v>
      </c>
    </row>
    <row r="3021" spans="1:22" ht="44.25" x14ac:dyDescent="0.7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  <c r="U3021" s="9">
        <v>41758.625231481477</v>
      </c>
      <c r="V3021" s="9">
        <v>41785.916666666664</v>
      </c>
    </row>
    <row r="3022" spans="1:22" ht="59" x14ac:dyDescent="0.7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  <c r="U3022" s="9">
        <v>42170.638113425921</v>
      </c>
      <c r="V3022" s="9">
        <v>42230.638113425921</v>
      </c>
    </row>
    <row r="3023" spans="1:22" ht="44.25" x14ac:dyDescent="0.7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  <c r="U3023" s="9">
        <v>42660.410520833328</v>
      </c>
      <c r="V3023" s="9">
        <v>42696.040972222218</v>
      </c>
    </row>
    <row r="3024" spans="1:22" ht="44.25" x14ac:dyDescent="0.7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  <c r="U3024" s="9">
        <v>42564.745474537034</v>
      </c>
      <c r="V3024" s="9">
        <v>42609.745474537034</v>
      </c>
    </row>
    <row r="3025" spans="1:22" ht="59" x14ac:dyDescent="0.7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42121.46743055556</v>
      </c>
      <c r="T3025" s="9">
        <f t="shared" si="287"/>
        <v>42166.46743055556</v>
      </c>
      <c r="U3025" s="9">
        <v>42121.46743055556</v>
      </c>
      <c r="V3025" s="9">
        <v>42166.46743055556</v>
      </c>
    </row>
    <row r="3026" spans="1:22" ht="44.25" x14ac:dyDescent="0.7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  <c r="U3026" s="9">
        <v>41158.785590277774</v>
      </c>
      <c r="V3026" s="9">
        <v>41188.785590277774</v>
      </c>
    </row>
    <row r="3027" spans="1:22" ht="44.25" x14ac:dyDescent="0.7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  <c r="U3027" s="9">
        <v>41761.301076388889</v>
      </c>
      <c r="V3027" s="9">
        <v>41789.458333333328</v>
      </c>
    </row>
    <row r="3028" spans="1:22" ht="59" x14ac:dyDescent="0.7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  <c r="U3028" s="9">
        <v>42783.251064814809</v>
      </c>
      <c r="V3028" s="9">
        <v>42797.251064814809</v>
      </c>
    </row>
    <row r="3029" spans="1:22" ht="44.25" x14ac:dyDescent="0.7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  <c r="U3029" s="9">
        <v>42053.49596064815</v>
      </c>
      <c r="V3029" s="9">
        <v>42083.454293981478</v>
      </c>
    </row>
    <row r="3030" spans="1:22" ht="29.5" x14ac:dyDescent="0.7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  <c r="U3030" s="9">
        <v>42567.055844907409</v>
      </c>
      <c r="V3030" s="9">
        <v>42597.055844907409</v>
      </c>
    </row>
    <row r="3031" spans="1:22" ht="44.25" x14ac:dyDescent="0.7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  <c r="U3031" s="9">
        <v>41932.500543981478</v>
      </c>
      <c r="V3031" s="9">
        <v>41960.982638888883</v>
      </c>
    </row>
    <row r="3032" spans="1:22" ht="44.25" x14ac:dyDescent="0.7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  <c r="U3032" s="9">
        <v>42233.5390162037</v>
      </c>
      <c r="V3032" s="9">
        <v>42263.5390162037</v>
      </c>
    </row>
    <row r="3033" spans="1:22" ht="73.75" x14ac:dyDescent="0.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  <c r="U3033" s="9">
        <v>42597.674155092587</v>
      </c>
      <c r="V3033" s="9">
        <v>42657.674155092587</v>
      </c>
    </row>
    <row r="3034" spans="1:22" ht="44.25" x14ac:dyDescent="0.7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  <c r="U3034" s="9">
        <v>42227.836331018516</v>
      </c>
      <c r="V3034" s="9">
        <v>42257.836331018516</v>
      </c>
    </row>
    <row r="3035" spans="1:22" ht="44.25" x14ac:dyDescent="0.7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  <c r="U3035" s="9">
        <v>42569.901909722219</v>
      </c>
      <c r="V3035" s="9">
        <v>42599.901909722219</v>
      </c>
    </row>
    <row r="3036" spans="1:22" ht="73.75" x14ac:dyDescent="0.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  <c r="U3036" s="9">
        <v>42644.327025462961</v>
      </c>
      <c r="V3036" s="9">
        <v>42674.957638888889</v>
      </c>
    </row>
    <row r="3037" spans="1:22" ht="29.5" x14ac:dyDescent="0.7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  <c r="U3037" s="9">
        <v>41368.351956018516</v>
      </c>
      <c r="V3037" s="9">
        <v>41398.351956018516</v>
      </c>
    </row>
    <row r="3038" spans="1:22" ht="44.25" x14ac:dyDescent="0.7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  <c r="U3038" s="9">
        <v>41466.576898148145</v>
      </c>
      <c r="V3038" s="9">
        <v>41502.290972222218</v>
      </c>
    </row>
    <row r="3039" spans="1:22" ht="59" x14ac:dyDescent="0.7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  <c r="U3039" s="9">
        <v>40378.684872685182</v>
      </c>
      <c r="V3039" s="9">
        <v>40452.999305555553</v>
      </c>
    </row>
    <row r="3040" spans="1:22" ht="44.25" x14ac:dyDescent="0.7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  <c r="U3040" s="9">
        <v>42373.043946759259</v>
      </c>
      <c r="V3040" s="9">
        <v>42433.043946759259</v>
      </c>
    </row>
    <row r="3041" spans="1:22" ht="44.25" x14ac:dyDescent="0.7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  <c r="U3041" s="9">
        <v>41610.586087962962</v>
      </c>
      <c r="V3041" s="9">
        <v>41637.124305555553</v>
      </c>
    </row>
    <row r="3042" spans="1:22" ht="44.25" x14ac:dyDescent="0.7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  <c r="U3042" s="9">
        <v>42177.583576388883</v>
      </c>
      <c r="V3042" s="9">
        <v>42181.749999999993</v>
      </c>
    </row>
    <row r="3043" spans="1:22" ht="29.5" x14ac:dyDescent="0.7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  <c r="U3043" s="9">
        <v>42359.660277777781</v>
      </c>
      <c r="V3043" s="9">
        <v>42389.660277777781</v>
      </c>
    </row>
    <row r="3044" spans="1:22" ht="59" x14ac:dyDescent="0.7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  <c r="U3044" s="9">
        <v>42253.479710648149</v>
      </c>
      <c r="V3044" s="9">
        <v>42283.479710648149</v>
      </c>
    </row>
    <row r="3045" spans="1:22" ht="44.25" x14ac:dyDescent="0.7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  <c r="U3045" s="9">
        <v>42082.862256944441</v>
      </c>
      <c r="V3045" s="9">
        <v>42109.909722222219</v>
      </c>
    </row>
    <row r="3046" spans="1:22" ht="44.25" x14ac:dyDescent="0.7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  <c r="U3046" s="9">
        <v>42387.518495370365</v>
      </c>
      <c r="V3046" s="9">
        <v>42402.518495370365</v>
      </c>
    </row>
    <row r="3047" spans="1:22" ht="59" x14ac:dyDescent="0.7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  <c r="U3047" s="9">
        <v>41842.947395833333</v>
      </c>
      <c r="V3047" s="9">
        <v>41872.947395833333</v>
      </c>
    </row>
    <row r="3048" spans="1:22" ht="59" x14ac:dyDescent="0.7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  <c r="U3048" s="9">
        <v>41862.59474537037</v>
      </c>
      <c r="V3048" s="9">
        <v>41891.994444444441</v>
      </c>
    </row>
    <row r="3049" spans="1:22" ht="44.25" x14ac:dyDescent="0.7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  <c r="U3049" s="9">
        <v>42443.780717592592</v>
      </c>
      <c r="V3049" s="9">
        <v>42487.344444444439</v>
      </c>
    </row>
    <row r="3050" spans="1:22" ht="59" x14ac:dyDescent="0.7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41975.692847222213</v>
      </c>
      <c r="T3050" s="9">
        <f t="shared" si="287"/>
        <v>42004.681944444441</v>
      </c>
      <c r="U3050" s="9">
        <v>41975.692847222213</v>
      </c>
      <c r="V3050" s="9">
        <v>42004.681944444441</v>
      </c>
    </row>
    <row r="3051" spans="1:22" ht="59" x14ac:dyDescent="0.7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  <c r="U3051" s="9">
        <v>42138.806192129625</v>
      </c>
      <c r="V3051" s="9">
        <v>42168.806192129625</v>
      </c>
    </row>
    <row r="3052" spans="1:22" ht="29.5" x14ac:dyDescent="0.7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  <c r="U3052" s="9">
        <v>42464.960185185184</v>
      </c>
      <c r="V3052" s="9">
        <v>42494.960185185184</v>
      </c>
    </row>
    <row r="3053" spans="1:22" ht="59" x14ac:dyDescent="0.7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42744.207696759251</v>
      </c>
      <c r="T3053" s="9">
        <f t="shared" si="287"/>
        <v>42774.207696759251</v>
      </c>
      <c r="U3053" s="9">
        <v>42744.207696759251</v>
      </c>
      <c r="V3053" s="9">
        <v>42774.207696759251</v>
      </c>
    </row>
    <row r="3054" spans="1:22" ht="44.25" x14ac:dyDescent="0.7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  <c r="U3054" s="9">
        <v>42122.461736111109</v>
      </c>
      <c r="V3054" s="9">
        <v>42152.457638888889</v>
      </c>
    </row>
    <row r="3055" spans="1:22" ht="59" x14ac:dyDescent="0.7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  <c r="U3055" s="9">
        <v>41862.553391203699</v>
      </c>
      <c r="V3055" s="9">
        <v>41913.957638888889</v>
      </c>
    </row>
    <row r="3056" spans="1:22" ht="59" x14ac:dyDescent="0.7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  <c r="U3056" s="9">
        <v>42027.624467592592</v>
      </c>
      <c r="V3056" s="9">
        <v>42064.836111111108</v>
      </c>
    </row>
    <row r="3057" spans="1:22" ht="44.25" x14ac:dyDescent="0.7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  <c r="U3057" s="9">
        <v>41953.749884259254</v>
      </c>
      <c r="V3057" s="9">
        <v>42013.749884259254</v>
      </c>
    </row>
    <row r="3058" spans="1:22" ht="44.25" x14ac:dyDescent="0.7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  <c r="U3058" s="9">
        <v>41851.428055555552</v>
      </c>
      <c r="V3058" s="9">
        <v>41911.428055555552</v>
      </c>
    </row>
    <row r="3059" spans="1:22" ht="44.25" x14ac:dyDescent="0.7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  <c r="U3059" s="9">
        <v>42433.442256944443</v>
      </c>
      <c r="V3059" s="9">
        <v>42463.400590277779</v>
      </c>
    </row>
    <row r="3060" spans="1:22" ht="59" x14ac:dyDescent="0.7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  <c r="U3060" s="9">
        <v>42460.165972222218</v>
      </c>
      <c r="V3060" s="9">
        <v>42510.165972222218</v>
      </c>
    </row>
    <row r="3061" spans="1:22" ht="44.25" x14ac:dyDescent="0.7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  <c r="U3061" s="9">
        <v>41829.727384259255</v>
      </c>
      <c r="V3061" s="9">
        <v>41859.727384259255</v>
      </c>
    </row>
    <row r="3062" spans="1:22" ht="29.5" x14ac:dyDescent="0.7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  <c r="U3062" s="9">
        <v>42245.066365740735</v>
      </c>
      <c r="V3062" s="9">
        <v>42275.066365740735</v>
      </c>
    </row>
    <row r="3063" spans="1:22" x14ac:dyDescent="0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  <c r="U3063" s="9">
        <v>41834.575787037036</v>
      </c>
      <c r="V3063" s="9">
        <v>41864.575787037036</v>
      </c>
    </row>
    <row r="3064" spans="1:22" ht="44.25" x14ac:dyDescent="0.7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  <c r="U3064" s="9">
        <v>42248.3274537037</v>
      </c>
      <c r="V3064" s="9">
        <v>42277.541666666664</v>
      </c>
    </row>
    <row r="3065" spans="1:22" ht="44.25" x14ac:dyDescent="0.7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42630.714560185181</v>
      </c>
      <c r="T3065" s="9">
        <f t="shared" si="287"/>
        <v>42665.714560185181</v>
      </c>
      <c r="U3065" s="9">
        <v>42630.714560185181</v>
      </c>
      <c r="V3065" s="9">
        <v>42665.714560185181</v>
      </c>
    </row>
    <row r="3066" spans="1:22" ht="29.5" x14ac:dyDescent="0.7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  <c r="U3066" s="9">
        <v>42298.9218287037</v>
      </c>
      <c r="V3066" s="9">
        <v>42330.082638888889</v>
      </c>
    </row>
    <row r="3067" spans="1:22" ht="44.25" x14ac:dyDescent="0.7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  <c r="U3067" s="9">
        <v>41824.846898148149</v>
      </c>
      <c r="V3067" s="9">
        <v>41849.846898148149</v>
      </c>
    </row>
    <row r="3068" spans="1:22" ht="44.25" x14ac:dyDescent="0.7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  <c r="U3068" s="9">
        <v>42531.020104166666</v>
      </c>
      <c r="V3068" s="9">
        <v>42561.020104166666</v>
      </c>
    </row>
    <row r="3069" spans="1:22" ht="44.25" x14ac:dyDescent="0.7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  <c r="U3069" s="9">
        <v>42226.730081018519</v>
      </c>
      <c r="V3069" s="9">
        <v>42256.730081018519</v>
      </c>
    </row>
    <row r="3070" spans="1:22" ht="59" x14ac:dyDescent="0.7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  <c r="U3070" s="9">
        <v>42263.483240740738</v>
      </c>
      <c r="V3070" s="9">
        <v>42293.483240740738</v>
      </c>
    </row>
    <row r="3071" spans="1:22" ht="44.25" x14ac:dyDescent="0.7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  <c r="U3071" s="9">
        <v>41957.625393518516</v>
      </c>
      <c r="V3071" s="9">
        <v>41987.625393518516</v>
      </c>
    </row>
    <row r="3072" spans="1:22" ht="44.25" x14ac:dyDescent="0.7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  <c r="U3072" s="9">
        <v>42690.525104166663</v>
      </c>
      <c r="V3072" s="9">
        <v>42711.525104166663</v>
      </c>
    </row>
    <row r="3073" spans="1:22" ht="44.25" x14ac:dyDescent="0.7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  <c r="U3073" s="9">
        <v>42097.524085648147</v>
      </c>
      <c r="V3073" s="9">
        <v>42115.040972222218</v>
      </c>
    </row>
    <row r="3074" spans="1:22" ht="59" x14ac:dyDescent="0.7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  <c r="U3074" s="9">
        <v>42658.482199074067</v>
      </c>
      <c r="V3074" s="9">
        <v>42672.865277777775</v>
      </c>
    </row>
    <row r="3075" spans="1:22" ht="44.25" x14ac:dyDescent="0.7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>
        <f t="shared" ref="P3075:P3138" si="289">ROUND(E3075/L3075,0)</f>
        <v>92</v>
      </c>
      <c r="Q3075" t="str">
        <f t="shared" ref="Q3075:Q3138" si="290">LEFT(N3075, SEARCH("/",N3075,1)-1)</f>
        <v>theater</v>
      </c>
      <c r="R3075" t="str">
        <f t="shared" ref="R3075:R3138" si="291">RIGHT(N3075, LEN(N3075)-SEARCH("/",N3075,1))</f>
        <v>spaces</v>
      </c>
      <c r="S3075" s="9">
        <f t="shared" ref="S3075:S3138" si="292">(((J3075/60)/60)/24)+DATE(1970,1,1)+(-5/24)</f>
        <v>42111.475694444445</v>
      </c>
      <c r="T3075" s="9">
        <f t="shared" ref="T3075:T3138" si="293">(((I3075/60)/60)/24)+DATE(1970,1,1)+(-5/24)</f>
        <v>42169.59652777778</v>
      </c>
      <c r="U3075" s="9">
        <v>42111.475694444445</v>
      </c>
      <c r="V3075" s="9">
        <v>42169.59652777778</v>
      </c>
    </row>
    <row r="3076" spans="1:22" ht="59" x14ac:dyDescent="0.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42409.362951388881</v>
      </c>
      <c r="T3076" s="9">
        <f t="shared" si="293"/>
        <v>42439.362951388881</v>
      </c>
      <c r="U3076" s="9">
        <v>42409.362951388881</v>
      </c>
      <c r="V3076" s="9">
        <v>42439.362951388881</v>
      </c>
    </row>
    <row r="3077" spans="1:22" ht="44.25" x14ac:dyDescent="0.7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9">
        <f t="shared" si="292"/>
        <v>42550.893981481473</v>
      </c>
      <c r="T3077" s="9">
        <f t="shared" si="293"/>
        <v>42600.893981481473</v>
      </c>
      <c r="U3077" s="9">
        <v>42550.893981481473</v>
      </c>
      <c r="V3077" s="9">
        <v>42600.893981481473</v>
      </c>
    </row>
    <row r="3078" spans="1:22" ht="29.5" x14ac:dyDescent="0.7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  <c r="U3078" s="9">
        <v>42226.443553240737</v>
      </c>
      <c r="V3078" s="9">
        <v>42286.443553240737</v>
      </c>
    </row>
    <row r="3079" spans="1:22" ht="44.25" x14ac:dyDescent="0.7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  <c r="U3079" s="9">
        <v>42766.74858796296</v>
      </c>
      <c r="V3079" s="9">
        <v>42796.74858796296</v>
      </c>
    </row>
    <row r="3080" spans="1:22" ht="44.25" x14ac:dyDescent="0.7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  <c r="U3080" s="9">
        <v>42030.930497685178</v>
      </c>
      <c r="V3080" s="9">
        <v>42060.930497685178</v>
      </c>
    </row>
    <row r="3081" spans="1:22" ht="44.25" x14ac:dyDescent="0.7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  <c r="U3081" s="9">
        <v>42055.50503472222</v>
      </c>
      <c r="V3081" s="9">
        <v>42085.463368055549</v>
      </c>
    </row>
    <row r="3082" spans="1:22" ht="44.25" x14ac:dyDescent="0.7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  <c r="U3082" s="9">
        <v>41939.8199537037</v>
      </c>
      <c r="V3082" s="9">
        <v>41999.861620370364</v>
      </c>
    </row>
    <row r="3083" spans="1:22" ht="44.25" x14ac:dyDescent="0.7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  <c r="U3083" s="9">
        <v>42236.973275462959</v>
      </c>
      <c r="V3083" s="9">
        <v>42266.973275462959</v>
      </c>
    </row>
    <row r="3084" spans="1:22" ht="44.25" x14ac:dyDescent="0.7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  <c r="U3084" s="9">
        <v>42293.714652777773</v>
      </c>
      <c r="V3084" s="9">
        <v>42323.756319444445</v>
      </c>
    </row>
    <row r="3085" spans="1:22" ht="59" x14ac:dyDescent="0.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41853.355069444442</v>
      </c>
      <c r="T3085" s="9">
        <f t="shared" si="293"/>
        <v>41883</v>
      </c>
      <c r="U3085" s="9">
        <v>41853.355069444442</v>
      </c>
      <c r="V3085" s="9">
        <v>41883</v>
      </c>
    </row>
    <row r="3086" spans="1:22" ht="59" x14ac:dyDescent="0.7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  <c r="U3086" s="9">
        <v>42100.515405092585</v>
      </c>
      <c r="V3086" s="9">
        <v>42129.574999999997</v>
      </c>
    </row>
    <row r="3087" spans="1:22" ht="44.25" x14ac:dyDescent="0.7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42246.675451388881</v>
      </c>
      <c r="T3087" s="9">
        <f t="shared" si="293"/>
        <v>42276.675451388881</v>
      </c>
      <c r="U3087" s="9">
        <v>42246.675451388881</v>
      </c>
      <c r="V3087" s="9">
        <v>42276.675451388881</v>
      </c>
    </row>
    <row r="3088" spans="1:22" ht="59" x14ac:dyDescent="0.7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  <c r="U3088" s="9">
        <v>42173.462488425925</v>
      </c>
      <c r="V3088" s="9">
        <v>42233.462488425925</v>
      </c>
    </row>
    <row r="3089" spans="1:22" ht="44.25" x14ac:dyDescent="0.7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  <c r="U3089" s="9">
        <v>42664.942013888889</v>
      </c>
      <c r="V3089" s="9">
        <v>42724.983680555553</v>
      </c>
    </row>
    <row r="3090" spans="1:22" ht="44.25" x14ac:dyDescent="0.7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  <c r="U3090" s="9">
        <v>41981.363969907405</v>
      </c>
      <c r="V3090" s="9">
        <v>42012.361805555549</v>
      </c>
    </row>
    <row r="3091" spans="1:22" ht="44.25" x14ac:dyDescent="0.7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  <c r="U3091" s="9">
        <v>42528.334293981483</v>
      </c>
      <c r="V3091" s="9">
        <v>42559.874305555553</v>
      </c>
    </row>
    <row r="3092" spans="1:22" ht="44.25" x14ac:dyDescent="0.7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  <c r="U3092" s="9">
        <v>42065.610474537032</v>
      </c>
      <c r="V3092" s="9">
        <v>42125.568807870368</v>
      </c>
    </row>
    <row r="3093" spans="1:22" ht="59" x14ac:dyDescent="0.7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  <c r="U3093" s="9">
        <v>42566.740081018514</v>
      </c>
      <c r="V3093" s="9">
        <v>42596.740081018514</v>
      </c>
    </row>
    <row r="3094" spans="1:22" ht="44.25" x14ac:dyDescent="0.7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  <c r="U3094" s="9">
        <v>42255.41101851852</v>
      </c>
      <c r="V3094" s="9">
        <v>42292.708333333336</v>
      </c>
    </row>
    <row r="3095" spans="1:22" ht="59" x14ac:dyDescent="0.7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41760.700706018513</v>
      </c>
      <c r="T3095" s="9">
        <f t="shared" si="293"/>
        <v>41790.957638888889</v>
      </c>
      <c r="U3095" s="9">
        <v>41760.700706018513</v>
      </c>
      <c r="V3095" s="9">
        <v>41790.957638888889</v>
      </c>
    </row>
    <row r="3096" spans="1:22" ht="44.25" x14ac:dyDescent="0.7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  <c r="U3096" s="9">
        <v>42207.587453703702</v>
      </c>
      <c r="V3096" s="9">
        <v>42267.587453703702</v>
      </c>
    </row>
    <row r="3097" spans="1:22" ht="44.25" x14ac:dyDescent="0.7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  <c r="U3097" s="9">
        <v>42522.81689814815</v>
      </c>
      <c r="V3097" s="9">
        <v>42582.81689814815</v>
      </c>
    </row>
    <row r="3098" spans="1:22" ht="44.25" x14ac:dyDescent="0.7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  <c r="U3098" s="9">
        <v>42114.617199074077</v>
      </c>
      <c r="V3098" s="9">
        <v>42144.617199074077</v>
      </c>
    </row>
    <row r="3099" spans="1:22" ht="44.25" x14ac:dyDescent="0.7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  <c r="U3099" s="9">
        <v>42629.29515046296</v>
      </c>
      <c r="V3099" s="9">
        <v>42650.374999999993</v>
      </c>
    </row>
    <row r="3100" spans="1:22" ht="59" x14ac:dyDescent="0.7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  <c r="U3100" s="9">
        <v>42359.58390046296</v>
      </c>
      <c r="V3100" s="9">
        <v>42407.803472222215</v>
      </c>
    </row>
    <row r="3101" spans="1:22" ht="44.25" x14ac:dyDescent="0.7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  <c r="U3101" s="9">
        <v>42381.981377314813</v>
      </c>
      <c r="V3101" s="9">
        <v>42411.981377314813</v>
      </c>
    </row>
    <row r="3102" spans="1:22" ht="44.25" x14ac:dyDescent="0.7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41902.4140625</v>
      </c>
      <c r="T3102" s="9">
        <f t="shared" si="293"/>
        <v>41932.4140625</v>
      </c>
      <c r="U3102" s="9">
        <v>41902.4140625</v>
      </c>
      <c r="V3102" s="9">
        <v>41932.4140625</v>
      </c>
    </row>
    <row r="3103" spans="1:22" ht="59" x14ac:dyDescent="0.7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  <c r="U3103" s="9">
        <v>42171.175196759257</v>
      </c>
      <c r="V3103" s="9">
        <v>42201.12222222222</v>
      </c>
    </row>
    <row r="3104" spans="1:22" ht="59" x14ac:dyDescent="0.7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  <c r="U3104" s="9">
        <v>42555.132152777776</v>
      </c>
      <c r="V3104" s="9">
        <v>42605.132152777776</v>
      </c>
    </row>
    <row r="3105" spans="1:22" ht="29.5" x14ac:dyDescent="0.7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  <c r="U3105" s="9">
        <v>42106.94798611111</v>
      </c>
      <c r="V3105" s="9">
        <v>42166.94798611111</v>
      </c>
    </row>
    <row r="3106" spans="1:22" ht="44.25" x14ac:dyDescent="0.7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  <c r="U3106" s="9">
        <v>42006.70035879629</v>
      </c>
      <c r="V3106" s="9">
        <v>42037.874999999993</v>
      </c>
    </row>
    <row r="3107" spans="1:22" ht="44.25" x14ac:dyDescent="0.7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41876.510601851849</v>
      </c>
      <c r="T3107" s="9">
        <f t="shared" si="293"/>
        <v>41931</v>
      </c>
      <c r="U3107" s="9">
        <v>41876.510601851849</v>
      </c>
      <c r="V3107" s="9">
        <v>41931</v>
      </c>
    </row>
    <row r="3108" spans="1:22" ht="59" x14ac:dyDescent="0.7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42241.22078703704</v>
      </c>
      <c r="T3108" s="9">
        <f t="shared" si="293"/>
        <v>42263.708333333336</v>
      </c>
      <c r="U3108" s="9">
        <v>42241.22078703704</v>
      </c>
      <c r="V3108" s="9">
        <v>42263.708333333336</v>
      </c>
    </row>
    <row r="3109" spans="1:22" ht="44.25" x14ac:dyDescent="0.7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42128.605914351843</v>
      </c>
      <c r="T3109" s="9">
        <f t="shared" si="293"/>
        <v>42135.605914351843</v>
      </c>
      <c r="U3109" s="9">
        <v>42128.605914351843</v>
      </c>
      <c r="V3109" s="9">
        <v>42135.605914351843</v>
      </c>
    </row>
    <row r="3110" spans="1:22" x14ac:dyDescent="0.7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  <c r="U3110" s="9">
        <v>42062.47215277778</v>
      </c>
      <c r="V3110" s="9">
        <v>42122.430486111109</v>
      </c>
    </row>
    <row r="3111" spans="1:22" ht="44.25" x14ac:dyDescent="0.7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  <c r="U3111" s="9">
        <v>41843.916782407403</v>
      </c>
      <c r="V3111" s="9">
        <v>41878.916782407403</v>
      </c>
    </row>
    <row r="3112" spans="1:22" ht="44.25" x14ac:dyDescent="0.7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  <c r="U3112" s="9">
        <v>42744.823136574072</v>
      </c>
      <c r="V3112" s="9">
        <v>42784.823136574072</v>
      </c>
    </row>
    <row r="3113" spans="1:22" ht="44.25" x14ac:dyDescent="0.7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41885.38680555555</v>
      </c>
      <c r="T3113" s="9">
        <f t="shared" si="293"/>
        <v>41916.38680555555</v>
      </c>
      <c r="U3113" s="9">
        <v>41885.38680555555</v>
      </c>
      <c r="V3113" s="9">
        <v>41916.38680555555</v>
      </c>
    </row>
    <row r="3114" spans="1:22" ht="44.25" x14ac:dyDescent="0.7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  <c r="U3114" s="9">
        <v>42614.913587962961</v>
      </c>
      <c r="V3114" s="9">
        <v>42674.913587962961</v>
      </c>
    </row>
    <row r="3115" spans="1:22" ht="44.25" x14ac:dyDescent="0.7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  <c r="U3115" s="9">
        <v>42081.522939814815</v>
      </c>
      <c r="V3115" s="9">
        <v>42111.522939814815</v>
      </c>
    </row>
    <row r="3116" spans="1:22" ht="44.25" x14ac:dyDescent="0.7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  <c r="U3116" s="9">
        <v>41843.42418981481</v>
      </c>
      <c r="V3116" s="9">
        <v>41903.42418981481</v>
      </c>
    </row>
    <row r="3117" spans="1:22" ht="44.25" x14ac:dyDescent="0.7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  <c r="U3117" s="9">
        <v>42496.238738425927</v>
      </c>
      <c r="V3117" s="9">
        <v>42526.238738425927</v>
      </c>
    </row>
    <row r="3118" spans="1:22" ht="44.25" x14ac:dyDescent="0.7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  <c r="U3118" s="9">
        <v>42081.30700231481</v>
      </c>
      <c r="V3118" s="9">
        <v>42095.30700231481</v>
      </c>
    </row>
    <row r="3119" spans="1:22" ht="44.25" x14ac:dyDescent="0.7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42509.166203703695</v>
      </c>
      <c r="T3119" s="9">
        <f t="shared" si="293"/>
        <v>42517.341666666667</v>
      </c>
      <c r="U3119" s="9">
        <v>42509.166203703695</v>
      </c>
      <c r="V3119" s="9">
        <v>42517.341666666667</v>
      </c>
    </row>
    <row r="3120" spans="1:22" ht="29.5" x14ac:dyDescent="0.7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  <c r="U3120" s="9">
        <v>42534.441238425927</v>
      </c>
      <c r="V3120" s="9">
        <v>42553.441238425927</v>
      </c>
    </row>
    <row r="3121" spans="1:22" ht="59" x14ac:dyDescent="0.7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  <c r="U3121" s="9">
        <v>42059.837175925924</v>
      </c>
      <c r="V3121" s="9">
        <v>42089.795509259253</v>
      </c>
    </row>
    <row r="3122" spans="1:22" ht="44.25" x14ac:dyDescent="0.7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42435.733749999999</v>
      </c>
      <c r="T3122" s="9">
        <f t="shared" si="293"/>
        <v>42495.692083333335</v>
      </c>
      <c r="U3122" s="9">
        <v>42435.733749999999</v>
      </c>
      <c r="V3122" s="9">
        <v>42495.692083333335</v>
      </c>
    </row>
    <row r="3123" spans="1:22" ht="29.5" x14ac:dyDescent="0.7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  <c r="U3123" s="9">
        <v>41848.471469907403</v>
      </c>
      <c r="V3123" s="9">
        <v>41908.471469907403</v>
      </c>
    </row>
    <row r="3124" spans="1:22" x14ac:dyDescent="0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  <c r="U3124" s="9">
        <v>42678.723749999997</v>
      </c>
      <c r="V3124" s="9">
        <v>42683.765416666669</v>
      </c>
    </row>
    <row r="3125" spans="1:22" ht="44.25" x14ac:dyDescent="0.7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  <c r="U3125" s="9">
        <v>42530.784699074073</v>
      </c>
      <c r="V3125" s="9">
        <v>42560.784699074073</v>
      </c>
    </row>
    <row r="3126" spans="1:22" ht="44.25" x14ac:dyDescent="0.7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  <c r="U3126" s="9">
        <v>41977.571770833332</v>
      </c>
      <c r="V3126" s="9">
        <v>42037.571770833332</v>
      </c>
    </row>
    <row r="3127" spans="1:22" x14ac:dyDescent="0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  <c r="U3127" s="9">
        <v>42345.998518518514</v>
      </c>
      <c r="V3127" s="9">
        <v>42375.998518518514</v>
      </c>
    </row>
    <row r="3128" spans="1:22" ht="73.75" x14ac:dyDescent="0.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9">
        <f t="shared" si="292"/>
        <v>42426.809745370374</v>
      </c>
      <c r="T3128" s="9">
        <f t="shared" si="293"/>
        <v>42456.768078703702</v>
      </c>
      <c r="U3128" s="9">
        <v>42426.809745370374</v>
      </c>
      <c r="V3128" s="9">
        <v>42456.768078703702</v>
      </c>
    </row>
    <row r="3129" spans="1:22" ht="44.25" x14ac:dyDescent="0.7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  <c r="U3129" s="9">
        <v>42034.648483796293</v>
      </c>
      <c r="V3129" s="9">
        <v>42064.648483796293</v>
      </c>
    </row>
    <row r="3130" spans="1:22" ht="44.25" x14ac:dyDescent="0.7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  <c r="U3130" s="9">
        <v>42780.617372685178</v>
      </c>
      <c r="V3130" s="9">
        <v>42810.575706018521</v>
      </c>
    </row>
    <row r="3131" spans="1:22" ht="59" x14ac:dyDescent="0.7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  <c r="U3131" s="9">
        <v>42803.634479166663</v>
      </c>
      <c r="V3131" s="9">
        <v>42843.592812499999</v>
      </c>
    </row>
    <row r="3132" spans="1:22" ht="44.25" x14ac:dyDescent="0.7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  <c r="U3132" s="9">
        <v>42808.431898148141</v>
      </c>
      <c r="V3132" s="9">
        <v>42838.999305555553</v>
      </c>
    </row>
    <row r="3133" spans="1:22" ht="29.5" x14ac:dyDescent="0.7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  <c r="U3133" s="9">
        <v>42803.370891203704</v>
      </c>
      <c r="V3133" s="9">
        <v>42833.329224537032</v>
      </c>
    </row>
    <row r="3134" spans="1:22" ht="29.5" x14ac:dyDescent="0.7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  <c r="U3134" s="9">
        <v>42786.141898148147</v>
      </c>
      <c r="V3134" s="9">
        <v>42846.100231481476</v>
      </c>
    </row>
    <row r="3135" spans="1:22" ht="44.25" x14ac:dyDescent="0.7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  <c r="U3135" s="9">
        <v>42788.356874999998</v>
      </c>
      <c r="V3135" s="9">
        <v>42818.315208333333</v>
      </c>
    </row>
    <row r="3136" spans="1:22" ht="44.25" x14ac:dyDescent="0.7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42800.511793981481</v>
      </c>
      <c r="T3136" s="9">
        <f t="shared" si="293"/>
        <v>42821.470127314817</v>
      </c>
      <c r="U3136" s="9">
        <v>42800.511793981481</v>
      </c>
      <c r="V3136" s="9">
        <v>42821.470127314817</v>
      </c>
    </row>
    <row r="3137" spans="1:22" ht="44.25" x14ac:dyDescent="0.7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  <c r="U3137" s="9">
        <v>42806.943530092591</v>
      </c>
      <c r="V3137" s="9">
        <v>42828.943530092591</v>
      </c>
    </row>
    <row r="3138" spans="1:22" ht="44.25" x14ac:dyDescent="0.7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  <c r="U3138" s="9">
        <v>42789.25409722222</v>
      </c>
      <c r="V3138" s="9">
        <v>42825.749305555553</v>
      </c>
    </row>
    <row r="3139" spans="1:22" ht="29.5" x14ac:dyDescent="0.7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>
        <f t="shared" ref="P3139:P3202" si="295">ROUND(E3139/L3139,0)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LEN(N3139)-SEARCH("/",N3139,1))</f>
        <v>plays</v>
      </c>
      <c r="S3139" s="9">
        <f t="shared" ref="S3139:S3202" si="298">(((J3139/60)/60)/24)+DATE(1970,1,1)+(-5/24)</f>
        <v>42807.676724537036</v>
      </c>
      <c r="T3139" s="9">
        <f t="shared" ref="T3139:T3202" si="299">(((I3139/60)/60)/24)+DATE(1970,1,1)+(-5/24)</f>
        <v>42858.591666666667</v>
      </c>
      <c r="U3139" s="9">
        <v>42807.676724537036</v>
      </c>
      <c r="V3139" s="9">
        <v>42858.591666666667</v>
      </c>
    </row>
    <row r="3140" spans="1:22" ht="59" x14ac:dyDescent="0.7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  <c r="U3140" s="9">
        <v>42809.437581018516</v>
      </c>
      <c r="V3140" s="9">
        <v>42828.437581018516</v>
      </c>
    </row>
    <row r="3141" spans="1:22" ht="44.25" x14ac:dyDescent="0.7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  <c r="U3141" s="9">
        <v>42785.062037037038</v>
      </c>
      <c r="V3141" s="9">
        <v>42818.981249999997</v>
      </c>
    </row>
    <row r="3142" spans="1:22" ht="59" x14ac:dyDescent="0.7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  <c r="U3142" s="9">
        <v>42802.510451388887</v>
      </c>
      <c r="V3142" s="9">
        <v>42832.468784722216</v>
      </c>
    </row>
    <row r="3143" spans="1:22" ht="59" x14ac:dyDescent="0.7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  <c r="U3143" s="9">
        <v>42800.544999999998</v>
      </c>
      <c r="V3143" s="9">
        <v>42841.624999999993</v>
      </c>
    </row>
    <row r="3144" spans="1:22" ht="44.25" x14ac:dyDescent="0.7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  <c r="U3144" s="9">
        <v>42783.304849537039</v>
      </c>
      <c r="V3144" s="9">
        <v>42813.263182870367</v>
      </c>
    </row>
    <row r="3145" spans="1:22" ht="59" x14ac:dyDescent="0.7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  <c r="U3145" s="9">
        <v>42808.149953703702</v>
      </c>
      <c r="V3145" s="9">
        <v>42834.149953703702</v>
      </c>
    </row>
    <row r="3146" spans="1:22" ht="59" x14ac:dyDescent="0.7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  <c r="U3146" s="9">
        <v>42796.329942129632</v>
      </c>
      <c r="V3146" s="9">
        <v>42813.041666666664</v>
      </c>
    </row>
    <row r="3147" spans="1:22" ht="44.25" x14ac:dyDescent="0.7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  <c r="U3147" s="9">
        <v>42761.832569444443</v>
      </c>
      <c r="V3147" s="9">
        <v>42821.790902777771</v>
      </c>
    </row>
    <row r="3148" spans="1:22" ht="44.25" x14ac:dyDescent="0.7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  <c r="U3148" s="9">
        <v>42796.474143518521</v>
      </c>
      <c r="V3148" s="9">
        <v>42841.432476851849</v>
      </c>
    </row>
    <row r="3149" spans="1:22" ht="44.25" x14ac:dyDescent="0.7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41909.761053240742</v>
      </c>
      <c r="T3149" s="9">
        <f t="shared" si="299"/>
        <v>41949.802719907406</v>
      </c>
      <c r="U3149" s="9">
        <v>41909.761053240742</v>
      </c>
      <c r="V3149" s="9">
        <v>41949.802719907406</v>
      </c>
    </row>
    <row r="3150" spans="1:22" ht="29.5" x14ac:dyDescent="0.7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  <c r="U3150" s="9">
        <v>41891.456990740735</v>
      </c>
      <c r="V3150" s="9">
        <v>41912.958333333328</v>
      </c>
    </row>
    <row r="3151" spans="1:22" ht="44.25" x14ac:dyDescent="0.7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41225.809027777774</v>
      </c>
      <c r="T3151" s="9">
        <f t="shared" si="299"/>
        <v>41249.875</v>
      </c>
      <c r="U3151" s="9">
        <v>41225.809027777774</v>
      </c>
      <c r="V3151" s="9">
        <v>41249.875</v>
      </c>
    </row>
    <row r="3152" spans="1:22" ht="59" x14ac:dyDescent="0.7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  <c r="U3152" s="9">
        <v>40478.055590277778</v>
      </c>
      <c r="V3152" s="9">
        <v>40567.958333333328</v>
      </c>
    </row>
    <row r="3153" spans="1:22" ht="44.25" x14ac:dyDescent="0.7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  <c r="U3153" s="9">
        <v>41862.631643518514</v>
      </c>
      <c r="V3153" s="9">
        <v>41892.631643518514</v>
      </c>
    </row>
    <row r="3154" spans="1:22" ht="44.25" x14ac:dyDescent="0.7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  <c r="U3154" s="9">
        <v>41550.659340277773</v>
      </c>
      <c r="V3154" s="9">
        <v>41580.659340277773</v>
      </c>
    </row>
    <row r="3155" spans="1:22" ht="44.25" x14ac:dyDescent="0.7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  <c r="U3155" s="9">
        <v>40632.946030092593</v>
      </c>
      <c r="V3155" s="9">
        <v>40663.999305555553</v>
      </c>
    </row>
    <row r="3156" spans="1:22" ht="44.25" x14ac:dyDescent="0.7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  <c r="U3156" s="9">
        <v>40970.667337962957</v>
      </c>
      <c r="V3156" s="9">
        <v>41000.625671296293</v>
      </c>
    </row>
    <row r="3157" spans="1:22" ht="44.25" x14ac:dyDescent="0.7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  <c r="U3157" s="9">
        <v>41233.290798611109</v>
      </c>
      <c r="V3157" s="9">
        <v>41263.290798611109</v>
      </c>
    </row>
    <row r="3158" spans="1:22" ht="44.25" x14ac:dyDescent="0.7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  <c r="U3158" s="9">
        <v>41026.744722222218</v>
      </c>
      <c r="V3158" s="9">
        <v>41061.744722222218</v>
      </c>
    </row>
    <row r="3159" spans="1:22" ht="29.5" x14ac:dyDescent="0.7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41829.579918981479</v>
      </c>
      <c r="T3159" s="9">
        <f t="shared" si="299"/>
        <v>41839</v>
      </c>
      <c r="U3159" s="9">
        <v>41829.579918981479</v>
      </c>
      <c r="V3159" s="9">
        <v>41839</v>
      </c>
    </row>
    <row r="3160" spans="1:22" ht="29.5" x14ac:dyDescent="0.7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41447.631388888884</v>
      </c>
      <c r="T3160" s="9">
        <f t="shared" si="299"/>
        <v>41477.631388888884</v>
      </c>
      <c r="U3160" s="9">
        <v>41447.631388888884</v>
      </c>
      <c r="V3160" s="9">
        <v>41477.631388888884</v>
      </c>
    </row>
    <row r="3161" spans="1:22" ht="44.25" x14ac:dyDescent="0.7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9">
        <f t="shared" si="298"/>
        <v>40883.858344907407</v>
      </c>
      <c r="T3161" s="9">
        <f t="shared" si="299"/>
        <v>40926.75</v>
      </c>
      <c r="U3161" s="9">
        <v>40883.858344907407</v>
      </c>
      <c r="V3161" s="9">
        <v>40926.75</v>
      </c>
    </row>
    <row r="3162" spans="1:22" ht="44.25" x14ac:dyDescent="0.7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  <c r="U3162" s="9">
        <v>41841.056562499994</v>
      </c>
      <c r="V3162" s="9">
        <v>41863.999305555553</v>
      </c>
    </row>
    <row r="3163" spans="1:22" ht="59" x14ac:dyDescent="0.7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  <c r="U3163" s="9">
        <v>41897.327800925923</v>
      </c>
      <c r="V3163" s="9">
        <v>41927.327800925923</v>
      </c>
    </row>
    <row r="3164" spans="1:22" ht="59" x14ac:dyDescent="0.7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41799.47756944444</v>
      </c>
      <c r="T3164" s="9">
        <f t="shared" si="299"/>
        <v>41826.875</v>
      </c>
      <c r="U3164" s="9">
        <v>41799.47756944444</v>
      </c>
      <c r="V3164" s="9">
        <v>41826.875</v>
      </c>
    </row>
    <row r="3165" spans="1:22" ht="44.25" x14ac:dyDescent="0.7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  <c r="U3165" s="9">
        <v>41775.545428240737</v>
      </c>
      <c r="V3165" s="9">
        <v>41805.545428240737</v>
      </c>
    </row>
    <row r="3166" spans="1:22" ht="59" x14ac:dyDescent="0.7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41766.597395833334</v>
      </c>
      <c r="T3166" s="9">
        <f t="shared" si="299"/>
        <v>41799.597395833334</v>
      </c>
      <c r="U3166" s="9">
        <v>41766.597395833334</v>
      </c>
      <c r="V3166" s="9">
        <v>41799.597395833334</v>
      </c>
    </row>
    <row r="3167" spans="1:22" ht="59" x14ac:dyDescent="0.7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  <c r="U3167" s="9">
        <v>40643.950925925921</v>
      </c>
      <c r="V3167" s="9">
        <v>40665.957638888889</v>
      </c>
    </row>
    <row r="3168" spans="1:22" ht="44.25" x14ac:dyDescent="0.7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  <c r="U3168" s="9">
        <v>41940.483252314814</v>
      </c>
      <c r="V3168" s="9">
        <v>41969.124305555553</v>
      </c>
    </row>
    <row r="3169" spans="1:22" ht="29.5" x14ac:dyDescent="0.7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  <c r="U3169" s="9">
        <v>41838.967372685183</v>
      </c>
      <c r="V3169" s="9">
        <v>41852.967372685183</v>
      </c>
    </row>
    <row r="3170" spans="1:22" ht="44.25" x14ac:dyDescent="0.7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  <c r="U3170" s="9">
        <v>41771.897604166668</v>
      </c>
      <c r="V3170" s="9">
        <v>41803.708333333328</v>
      </c>
    </row>
    <row r="3171" spans="1:22" ht="29.5" x14ac:dyDescent="0.7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  <c r="U3171" s="9">
        <v>41591.529641203699</v>
      </c>
      <c r="V3171" s="9">
        <v>41620.999305555553</v>
      </c>
    </row>
    <row r="3172" spans="1:22" ht="44.25" x14ac:dyDescent="0.7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  <c r="U3172" s="9">
        <v>41788.872037037036</v>
      </c>
      <c r="V3172" s="9">
        <v>41821.958333333328</v>
      </c>
    </row>
    <row r="3173" spans="1:22" ht="59" x14ac:dyDescent="0.7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  <c r="U3173" s="9">
        <v>42466.399976851848</v>
      </c>
      <c r="V3173" s="9">
        <v>42496.399976851848</v>
      </c>
    </row>
    <row r="3174" spans="1:22" ht="44.25" x14ac:dyDescent="0.7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  <c r="U3174" s="9">
        <v>40923.521620370368</v>
      </c>
      <c r="V3174" s="9">
        <v>40953.521620370368</v>
      </c>
    </row>
    <row r="3175" spans="1:22" ht="44.25" x14ac:dyDescent="0.7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41878.670046296291</v>
      </c>
      <c r="T3175" s="9">
        <f t="shared" si="299"/>
        <v>41908.670046296291</v>
      </c>
      <c r="U3175" s="9">
        <v>41878.670046296291</v>
      </c>
      <c r="V3175" s="9">
        <v>41908.670046296291</v>
      </c>
    </row>
    <row r="3176" spans="1:22" ht="59" x14ac:dyDescent="0.7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  <c r="U3176" s="9">
        <v>41862.656342592592</v>
      </c>
      <c r="V3176" s="9">
        <v>41876.656342592592</v>
      </c>
    </row>
    <row r="3177" spans="1:22" ht="59" x14ac:dyDescent="0.7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  <c r="U3177" s="9">
        <v>40531.678553240738</v>
      </c>
      <c r="V3177" s="9">
        <v>40591.678553240738</v>
      </c>
    </row>
    <row r="3178" spans="1:22" ht="59" x14ac:dyDescent="0.7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  <c r="U3178" s="9">
        <v>41477.722581018512</v>
      </c>
      <c r="V3178" s="9">
        <v>41504.416666666664</v>
      </c>
    </row>
    <row r="3179" spans="1:22" ht="44.25" x14ac:dyDescent="0.7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  <c r="U3179" s="9">
        <v>41781.458437499998</v>
      </c>
      <c r="V3179" s="9">
        <v>41811.458437499998</v>
      </c>
    </row>
    <row r="3180" spans="1:22" ht="59" x14ac:dyDescent="0.7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  <c r="U3180" s="9">
        <v>41806.396701388883</v>
      </c>
      <c r="V3180" s="9">
        <v>41836.396701388883</v>
      </c>
    </row>
    <row r="3181" spans="1:22" ht="44.25" x14ac:dyDescent="0.7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  <c r="U3181" s="9">
        <v>41375.49387731481</v>
      </c>
      <c r="V3181" s="9">
        <v>41400.49387731481</v>
      </c>
    </row>
    <row r="3182" spans="1:22" ht="44.25" x14ac:dyDescent="0.7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  <c r="U3182" s="9">
        <v>41780.204270833332</v>
      </c>
      <c r="V3182" s="9">
        <v>41810.204270833332</v>
      </c>
    </row>
    <row r="3183" spans="1:22" ht="44.25" x14ac:dyDescent="0.7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  <c r="U3183" s="9">
        <v>41779.101701388885</v>
      </c>
      <c r="V3183" s="9">
        <v>41805.458333333328</v>
      </c>
    </row>
    <row r="3184" spans="1:22" ht="59" x14ac:dyDescent="0.7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40883.740983796291</v>
      </c>
      <c r="T3184" s="9">
        <f t="shared" si="299"/>
        <v>40939.5</v>
      </c>
      <c r="U3184" s="9">
        <v>40883.740983796291</v>
      </c>
      <c r="V3184" s="9">
        <v>40939.5</v>
      </c>
    </row>
    <row r="3185" spans="1:22" ht="44.25" x14ac:dyDescent="0.7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  <c r="U3185" s="9">
        <v>41491.586446759255</v>
      </c>
      <c r="V3185" s="9">
        <v>41509.586446759255</v>
      </c>
    </row>
    <row r="3186" spans="1:22" ht="44.25" x14ac:dyDescent="0.7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  <c r="U3186" s="9">
        <v>41791.785081018512</v>
      </c>
      <c r="V3186" s="9">
        <v>41821.785081018512</v>
      </c>
    </row>
    <row r="3187" spans="1:22" ht="44.25" x14ac:dyDescent="0.7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  <c r="U3187" s="9">
        <v>41829.768993055557</v>
      </c>
      <c r="V3187" s="9">
        <v>41836.768993055557</v>
      </c>
    </row>
    <row r="3188" spans="1:22" ht="44.25" x14ac:dyDescent="0.7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  <c r="U3188" s="9">
        <v>41868.715717592589</v>
      </c>
      <c r="V3188" s="9">
        <v>41898.666666666664</v>
      </c>
    </row>
    <row r="3189" spans="1:22" ht="59" x14ac:dyDescent="0.7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  <c r="U3189" s="9">
        <v>41835.458020833328</v>
      </c>
      <c r="V3189" s="9">
        <v>41855.458020833328</v>
      </c>
    </row>
    <row r="3190" spans="1:22" ht="44.25" x14ac:dyDescent="0.7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  <c r="U3190" s="9">
        <v>42144.207199074073</v>
      </c>
      <c r="V3190" s="9">
        <v>42165.207199074073</v>
      </c>
    </row>
    <row r="3191" spans="1:22" ht="59" x14ac:dyDescent="0.7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  <c r="U3191" s="9">
        <v>42118.138101851851</v>
      </c>
      <c r="V3191" s="9">
        <v>42148.138101851851</v>
      </c>
    </row>
    <row r="3192" spans="1:22" ht="44.25" x14ac:dyDescent="0.7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  <c r="U3192" s="9">
        <v>42682.942997685182</v>
      </c>
      <c r="V3192" s="9">
        <v>42712.984664351847</v>
      </c>
    </row>
    <row r="3193" spans="1:22" ht="44.25" x14ac:dyDescent="0.7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  <c r="U3193" s="9">
        <v>42538.547094907401</v>
      </c>
      <c r="V3193" s="9">
        <v>42598.547094907401</v>
      </c>
    </row>
    <row r="3194" spans="1:22" ht="44.25" x14ac:dyDescent="0.7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  <c r="U3194" s="9">
        <v>42018.732164351844</v>
      </c>
      <c r="V3194" s="9">
        <v>42063.708333333336</v>
      </c>
    </row>
    <row r="3195" spans="1:22" ht="44.25" x14ac:dyDescent="0.7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  <c r="U3195" s="9">
        <v>42010.759907407402</v>
      </c>
      <c r="V3195" s="9">
        <v>42055.759907407402</v>
      </c>
    </row>
    <row r="3196" spans="1:22" ht="59" x14ac:dyDescent="0.7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  <c r="U3196" s="9">
        <v>42181.854143518511</v>
      </c>
      <c r="V3196" s="9">
        <v>42211.854143518511</v>
      </c>
    </row>
    <row r="3197" spans="1:22" ht="44.25" x14ac:dyDescent="0.7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  <c r="U3197" s="9">
        <v>42017.385902777773</v>
      </c>
      <c r="V3197" s="9">
        <v>42047.385902777773</v>
      </c>
    </row>
    <row r="3198" spans="1:22" ht="44.25" x14ac:dyDescent="0.7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  <c r="U3198" s="9">
        <v>42157.389756944445</v>
      </c>
      <c r="V3198" s="9">
        <v>42217.374999999993</v>
      </c>
    </row>
    <row r="3199" spans="1:22" ht="29.5" x14ac:dyDescent="0.7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  <c r="U3199" s="9">
        <v>42009.28493055555</v>
      </c>
      <c r="V3199" s="9">
        <v>42039.28493055555</v>
      </c>
    </row>
    <row r="3200" spans="1:22" ht="59" x14ac:dyDescent="0.7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  <c r="U3200" s="9">
        <v>42013.216168981475</v>
      </c>
      <c r="V3200" s="9">
        <v>42051.216168981475</v>
      </c>
    </row>
    <row r="3201" spans="1:22" ht="44.25" x14ac:dyDescent="0.7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41858.553449074068</v>
      </c>
      <c r="T3201" s="9">
        <f t="shared" si="299"/>
        <v>41888.666666666664</v>
      </c>
      <c r="U3201" s="9">
        <v>41858.553449074068</v>
      </c>
      <c r="V3201" s="9">
        <v>41888.666666666664</v>
      </c>
    </row>
    <row r="3202" spans="1:22" ht="59" x14ac:dyDescent="0.7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  <c r="U3202" s="9">
        <v>42460.112280092588</v>
      </c>
      <c r="V3202" s="9">
        <v>42490.023611111108</v>
      </c>
    </row>
    <row r="3203" spans="1:22" ht="44.25" x14ac:dyDescent="0.7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>
        <f t="shared" ref="P3203:P3266" si="301">ROUND(E3203/L3203,0)</f>
        <v>13</v>
      </c>
      <c r="Q3203" t="str">
        <f t="shared" ref="Q3203:Q3266" si="302">LEFT(N3203, SEARCH("/",N3203,1)-1)</f>
        <v>theater</v>
      </c>
      <c r="R3203" t="str">
        <f t="shared" ref="R3203:R3266" si="303">RIGHT(N3203, LEN(N3203)-SEARCH("/",N3203,1))</f>
        <v>musical</v>
      </c>
      <c r="S3203" s="9">
        <f t="shared" ref="S3203:S3266" si="304">(((J3203/60)/60)/24)+DATE(1970,1,1)+(-5/24)</f>
        <v>41861.558761574073</v>
      </c>
      <c r="T3203" s="9">
        <f t="shared" ref="T3203:T3266" si="305">(((I3203/60)/60)/24)+DATE(1970,1,1)+(-5/24)</f>
        <v>41882.558761574073</v>
      </c>
      <c r="U3203" s="9">
        <v>41861.558761574073</v>
      </c>
      <c r="V3203" s="9">
        <v>41882.558761574073</v>
      </c>
    </row>
    <row r="3204" spans="1:22" ht="44.25" x14ac:dyDescent="0.7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  <c r="U3204" s="9">
        <v>42293.645208333335</v>
      </c>
      <c r="V3204" s="9">
        <v>42352.040972222218</v>
      </c>
    </row>
    <row r="3205" spans="1:22" ht="44.25" x14ac:dyDescent="0.7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  <c r="U3205" s="9">
        <v>42242.780347222222</v>
      </c>
      <c r="V3205" s="9">
        <v>42272.780347222222</v>
      </c>
    </row>
    <row r="3206" spans="1:22" ht="44.25" x14ac:dyDescent="0.7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  <c r="U3206" s="9">
        <v>42172.477766203701</v>
      </c>
      <c r="V3206" s="9">
        <v>42202.468055555553</v>
      </c>
    </row>
    <row r="3207" spans="1:22" ht="44.25" x14ac:dyDescent="0.7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  <c r="U3207" s="9">
        <v>42095.166342592587</v>
      </c>
      <c r="V3207" s="9">
        <v>42125.166342592587</v>
      </c>
    </row>
    <row r="3208" spans="1:22" ht="44.25" x14ac:dyDescent="0.7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  <c r="U3208" s="9">
        <v>42236.067719907405</v>
      </c>
      <c r="V3208" s="9">
        <v>42266.067719907405</v>
      </c>
    </row>
    <row r="3209" spans="1:22" ht="44.25" x14ac:dyDescent="0.7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  <c r="U3209" s="9">
        <v>42057.069525462961</v>
      </c>
      <c r="V3209" s="9">
        <v>42117.027858796289</v>
      </c>
    </row>
    <row r="3210" spans="1:22" ht="44.25" x14ac:dyDescent="0.7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  <c r="U3210" s="9">
        <v>41827.396724537037</v>
      </c>
      <c r="V3210" s="9">
        <v>41848.396724537037</v>
      </c>
    </row>
    <row r="3211" spans="1:22" ht="44.25" x14ac:dyDescent="0.7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41778.428912037038</v>
      </c>
      <c r="T3211" s="9">
        <f t="shared" si="305"/>
        <v>41810.75</v>
      </c>
      <c r="U3211" s="9">
        <v>41778.428912037038</v>
      </c>
      <c r="V3211" s="9">
        <v>41810.75</v>
      </c>
    </row>
    <row r="3212" spans="1:22" ht="44.25" x14ac:dyDescent="0.7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  <c r="U3212" s="9">
        <v>41013.728229166663</v>
      </c>
      <c r="V3212" s="9">
        <v>41060.957638888889</v>
      </c>
    </row>
    <row r="3213" spans="1:22" ht="59" x14ac:dyDescent="0.7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41834.378240740742</v>
      </c>
      <c r="T3213" s="9">
        <f t="shared" si="305"/>
        <v>41865.875</v>
      </c>
      <c r="U3213" s="9">
        <v>41834.378240740742</v>
      </c>
      <c r="V3213" s="9">
        <v>41865.875</v>
      </c>
    </row>
    <row r="3214" spans="1:22" ht="29.5" x14ac:dyDescent="0.7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  <c r="U3214" s="9">
        <v>41829.587395833332</v>
      </c>
      <c r="V3214" s="9">
        <v>41859.587395833332</v>
      </c>
    </row>
    <row r="3215" spans="1:22" ht="44.25" x14ac:dyDescent="0.7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  <c r="U3215" s="9">
        <v>42171.555081018516</v>
      </c>
      <c r="V3215" s="9">
        <v>42211.555081018516</v>
      </c>
    </row>
    <row r="3216" spans="1:22" ht="59" x14ac:dyDescent="0.7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  <c r="U3216" s="9">
        <v>42337.584178240737</v>
      </c>
      <c r="V3216" s="9">
        <v>42374.788194444445</v>
      </c>
    </row>
    <row r="3217" spans="1:22" ht="59" x14ac:dyDescent="0.7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  <c r="U3217" s="9">
        <v>42219.456840277773</v>
      </c>
      <c r="V3217" s="9">
        <v>42256.957638888889</v>
      </c>
    </row>
    <row r="3218" spans="1:22" ht="44.25" x14ac:dyDescent="0.7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  <c r="U3218" s="9">
        <v>42165.254293981481</v>
      </c>
      <c r="V3218" s="9">
        <v>42196.395833333336</v>
      </c>
    </row>
    <row r="3219" spans="1:22" ht="29.5" x14ac:dyDescent="0.7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  <c r="U3219" s="9">
        <v>42648.337777777771</v>
      </c>
      <c r="V3219" s="9">
        <v>42678.337777777771</v>
      </c>
    </row>
    <row r="3220" spans="1:22" ht="44.25" x14ac:dyDescent="0.7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  <c r="U3220" s="9">
        <v>41970.793819444443</v>
      </c>
      <c r="V3220" s="9">
        <v>42003.791666666664</v>
      </c>
    </row>
    <row r="3221" spans="1:22" ht="44.25" x14ac:dyDescent="0.7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  <c r="U3221" s="9">
        <v>42050.77484953704</v>
      </c>
      <c r="V3221" s="9">
        <v>42085.733182870368</v>
      </c>
    </row>
    <row r="3222" spans="1:22" ht="29.5" x14ac:dyDescent="0.7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  <c r="U3222" s="9">
        <v>42772.625046296293</v>
      </c>
      <c r="V3222" s="9">
        <v>42806.666666666664</v>
      </c>
    </row>
    <row r="3223" spans="1:22" ht="59" x14ac:dyDescent="0.7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  <c r="U3223" s="9">
        <v>42155.488460648143</v>
      </c>
      <c r="V3223" s="9">
        <v>42190.488460648143</v>
      </c>
    </row>
    <row r="3224" spans="1:22" ht="44.25" x14ac:dyDescent="0.7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  <c r="U3224" s="9">
        <v>42270.373807870368</v>
      </c>
      <c r="V3224" s="9">
        <v>42301.686805555553</v>
      </c>
    </row>
    <row r="3225" spans="1:22" ht="29.5" x14ac:dyDescent="0.7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42206.62703703704</v>
      </c>
      <c r="T3225" s="9">
        <f t="shared" si="305"/>
        <v>42236.62703703704</v>
      </c>
      <c r="U3225" s="9">
        <v>42206.62703703704</v>
      </c>
      <c r="V3225" s="9">
        <v>42236.62703703704</v>
      </c>
    </row>
    <row r="3226" spans="1:22" ht="59" x14ac:dyDescent="0.7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  <c r="U3226" s="9">
        <v>42697.642511574071</v>
      </c>
      <c r="V3226" s="9">
        <v>42744.999999999993</v>
      </c>
    </row>
    <row r="3227" spans="1:22" ht="44.25" x14ac:dyDescent="0.7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  <c r="U3227" s="9">
        <v>42503.351134259261</v>
      </c>
      <c r="V3227" s="9">
        <v>42524.666666666664</v>
      </c>
    </row>
    <row r="3228" spans="1:22" ht="44.25" x14ac:dyDescent="0.7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  <c r="U3228" s="9">
        <v>42277.375138888885</v>
      </c>
      <c r="V3228" s="9">
        <v>42307.375138888885</v>
      </c>
    </row>
    <row r="3229" spans="1:22" ht="44.25" x14ac:dyDescent="0.7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  <c r="U3229" s="9">
        <v>42722.674027777779</v>
      </c>
      <c r="V3229" s="9">
        <v>42752.674027777779</v>
      </c>
    </row>
    <row r="3230" spans="1:22" ht="29.5" x14ac:dyDescent="0.7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  <c r="U3230" s="9">
        <v>42323.500972222224</v>
      </c>
      <c r="V3230" s="9">
        <v>42354.999305555553</v>
      </c>
    </row>
    <row r="3231" spans="1:22" ht="44.25" x14ac:dyDescent="0.7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  <c r="U3231" s="9">
        <v>41933.083310185182</v>
      </c>
      <c r="V3231" s="9">
        <v>41963.124976851854</v>
      </c>
    </row>
    <row r="3232" spans="1:22" ht="44.25" x14ac:dyDescent="0.7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9">
        <f t="shared" si="304"/>
        <v>41897.959791666668</v>
      </c>
      <c r="T3232" s="9">
        <f t="shared" si="305"/>
        <v>41912.957638888889</v>
      </c>
      <c r="U3232" s="9">
        <v>41897.959791666668</v>
      </c>
      <c r="V3232" s="9">
        <v>41912.957638888889</v>
      </c>
    </row>
    <row r="3233" spans="1:22" ht="44.25" x14ac:dyDescent="0.7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  <c r="U3233" s="9">
        <v>42446.735497685186</v>
      </c>
      <c r="V3233" s="9">
        <v>42476.735497685186</v>
      </c>
    </row>
    <row r="3234" spans="1:22" ht="44.25" x14ac:dyDescent="0.7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  <c r="U3234" s="9">
        <v>42463.605520833335</v>
      </c>
      <c r="V3234" s="9">
        <v>42493.957638888889</v>
      </c>
    </row>
    <row r="3235" spans="1:22" ht="44.25" x14ac:dyDescent="0.7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  <c r="U3235" s="9">
        <v>42766.596701388888</v>
      </c>
      <c r="V3235" s="9">
        <v>42796.596701388888</v>
      </c>
    </row>
    <row r="3236" spans="1:22" ht="44.25" x14ac:dyDescent="0.7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  <c r="U3236" s="9">
        <v>42734.581111111103</v>
      </c>
      <c r="V3236" s="9">
        <v>42767.771527777775</v>
      </c>
    </row>
    <row r="3237" spans="1:22" ht="44.25" x14ac:dyDescent="0.7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  <c r="U3237" s="9">
        <v>42522.139479166661</v>
      </c>
      <c r="V3237" s="9">
        <v>42552.139479166661</v>
      </c>
    </row>
    <row r="3238" spans="1:22" ht="44.25" x14ac:dyDescent="0.7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  <c r="U3238" s="9">
        <v>42702.708715277775</v>
      </c>
      <c r="V3238" s="9">
        <v>42732.708715277775</v>
      </c>
    </row>
    <row r="3239" spans="1:22" ht="29.5" x14ac:dyDescent="0.7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  <c r="U3239" s="9">
        <v>42252.266018518516</v>
      </c>
      <c r="V3239" s="9">
        <v>42275.957638888889</v>
      </c>
    </row>
    <row r="3240" spans="1:22" ht="44.25" x14ac:dyDescent="0.7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  <c r="U3240" s="9">
        <v>42156.302060185182</v>
      </c>
      <c r="V3240" s="9">
        <v>42186.302060185182</v>
      </c>
    </row>
    <row r="3241" spans="1:22" ht="59" x14ac:dyDescent="0.7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  <c r="U3241" s="9">
        <v>42277.880706018514</v>
      </c>
      <c r="V3241" s="9">
        <v>42302.790972222218</v>
      </c>
    </row>
    <row r="3242" spans="1:22" ht="44.25" x14ac:dyDescent="0.7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  <c r="U3242" s="9">
        <v>42754.485509259255</v>
      </c>
      <c r="V3242" s="9">
        <v>42782.749999999993</v>
      </c>
    </row>
    <row r="3243" spans="1:22" ht="59" x14ac:dyDescent="0.7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  <c r="U3243" s="9">
        <v>41893.116550925923</v>
      </c>
      <c r="V3243" s="9">
        <v>41926.082638888889</v>
      </c>
    </row>
    <row r="3244" spans="1:22" ht="29.5" x14ac:dyDescent="0.7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  <c r="U3244" s="9">
        <v>41871.547361111108</v>
      </c>
      <c r="V3244" s="9">
        <v>41901.547361111108</v>
      </c>
    </row>
    <row r="3245" spans="1:22" ht="44.25" x14ac:dyDescent="0.7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  <c r="U3245" s="9">
        <v>42261.888449074067</v>
      </c>
      <c r="V3245" s="9">
        <v>42285.791666666664</v>
      </c>
    </row>
    <row r="3246" spans="1:22" ht="44.25" x14ac:dyDescent="0.7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  <c r="U3246" s="9">
        <v>42675.485902777778</v>
      </c>
      <c r="V3246" s="9">
        <v>42705.527569444443</v>
      </c>
    </row>
    <row r="3247" spans="1:22" ht="44.25" x14ac:dyDescent="0.7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  <c r="U3247" s="9">
        <v>42135.391874999994</v>
      </c>
      <c r="V3247" s="9">
        <v>42166.874999999993</v>
      </c>
    </row>
    <row r="3248" spans="1:22" ht="44.25" x14ac:dyDescent="0.7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  <c r="U3248" s="9">
        <v>42230.263888888883</v>
      </c>
      <c r="V3248" s="9">
        <v>42258.957638888889</v>
      </c>
    </row>
    <row r="3249" spans="1:22" ht="44.25" x14ac:dyDescent="0.7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  <c r="U3249" s="9">
        <v>42167.22583333333</v>
      </c>
      <c r="V3249" s="9">
        <v>42197.22583333333</v>
      </c>
    </row>
    <row r="3250" spans="1:22" ht="29.5" x14ac:dyDescent="0.7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  <c r="U3250" s="9">
        <v>42068.68005787037</v>
      </c>
      <c r="V3250" s="9">
        <v>42098.638391203705</v>
      </c>
    </row>
    <row r="3251" spans="1:22" ht="44.25" x14ac:dyDescent="0.7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  <c r="U3251" s="9">
        <v>42145.538356481477</v>
      </c>
      <c r="V3251" s="9">
        <v>42175.538356481477</v>
      </c>
    </row>
    <row r="3252" spans="1:22" ht="59" x14ac:dyDescent="0.7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  <c r="U3252" s="9">
        <v>41918.533842592587</v>
      </c>
      <c r="V3252" s="9">
        <v>41948.575509259259</v>
      </c>
    </row>
    <row r="3253" spans="1:22" ht="44.25" x14ac:dyDescent="0.7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  <c r="U3253" s="9">
        <v>42146.52275462963</v>
      </c>
      <c r="V3253" s="9">
        <v>42176.52275462963</v>
      </c>
    </row>
    <row r="3254" spans="1:22" ht="44.25" x14ac:dyDescent="0.7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  <c r="U3254" s="9">
        <v>42590.264351851853</v>
      </c>
      <c r="V3254" s="9">
        <v>42620.264351851853</v>
      </c>
    </row>
    <row r="3255" spans="1:22" ht="44.25" x14ac:dyDescent="0.7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  <c r="U3255" s="9">
        <v>42602.368379629632</v>
      </c>
      <c r="V3255" s="9">
        <v>42620.947916666664</v>
      </c>
    </row>
    <row r="3256" spans="1:22" ht="44.25" x14ac:dyDescent="0.7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  <c r="U3256" s="9">
        <v>42058.877418981479</v>
      </c>
      <c r="V3256" s="9">
        <v>42088.835752314808</v>
      </c>
    </row>
    <row r="3257" spans="1:22" ht="59" x14ac:dyDescent="0.7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  <c r="U3257" s="9">
        <v>41889.559895833328</v>
      </c>
      <c r="V3257" s="9">
        <v>41919.559895833328</v>
      </c>
    </row>
    <row r="3258" spans="1:22" ht="44.25" x14ac:dyDescent="0.7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  <c r="U3258" s="9">
        <v>42144.365474537037</v>
      </c>
      <c r="V3258" s="9">
        <v>42165.957638888889</v>
      </c>
    </row>
    <row r="3259" spans="1:22" ht="44.25" x14ac:dyDescent="0.7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  <c r="U3259" s="9">
        <v>42758.351296296292</v>
      </c>
      <c r="V3259" s="9">
        <v>42788.351296296292</v>
      </c>
    </row>
    <row r="3260" spans="1:22" ht="44.25" x14ac:dyDescent="0.7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  <c r="U3260" s="9">
        <v>41982.678946759253</v>
      </c>
      <c r="V3260" s="9">
        <v>42012.678946759253</v>
      </c>
    </row>
    <row r="3261" spans="1:22" ht="44.25" x14ac:dyDescent="0.7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  <c r="U3261" s="9">
        <v>42614.552604166667</v>
      </c>
      <c r="V3261" s="9">
        <v>42643.957638888889</v>
      </c>
    </row>
    <row r="3262" spans="1:22" ht="44.25" x14ac:dyDescent="0.7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  <c r="U3262" s="9">
        <v>42303.464328703696</v>
      </c>
      <c r="V3262" s="9">
        <v>42338.505995370368</v>
      </c>
    </row>
    <row r="3263" spans="1:22" ht="44.25" x14ac:dyDescent="0.7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  <c r="U3263" s="9">
        <v>42171.517083333332</v>
      </c>
      <c r="V3263" s="9">
        <v>42201.517083333332</v>
      </c>
    </row>
    <row r="3264" spans="1:22" ht="29.5" x14ac:dyDescent="0.7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  <c r="U3264" s="9">
        <v>41964.107199074067</v>
      </c>
      <c r="V3264" s="9">
        <v>41994.958333333336</v>
      </c>
    </row>
    <row r="3265" spans="1:22" ht="29.5" x14ac:dyDescent="0.7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  <c r="U3265" s="9">
        <v>42284.30773148148</v>
      </c>
      <c r="V3265" s="9">
        <v>42307.666666666664</v>
      </c>
    </row>
    <row r="3266" spans="1:22" ht="29.5" x14ac:dyDescent="0.7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  <c r="U3266" s="9">
        <v>42016.591874999998</v>
      </c>
      <c r="V3266" s="9">
        <v>42032.708333333336</v>
      </c>
    </row>
    <row r="3267" spans="1:22" ht="44.25" x14ac:dyDescent="0.7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>
        <f t="shared" ref="P3267:P3330" si="307">ROUND(E3267/L3267,0)</f>
        <v>70</v>
      </c>
      <c r="Q3267" t="str">
        <f t="shared" ref="Q3267:Q3330" si="308">LEFT(N3267, SEARCH("/",N3267,1)-1)</f>
        <v>theater</v>
      </c>
      <c r="R3267" t="str">
        <f t="shared" ref="R3267:R3330" si="309">RIGHT(N3267, LEN(N3267)-SEARCH("/",N3267,1))</f>
        <v>plays</v>
      </c>
      <c r="S3267" s="9">
        <f t="shared" ref="S3267:S3330" si="310">(((J3267/60)/60)/24)+DATE(1970,1,1)+(-5/24)</f>
        <v>42311.503645833327</v>
      </c>
      <c r="T3267" s="9">
        <f t="shared" ref="T3267:T3330" si="311">(((I3267/60)/60)/24)+DATE(1970,1,1)+(-5/24)</f>
        <v>42341.499999999993</v>
      </c>
      <c r="U3267" s="9">
        <v>42311.503645833327</v>
      </c>
      <c r="V3267" s="9">
        <v>42341.499999999993</v>
      </c>
    </row>
    <row r="3268" spans="1:22" ht="44.25" x14ac:dyDescent="0.7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42136.32780092593</v>
      </c>
      <c r="T3268" s="9">
        <f t="shared" si="311"/>
        <v>42167.666666666664</v>
      </c>
      <c r="U3268" s="9">
        <v>42136.32780092593</v>
      </c>
      <c r="V3268" s="9">
        <v>42167.666666666664</v>
      </c>
    </row>
    <row r="3269" spans="1:22" ht="44.25" x14ac:dyDescent="0.7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  <c r="U3269" s="9">
        <v>42172.549305555549</v>
      </c>
      <c r="V3269" s="9">
        <v>42202.549305555549</v>
      </c>
    </row>
    <row r="3270" spans="1:22" ht="44.25" x14ac:dyDescent="0.7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  <c r="U3270" s="9">
        <v>42590.695925925924</v>
      </c>
      <c r="V3270" s="9">
        <v>42606.695925925924</v>
      </c>
    </row>
    <row r="3271" spans="1:22" ht="44.25" x14ac:dyDescent="0.7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42137.18746527777</v>
      </c>
      <c r="T3271" s="9">
        <f t="shared" si="311"/>
        <v>42171.249999999993</v>
      </c>
      <c r="U3271" s="9">
        <v>42137.18746527777</v>
      </c>
      <c r="V3271" s="9">
        <v>42171.249999999993</v>
      </c>
    </row>
    <row r="3272" spans="1:22" ht="59" x14ac:dyDescent="0.7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  <c r="U3272" s="9">
        <v>42167.324826388889</v>
      </c>
      <c r="V3272" s="9">
        <v>42197.324826388889</v>
      </c>
    </row>
    <row r="3273" spans="1:22" x14ac:dyDescent="0.7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  <c r="U3273" s="9">
        <v>41915.22887731481</v>
      </c>
      <c r="V3273" s="9">
        <v>41945.270543981482</v>
      </c>
    </row>
    <row r="3274" spans="1:22" ht="44.25" x14ac:dyDescent="0.7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  <c r="U3274" s="9">
        <v>42284.291770833333</v>
      </c>
      <c r="V3274" s="9">
        <v>42314.333437499998</v>
      </c>
    </row>
    <row r="3275" spans="1:22" ht="59" x14ac:dyDescent="0.7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  <c r="U3275" s="9">
        <v>42611.5930787037</v>
      </c>
      <c r="V3275" s="9">
        <v>42627.583333333336</v>
      </c>
    </row>
    <row r="3276" spans="1:22" ht="44.25" x14ac:dyDescent="0.7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  <c r="U3276" s="9">
        <v>42400.496203703697</v>
      </c>
      <c r="V3276" s="9">
        <v>42444.666666666664</v>
      </c>
    </row>
    <row r="3277" spans="1:22" ht="44.25" x14ac:dyDescent="0.7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  <c r="U3277" s="9">
        <v>42017.672118055554</v>
      </c>
      <c r="V3277" s="9">
        <v>42043.979166666664</v>
      </c>
    </row>
    <row r="3278" spans="1:22" ht="44.25" x14ac:dyDescent="0.7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  <c r="U3278" s="9">
        <v>42426.741655092592</v>
      </c>
      <c r="V3278" s="9">
        <v>42460.957638888889</v>
      </c>
    </row>
    <row r="3279" spans="1:22" ht="59" x14ac:dyDescent="0.7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41931.474606481483</v>
      </c>
      <c r="T3279" s="9">
        <f t="shared" si="311"/>
        <v>41961.516273148147</v>
      </c>
      <c r="U3279" s="9">
        <v>41931.474606481483</v>
      </c>
      <c r="V3279" s="9">
        <v>41961.516273148147</v>
      </c>
    </row>
    <row r="3280" spans="1:22" ht="44.25" x14ac:dyDescent="0.7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  <c r="U3280" s="9">
        <v>42124.640081018515</v>
      </c>
      <c r="V3280" s="9">
        <v>42154.640081018515</v>
      </c>
    </row>
    <row r="3281" spans="1:22" ht="59" x14ac:dyDescent="0.7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9">
        <f t="shared" si="310"/>
        <v>42430.894201388881</v>
      </c>
      <c r="T3281" s="9">
        <f t="shared" si="311"/>
        <v>42460.852534722224</v>
      </c>
      <c r="U3281" s="9">
        <v>42430.894201388881</v>
      </c>
      <c r="V3281" s="9">
        <v>42460.852534722224</v>
      </c>
    </row>
    <row r="3282" spans="1:22" ht="59" x14ac:dyDescent="0.7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  <c r="U3282" s="9">
        <v>42121.548587962963</v>
      </c>
      <c r="V3282" s="9">
        <v>42155.999999999993</v>
      </c>
    </row>
    <row r="3283" spans="1:22" ht="29.5" x14ac:dyDescent="0.7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  <c r="U3283" s="9">
        <v>42218.811400462961</v>
      </c>
      <c r="V3283" s="9">
        <v>42248.811400462961</v>
      </c>
    </row>
    <row r="3284" spans="1:22" ht="44.25" x14ac:dyDescent="0.7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  <c r="U3284" s="9">
        <v>42444.985972222225</v>
      </c>
      <c r="V3284" s="9">
        <v>42488.985972222225</v>
      </c>
    </row>
    <row r="3285" spans="1:22" ht="59" x14ac:dyDescent="0.7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  <c r="U3285" s="9">
        <v>42379.535856481474</v>
      </c>
      <c r="V3285" s="9">
        <v>42410.666666666664</v>
      </c>
    </row>
    <row r="3286" spans="1:22" ht="44.25" x14ac:dyDescent="0.7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  <c r="U3286" s="9">
        <v>42380.676539351851</v>
      </c>
      <c r="V3286" s="9">
        <v>42398.040972222218</v>
      </c>
    </row>
    <row r="3287" spans="1:22" x14ac:dyDescent="0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  <c r="U3287" s="9">
        <v>42762.734097222223</v>
      </c>
      <c r="V3287" s="9">
        <v>42793.999999999993</v>
      </c>
    </row>
    <row r="3288" spans="1:22" ht="59" x14ac:dyDescent="0.7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  <c r="U3288" s="9">
        <v>42567.631736111107</v>
      </c>
      <c r="V3288" s="9">
        <v>42597.631736111107</v>
      </c>
    </row>
    <row r="3289" spans="1:22" ht="29.5" x14ac:dyDescent="0.7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  <c r="U3289" s="9">
        <v>42311.541990740741</v>
      </c>
      <c r="V3289" s="9">
        <v>42336.541990740741</v>
      </c>
    </row>
    <row r="3290" spans="1:22" ht="44.25" x14ac:dyDescent="0.7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  <c r="U3290" s="9">
        <v>42505.566145833327</v>
      </c>
      <c r="V3290" s="9">
        <v>42541.749999999993</v>
      </c>
    </row>
    <row r="3291" spans="1:22" ht="59" x14ac:dyDescent="0.7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  <c r="U3291" s="9">
        <v>42758.159745370365</v>
      </c>
      <c r="V3291" s="9">
        <v>42786.159745370365</v>
      </c>
    </row>
    <row r="3292" spans="1:22" ht="73.75" x14ac:dyDescent="0.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  <c r="U3292" s="9">
        <v>42775.306608796294</v>
      </c>
      <c r="V3292" s="9">
        <v>42805.306608796294</v>
      </c>
    </row>
    <row r="3293" spans="1:22" ht="59" x14ac:dyDescent="0.7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  <c r="U3293" s="9">
        <v>42232.494212962956</v>
      </c>
      <c r="V3293" s="9">
        <v>42263.957638888889</v>
      </c>
    </row>
    <row r="3294" spans="1:22" ht="44.25" x14ac:dyDescent="0.7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  <c r="U3294" s="9">
        <v>42282.561898148146</v>
      </c>
      <c r="V3294" s="9">
        <v>42342.603564814817</v>
      </c>
    </row>
    <row r="3295" spans="1:22" ht="59" x14ac:dyDescent="0.7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  <c r="U3295" s="9">
        <v>42768.217037037037</v>
      </c>
      <c r="V3295" s="9">
        <v>42798.217037037037</v>
      </c>
    </row>
    <row r="3296" spans="1:22" ht="44.25" x14ac:dyDescent="0.7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  <c r="U3296" s="9">
        <v>42141.33280092592</v>
      </c>
      <c r="V3296" s="9">
        <v>42171.33280092592</v>
      </c>
    </row>
    <row r="3297" spans="1:22" ht="44.25" x14ac:dyDescent="0.7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  <c r="U3297" s="9">
        <v>42609.234131944446</v>
      </c>
      <c r="V3297" s="9">
        <v>42639.234131944446</v>
      </c>
    </row>
    <row r="3298" spans="1:22" ht="44.25" x14ac:dyDescent="0.7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  <c r="U3298" s="9">
        <v>42309.54828703704</v>
      </c>
      <c r="V3298" s="9">
        <v>42330.708333333336</v>
      </c>
    </row>
    <row r="3299" spans="1:22" ht="44.25" x14ac:dyDescent="0.7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  <c r="U3299" s="9">
        <v>42193.563148148147</v>
      </c>
      <c r="V3299" s="9">
        <v>42212.749305555553</v>
      </c>
    </row>
    <row r="3300" spans="1:22" ht="44.25" x14ac:dyDescent="0.7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  <c r="U3300" s="9">
        <v>42239.749629629623</v>
      </c>
      <c r="V3300" s="9">
        <v>42259.791666666664</v>
      </c>
    </row>
    <row r="3301" spans="1:22" ht="44.25" x14ac:dyDescent="0.7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  <c r="U3301" s="9">
        <v>42261.709062499998</v>
      </c>
      <c r="V3301" s="9">
        <v>42291.709062499998</v>
      </c>
    </row>
    <row r="3302" spans="1:22" ht="44.25" x14ac:dyDescent="0.7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  <c r="U3302" s="9">
        <v>42102.535439814812</v>
      </c>
      <c r="V3302" s="9">
        <v>42123.535439814812</v>
      </c>
    </row>
    <row r="3303" spans="1:22" ht="44.25" x14ac:dyDescent="0.7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42538.527500000004</v>
      </c>
      <c r="T3303" s="9">
        <f t="shared" si="311"/>
        <v>42583.082638888889</v>
      </c>
      <c r="U3303" s="9">
        <v>42538.527500000004</v>
      </c>
      <c r="V3303" s="9">
        <v>42583.082638888889</v>
      </c>
    </row>
    <row r="3304" spans="1:22" x14ac:dyDescent="0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  <c r="U3304" s="9">
        <v>42681.143240740734</v>
      </c>
      <c r="V3304" s="9">
        <v>42711.143240740734</v>
      </c>
    </row>
    <row r="3305" spans="1:22" ht="44.25" x14ac:dyDescent="0.7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  <c r="U3305" s="9">
        <v>42056.443101851844</v>
      </c>
      <c r="V3305" s="9">
        <v>42091.401435185187</v>
      </c>
    </row>
    <row r="3306" spans="1:22" ht="44.25" x14ac:dyDescent="0.7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  <c r="U3306" s="9">
        <v>42696.41611111111</v>
      </c>
      <c r="V3306" s="9">
        <v>42726.41611111111</v>
      </c>
    </row>
    <row r="3307" spans="1:22" ht="44.25" x14ac:dyDescent="0.7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  <c r="U3307" s="9">
        <v>42186.647546296292</v>
      </c>
      <c r="V3307" s="9">
        <v>42216.647546296292</v>
      </c>
    </row>
    <row r="3308" spans="1:22" ht="59" x14ac:dyDescent="0.7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  <c r="U3308" s="9">
        <v>42493.010902777773</v>
      </c>
      <c r="V3308" s="9">
        <v>42530.916666666664</v>
      </c>
    </row>
    <row r="3309" spans="1:22" ht="44.25" x14ac:dyDescent="0.7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  <c r="U3309" s="9">
        <v>42474.848831018513</v>
      </c>
      <c r="V3309" s="9">
        <v>42504.848831018513</v>
      </c>
    </row>
    <row r="3310" spans="1:22" ht="44.25" x14ac:dyDescent="0.7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  <c r="U3310" s="9">
        <v>42452.668576388889</v>
      </c>
      <c r="V3310" s="9">
        <v>42473.668576388889</v>
      </c>
    </row>
    <row r="3311" spans="1:22" ht="29.5" x14ac:dyDescent="0.7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  <c r="U3311" s="9">
        <v>42628.441874999997</v>
      </c>
      <c r="V3311" s="9">
        <v>42659.441874999997</v>
      </c>
    </row>
    <row r="3312" spans="1:22" ht="29.5" x14ac:dyDescent="0.7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  <c r="U3312" s="9">
        <v>42253.720196759255</v>
      </c>
      <c r="V3312" s="9">
        <v>42283.720196759255</v>
      </c>
    </row>
    <row r="3313" spans="1:22" ht="44.25" x14ac:dyDescent="0.7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  <c r="U3313" s="9">
        <v>42264.083449074074</v>
      </c>
      <c r="V3313" s="9">
        <v>42294.083449074074</v>
      </c>
    </row>
    <row r="3314" spans="1:22" ht="44.25" x14ac:dyDescent="0.7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  <c r="U3314" s="9">
        <v>42664.601226851846</v>
      </c>
      <c r="V3314" s="9">
        <v>42685.708333333336</v>
      </c>
    </row>
    <row r="3315" spans="1:22" ht="44.25" x14ac:dyDescent="0.7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  <c r="U3315" s="9">
        <v>42382.036076388882</v>
      </c>
      <c r="V3315" s="9">
        <v>42395.833333333336</v>
      </c>
    </row>
    <row r="3316" spans="1:22" ht="44.25" x14ac:dyDescent="0.7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  <c r="U3316" s="9">
        <v>42105.059155092589</v>
      </c>
      <c r="V3316" s="9">
        <v>42132.628472222219</v>
      </c>
    </row>
    <row r="3317" spans="1:22" ht="44.25" x14ac:dyDescent="0.7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42466.095381944448</v>
      </c>
      <c r="T3317" s="9">
        <f t="shared" si="311"/>
        <v>42496.095381944448</v>
      </c>
      <c r="U3317" s="9">
        <v>42466.095381944448</v>
      </c>
      <c r="V3317" s="9">
        <v>42496.095381944448</v>
      </c>
    </row>
    <row r="3318" spans="1:22" ht="73.75" x14ac:dyDescent="0.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41826.662905092591</v>
      </c>
      <c r="T3318" s="9">
        <f t="shared" si="311"/>
        <v>41859.370833333334</v>
      </c>
      <c r="U3318" s="9">
        <v>41826.662905092591</v>
      </c>
      <c r="V3318" s="9">
        <v>41859.370833333334</v>
      </c>
    </row>
    <row r="3319" spans="1:22" ht="44.25" x14ac:dyDescent="0.7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9">
        <f t="shared" si="310"/>
        <v>42498.831296296288</v>
      </c>
      <c r="T3319" s="9">
        <f t="shared" si="311"/>
        <v>42528.831296296288</v>
      </c>
      <c r="U3319" s="9">
        <v>42498.831296296288</v>
      </c>
      <c r="V3319" s="9">
        <v>42528.831296296288</v>
      </c>
    </row>
    <row r="3320" spans="1:22" ht="29.5" x14ac:dyDescent="0.7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  <c r="U3320" s="9">
        <v>42431.093668981477</v>
      </c>
      <c r="V3320" s="9">
        <v>42470.895833333336</v>
      </c>
    </row>
    <row r="3321" spans="1:22" ht="59" x14ac:dyDescent="0.7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  <c r="U3321" s="9">
        <v>41990.377152777779</v>
      </c>
      <c r="V3321" s="9">
        <v>42035.377152777779</v>
      </c>
    </row>
    <row r="3322" spans="1:22" ht="44.25" x14ac:dyDescent="0.7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  <c r="U3322" s="9">
        <v>42512.837465277778</v>
      </c>
      <c r="V3322" s="9">
        <v>42542.837465277778</v>
      </c>
    </row>
    <row r="3323" spans="1:22" ht="59" x14ac:dyDescent="0.7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  <c r="U3323" s="9">
        <v>41913.891956018517</v>
      </c>
      <c r="V3323" s="9">
        <v>41927.957638888889</v>
      </c>
    </row>
    <row r="3324" spans="1:22" ht="44.25" x14ac:dyDescent="0.7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  <c r="U3324" s="9">
        <v>42520.802037037036</v>
      </c>
      <c r="V3324" s="9">
        <v>42542.954861111109</v>
      </c>
    </row>
    <row r="3325" spans="1:22" ht="44.25" x14ac:dyDescent="0.7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  <c r="U3325" s="9">
        <v>42608.157499999994</v>
      </c>
      <c r="V3325" s="9">
        <v>42638.157499999994</v>
      </c>
    </row>
    <row r="3326" spans="1:22" ht="44.25" x14ac:dyDescent="0.7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  <c r="U3326" s="9">
        <v>42512.374884259254</v>
      </c>
      <c r="V3326" s="9">
        <v>42526.374884259254</v>
      </c>
    </row>
    <row r="3327" spans="1:22" ht="44.25" x14ac:dyDescent="0.7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  <c r="U3327" s="9">
        <v>42064.577280092592</v>
      </c>
      <c r="V3327" s="9">
        <v>42099.535613425927</v>
      </c>
    </row>
    <row r="3328" spans="1:22" ht="44.25" x14ac:dyDescent="0.7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  <c r="U3328" s="9">
        <v>42041.505844907406</v>
      </c>
      <c r="V3328" s="9">
        <v>42071.464178240734</v>
      </c>
    </row>
    <row r="3329" spans="1:22" ht="44.25" x14ac:dyDescent="0.7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  <c r="U3329" s="9">
        <v>42468.166273148141</v>
      </c>
      <c r="V3329" s="9">
        <v>42498.166273148141</v>
      </c>
    </row>
    <row r="3330" spans="1:22" ht="44.25" x14ac:dyDescent="0.7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  <c r="U3330" s="9">
        <v>41822.366701388884</v>
      </c>
      <c r="V3330" s="9">
        <v>41824.833333333328</v>
      </c>
    </row>
    <row r="3331" spans="1:22" ht="44.25" x14ac:dyDescent="0.7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>
        <f t="shared" ref="P3331:P3394" si="313">ROUND(E3331/L3331,0)</f>
        <v>45</v>
      </c>
      <c r="Q3331" t="str">
        <f t="shared" ref="Q3331:Q3394" si="314">LEFT(N3331, SEARCH("/",N3331,1)-1)</f>
        <v>theater</v>
      </c>
      <c r="R3331" t="str">
        <f t="shared" ref="R3331:R3394" si="315">RIGHT(N3331, LEN(N3331)-SEARCH("/",N3331,1))</f>
        <v>plays</v>
      </c>
      <c r="S3331" s="9">
        <f t="shared" ref="S3331:S3394" si="316">(((J3331/60)/60)/24)+DATE(1970,1,1)+(-5/24)</f>
        <v>41837.114675925921</v>
      </c>
      <c r="T3331" s="9">
        <f t="shared" ref="T3331:T3394" si="317">(((I3331/60)/60)/24)+DATE(1970,1,1)+(-5/24)</f>
        <v>41847.75</v>
      </c>
      <c r="U3331" s="9">
        <v>41837.114675925921</v>
      </c>
      <c r="V3331" s="9">
        <v>41847.75</v>
      </c>
    </row>
    <row r="3332" spans="1:22" ht="44.25" x14ac:dyDescent="0.7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  <c r="U3332" s="9">
        <v>42065.679027777776</v>
      </c>
      <c r="V3332" s="9">
        <v>42095.637361111112</v>
      </c>
    </row>
    <row r="3333" spans="1:22" ht="44.25" x14ac:dyDescent="0.7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  <c r="U3333" s="9">
        <v>42248.48942129629</v>
      </c>
      <c r="V3333" s="9">
        <v>42283.48942129629</v>
      </c>
    </row>
    <row r="3334" spans="1:22" ht="44.25" x14ac:dyDescent="0.7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  <c r="U3334" s="9">
        <v>41809.651967592588</v>
      </c>
      <c r="V3334" s="9">
        <v>41839.651967592588</v>
      </c>
    </row>
    <row r="3335" spans="1:22" ht="44.25" x14ac:dyDescent="0.7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  <c r="U3335" s="9">
        <v>42148.468518518515</v>
      </c>
      <c r="V3335" s="9">
        <v>42170.468518518515</v>
      </c>
    </row>
    <row r="3336" spans="1:22" ht="29.5" x14ac:dyDescent="0.7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  <c r="U3336" s="9">
        <v>42185.312754629624</v>
      </c>
      <c r="V3336" s="9">
        <v>42215.312754629624</v>
      </c>
    </row>
    <row r="3337" spans="1:22" ht="44.25" x14ac:dyDescent="0.7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41827.465810185182</v>
      </c>
      <c r="T3337" s="9">
        <f t="shared" si="317"/>
        <v>41854.75</v>
      </c>
      <c r="U3337" s="9">
        <v>41827.465810185182</v>
      </c>
      <c r="V3337" s="9">
        <v>41854.75</v>
      </c>
    </row>
    <row r="3338" spans="1:22" ht="44.25" x14ac:dyDescent="0.7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42437.190347222226</v>
      </c>
      <c r="T3338" s="9">
        <f t="shared" si="317"/>
        <v>42465.148680555554</v>
      </c>
      <c r="U3338" s="9">
        <v>42437.190347222226</v>
      </c>
      <c r="V3338" s="9">
        <v>42465.148680555554</v>
      </c>
    </row>
    <row r="3339" spans="1:22" ht="44.25" x14ac:dyDescent="0.7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  <c r="U3339" s="9">
        <v>41901.073692129627</v>
      </c>
      <c r="V3339" s="9">
        <v>41922.666666666664</v>
      </c>
    </row>
    <row r="3340" spans="1:22" ht="29.5" x14ac:dyDescent="0.7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  <c r="U3340" s="9">
        <v>42769.366666666661</v>
      </c>
      <c r="V3340" s="9">
        <v>42790.366666666661</v>
      </c>
    </row>
    <row r="3341" spans="1:22" ht="44.25" x14ac:dyDescent="0.7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  <c r="U3341" s="9">
        <v>42549.457384259258</v>
      </c>
      <c r="V3341" s="9">
        <v>42579.457384259258</v>
      </c>
    </row>
    <row r="3342" spans="1:22" ht="44.25" x14ac:dyDescent="0.7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  <c r="U3342" s="9">
        <v>42685.765671296293</v>
      </c>
      <c r="V3342" s="9">
        <v>42710.765671296293</v>
      </c>
    </row>
    <row r="3343" spans="1:22" ht="44.25" x14ac:dyDescent="0.7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  <c r="U3343" s="9">
        <v>42510.590520833335</v>
      </c>
      <c r="V3343" s="9">
        <v>42533.499999999993</v>
      </c>
    </row>
    <row r="3344" spans="1:22" ht="44.25" x14ac:dyDescent="0.7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42062.088078703695</v>
      </c>
      <c r="T3344" s="9">
        <f t="shared" si="317"/>
        <v>42094.999305555553</v>
      </c>
      <c r="U3344" s="9">
        <v>42062.088078703695</v>
      </c>
      <c r="V3344" s="9">
        <v>42094.999305555553</v>
      </c>
    </row>
    <row r="3345" spans="1:22" ht="44.25" x14ac:dyDescent="0.7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  <c r="U3345" s="9">
        <v>42452.708148148151</v>
      </c>
      <c r="V3345" s="9">
        <v>42473.345833333333</v>
      </c>
    </row>
    <row r="3346" spans="1:22" ht="44.25" x14ac:dyDescent="0.7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  <c r="U3346" s="9">
        <v>41850.991817129623</v>
      </c>
      <c r="V3346" s="9">
        <v>41880.991817129623</v>
      </c>
    </row>
    <row r="3347" spans="1:22" ht="44.25" x14ac:dyDescent="0.7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  <c r="U3347" s="9">
        <v>42052.897777777776</v>
      </c>
      <c r="V3347" s="9">
        <v>42111.817361111105</v>
      </c>
    </row>
    <row r="3348" spans="1:22" ht="44.25" x14ac:dyDescent="0.7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  <c r="U3348" s="9">
        <v>42053.816087962965</v>
      </c>
      <c r="V3348" s="9">
        <v>42060.816087962965</v>
      </c>
    </row>
    <row r="3349" spans="1:22" ht="59" x14ac:dyDescent="0.7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  <c r="U3349" s="9">
        <v>42484.343217592592</v>
      </c>
      <c r="V3349" s="9">
        <v>42498.666666666664</v>
      </c>
    </row>
    <row r="3350" spans="1:22" ht="44.25" x14ac:dyDescent="0.7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  <c r="U3350" s="9">
        <v>42466.350462962961</v>
      </c>
      <c r="V3350" s="9">
        <v>42489.957638888889</v>
      </c>
    </row>
    <row r="3351" spans="1:22" ht="44.25" x14ac:dyDescent="0.7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  <c r="U3351" s="9">
        <v>42512.902453703697</v>
      </c>
      <c r="V3351" s="9">
        <v>42534.499999999993</v>
      </c>
    </row>
    <row r="3352" spans="1:22" ht="59" x14ac:dyDescent="0.7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  <c r="U3352" s="9">
        <v>42302.493182870363</v>
      </c>
      <c r="V3352" s="9">
        <v>42337.749999999993</v>
      </c>
    </row>
    <row r="3353" spans="1:22" ht="44.25" x14ac:dyDescent="0.7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41806.187094907407</v>
      </c>
      <c r="T3353" s="9">
        <f t="shared" si="317"/>
        <v>41843.25</v>
      </c>
      <c r="U3353" s="9">
        <v>41806.187094907407</v>
      </c>
      <c r="V3353" s="9">
        <v>41843.25</v>
      </c>
    </row>
    <row r="3354" spans="1:22" ht="59" x14ac:dyDescent="0.7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  <c r="U3354" s="9">
        <v>42495.784467592595</v>
      </c>
      <c r="V3354" s="9">
        <v>42552.749999999993</v>
      </c>
    </row>
    <row r="3355" spans="1:22" ht="44.25" x14ac:dyDescent="0.7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  <c r="U3355" s="9">
        <v>42479.223958333336</v>
      </c>
      <c r="V3355" s="9">
        <v>42492.749999999993</v>
      </c>
    </row>
    <row r="3356" spans="1:22" ht="44.25" x14ac:dyDescent="0.7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  <c r="U3356" s="9">
        <v>42270.518587962964</v>
      </c>
      <c r="V3356" s="9">
        <v>42305.959027777775</v>
      </c>
    </row>
    <row r="3357" spans="1:22" ht="44.25" x14ac:dyDescent="0.7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  <c r="U3357" s="9">
        <v>42489.411192129628</v>
      </c>
      <c r="V3357" s="9">
        <v>42500.261805555558</v>
      </c>
    </row>
    <row r="3358" spans="1:22" ht="44.25" x14ac:dyDescent="0.7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  <c r="U3358" s="9">
        <v>42536.607314814813</v>
      </c>
      <c r="V3358" s="9">
        <v>42566.607314814813</v>
      </c>
    </row>
    <row r="3359" spans="1:22" ht="44.25" x14ac:dyDescent="0.7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  <c r="U3359" s="9">
        <v>41822.209606481476</v>
      </c>
      <c r="V3359" s="9">
        <v>41852.209606481476</v>
      </c>
    </row>
    <row r="3360" spans="1:22" ht="44.25" x14ac:dyDescent="0.7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  <c r="U3360" s="9">
        <v>41932.102766203701</v>
      </c>
      <c r="V3360" s="9">
        <v>41962.144432870373</v>
      </c>
    </row>
    <row r="3361" spans="1:22" ht="44.25" x14ac:dyDescent="0.7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  <c r="U3361" s="9">
        <v>42745.848773148151</v>
      </c>
      <c r="V3361" s="9">
        <v>42790.848773148151</v>
      </c>
    </row>
    <row r="3362" spans="1:22" ht="29.5" x14ac:dyDescent="0.7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  <c r="U3362" s="9">
        <v>42696.874340277776</v>
      </c>
      <c r="V3362" s="9">
        <v>42718.457638888889</v>
      </c>
    </row>
    <row r="3363" spans="1:22" ht="59" x14ac:dyDescent="0.7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  <c r="U3363" s="9">
        <v>41865.817013888889</v>
      </c>
      <c r="V3363" s="9">
        <v>41883.457638888889</v>
      </c>
    </row>
    <row r="3364" spans="1:22" ht="44.25" x14ac:dyDescent="0.7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  <c r="U3364" s="9">
        <v>42055.883298611108</v>
      </c>
      <c r="V3364" s="9">
        <v>42069.996527777774</v>
      </c>
    </row>
    <row r="3365" spans="1:22" ht="44.25" x14ac:dyDescent="0.7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  <c r="U3365" s="9">
        <v>41851.563020833331</v>
      </c>
      <c r="V3365" s="9">
        <v>41870.458333333328</v>
      </c>
    </row>
    <row r="3366" spans="1:22" ht="44.25" x14ac:dyDescent="0.7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  <c r="U3366" s="9">
        <v>42422.769085648142</v>
      </c>
      <c r="V3366" s="9">
        <v>42444.666666666664</v>
      </c>
    </row>
    <row r="3367" spans="1:22" ht="44.25" x14ac:dyDescent="0.7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42320.893425925926</v>
      </c>
      <c r="T3367" s="9">
        <f t="shared" si="317"/>
        <v>42350.893425925926</v>
      </c>
      <c r="U3367" s="9">
        <v>42320.893425925926</v>
      </c>
      <c r="V3367" s="9">
        <v>42350.893425925926</v>
      </c>
    </row>
    <row r="3368" spans="1:22" ht="44.25" x14ac:dyDescent="0.7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  <c r="U3368" s="9">
        <v>42106.859224537031</v>
      </c>
      <c r="V3368" s="9">
        <v>42136.859224537031</v>
      </c>
    </row>
    <row r="3369" spans="1:22" ht="44.25" x14ac:dyDescent="0.7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  <c r="U3369" s="9">
        <v>42192.725624999999</v>
      </c>
      <c r="V3369" s="9">
        <v>42217.725624999999</v>
      </c>
    </row>
    <row r="3370" spans="1:22" ht="44.25" x14ac:dyDescent="0.7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  <c r="U3370" s="9">
        <v>41968.991423611107</v>
      </c>
      <c r="V3370" s="9">
        <v>42004.999999999993</v>
      </c>
    </row>
    <row r="3371" spans="1:22" ht="44.25" x14ac:dyDescent="0.7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  <c r="U3371" s="9">
        <v>42689.833101851851</v>
      </c>
      <c r="V3371" s="9">
        <v>42749.833101851851</v>
      </c>
    </row>
    <row r="3372" spans="1:22" ht="29.5" x14ac:dyDescent="0.7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  <c r="U3372" s="9">
        <v>42690.125983796293</v>
      </c>
      <c r="V3372" s="9">
        <v>42721.124999999993</v>
      </c>
    </row>
    <row r="3373" spans="1:22" ht="29.5" x14ac:dyDescent="0.7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  <c r="U3373" s="9">
        <v>42312.666261574072</v>
      </c>
      <c r="V3373" s="9">
        <v>42340.666261574072</v>
      </c>
    </row>
    <row r="3374" spans="1:22" ht="44.25" x14ac:dyDescent="0.7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  <c r="U3374" s="9">
        <v>41855.339768518512</v>
      </c>
      <c r="V3374" s="9">
        <v>41875.999305555553</v>
      </c>
    </row>
    <row r="3375" spans="1:22" ht="44.25" x14ac:dyDescent="0.7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  <c r="U3375" s="9">
        <v>42179.646296296291</v>
      </c>
      <c r="V3375" s="9">
        <v>42203.458333333336</v>
      </c>
    </row>
    <row r="3376" spans="1:22" ht="44.25" x14ac:dyDescent="0.7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  <c r="U3376" s="9">
        <v>42275.523333333331</v>
      </c>
      <c r="V3376" s="9">
        <v>42305.523333333331</v>
      </c>
    </row>
    <row r="3377" spans="1:22" ht="44.25" x14ac:dyDescent="0.7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  <c r="U3377" s="9">
        <v>41765.402465277773</v>
      </c>
      <c r="V3377" s="9">
        <v>41777.402465277773</v>
      </c>
    </row>
    <row r="3378" spans="1:22" ht="44.25" x14ac:dyDescent="0.7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  <c r="U3378" s="9">
        <v>42059.492986111109</v>
      </c>
      <c r="V3378" s="9">
        <v>42119.451319444437</v>
      </c>
    </row>
    <row r="3379" spans="1:22" ht="44.25" x14ac:dyDescent="0.7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42053.524293981485</v>
      </c>
      <c r="T3379" s="9">
        <f t="shared" si="317"/>
        <v>42083.49722222222</v>
      </c>
      <c r="U3379" s="9">
        <v>42053.524293981485</v>
      </c>
      <c r="V3379" s="9">
        <v>42083.49722222222</v>
      </c>
    </row>
    <row r="3380" spans="1:22" ht="44.25" x14ac:dyDescent="0.7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  <c r="U3380" s="9">
        <v>41858.147060185183</v>
      </c>
      <c r="V3380" s="9">
        <v>41882.338888888888</v>
      </c>
    </row>
    <row r="3381" spans="1:22" ht="59" x14ac:dyDescent="0.7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  <c r="U3381" s="9">
        <v>42225.305555555555</v>
      </c>
      <c r="V3381" s="9">
        <v>42242.749999999993</v>
      </c>
    </row>
    <row r="3382" spans="1:22" ht="59" x14ac:dyDescent="0.7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41937.745115740734</v>
      </c>
      <c r="T3382" s="9">
        <f t="shared" si="317"/>
        <v>41972.786782407398</v>
      </c>
      <c r="U3382" s="9">
        <v>41937.745115740734</v>
      </c>
      <c r="V3382" s="9">
        <v>41972.786782407398</v>
      </c>
    </row>
    <row r="3383" spans="1:22" ht="44.25" x14ac:dyDescent="0.7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  <c r="U3383" s="9">
        <v>42043.976655092592</v>
      </c>
      <c r="V3383" s="9">
        <v>42073.934988425921</v>
      </c>
    </row>
    <row r="3384" spans="1:22" ht="59" x14ac:dyDescent="0.7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  <c r="U3384" s="9">
        <v>42559.222870370366</v>
      </c>
      <c r="V3384" s="9">
        <v>42583.749305555553</v>
      </c>
    </row>
    <row r="3385" spans="1:22" ht="44.25" x14ac:dyDescent="0.7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  <c r="U3385" s="9">
        <v>42524.574305555558</v>
      </c>
      <c r="V3385" s="9">
        <v>42544.574305555558</v>
      </c>
    </row>
    <row r="3386" spans="1:22" ht="44.25" x14ac:dyDescent="0.7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  <c r="U3386" s="9">
        <v>42291.879259259258</v>
      </c>
      <c r="V3386" s="9">
        <v>42328.916666666664</v>
      </c>
    </row>
    <row r="3387" spans="1:22" ht="59" x14ac:dyDescent="0.7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  <c r="U3387" s="9">
        <v>41953.659166666665</v>
      </c>
      <c r="V3387" s="9">
        <v>41983.659166666665</v>
      </c>
    </row>
    <row r="3388" spans="1:22" ht="44.25" x14ac:dyDescent="0.7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  <c r="U3388" s="9">
        <v>41946.436412037037</v>
      </c>
      <c r="V3388" s="9">
        <v>41976.436412037037</v>
      </c>
    </row>
    <row r="3389" spans="1:22" ht="59" x14ac:dyDescent="0.7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41947.554259259254</v>
      </c>
      <c r="T3389" s="9">
        <f t="shared" si="317"/>
        <v>41987.554259259261</v>
      </c>
      <c r="U3389" s="9">
        <v>41947.554259259254</v>
      </c>
      <c r="V3389" s="9">
        <v>41987.554259259261</v>
      </c>
    </row>
    <row r="3390" spans="1:22" ht="59" x14ac:dyDescent="0.7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  <c r="U3390" s="9">
        <v>42143.252789351849</v>
      </c>
      <c r="V3390" s="9">
        <v>42173.252789351849</v>
      </c>
    </row>
    <row r="3391" spans="1:22" ht="44.25" x14ac:dyDescent="0.7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  <c r="U3391" s="9">
        <v>42494.355115740742</v>
      </c>
      <c r="V3391" s="9">
        <v>42524.355115740742</v>
      </c>
    </row>
    <row r="3392" spans="1:22" ht="59" x14ac:dyDescent="0.7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41815.56649305555</v>
      </c>
      <c r="T3392" s="9">
        <f t="shared" si="317"/>
        <v>41830.56649305555</v>
      </c>
      <c r="U3392" s="9">
        <v>41815.56649305555</v>
      </c>
      <c r="V3392" s="9">
        <v>41830.56649305555</v>
      </c>
    </row>
    <row r="3393" spans="1:22" ht="59" x14ac:dyDescent="0.7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41830.337361111109</v>
      </c>
      <c r="T3393" s="9">
        <f t="shared" si="317"/>
        <v>41859.727777777778</v>
      </c>
      <c r="U3393" s="9">
        <v>41830.337361111109</v>
      </c>
      <c r="V3393" s="9">
        <v>41859.727777777778</v>
      </c>
    </row>
    <row r="3394" spans="1:22" ht="59" x14ac:dyDescent="0.7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  <c r="U3394" s="9">
        <v>42446.63721064815</v>
      </c>
      <c r="V3394" s="9">
        <v>42496.63721064815</v>
      </c>
    </row>
    <row r="3395" spans="1:22" ht="44.25" x14ac:dyDescent="0.7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>
        <f t="shared" ref="P3395:P3458" si="319">ROUND(E3395/L3395,0)</f>
        <v>36</v>
      </c>
      <c r="Q3395" t="str">
        <f t="shared" ref="Q3395:Q3458" si="320">LEFT(N3395, SEARCH("/",N3395,1)-1)</f>
        <v>theater</v>
      </c>
      <c r="R3395" t="str">
        <f t="shared" ref="R3395:R3458" si="321">RIGHT(N3395, LEN(N3395)-SEARCH("/",N3395,1))</f>
        <v>plays</v>
      </c>
      <c r="S3395" s="9">
        <f t="shared" ref="S3395:S3458" si="322">(((J3395/60)/60)/24)+DATE(1970,1,1)+(-5/24)</f>
        <v>41923.713310185187</v>
      </c>
      <c r="T3395" s="9">
        <f t="shared" ref="T3395:T3458" si="323">(((I3395/60)/60)/24)+DATE(1970,1,1)+(-5/24)</f>
        <v>41948.823611111111</v>
      </c>
      <c r="U3395" s="9">
        <v>41923.713310185187</v>
      </c>
      <c r="V3395" s="9">
        <v>41948.823611111111</v>
      </c>
    </row>
    <row r="3396" spans="1:22" ht="44.25" x14ac:dyDescent="0.7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  <c r="U3396" s="9">
        <v>41817.387094907404</v>
      </c>
      <c r="V3396" s="9">
        <v>41847.387094907404</v>
      </c>
    </row>
    <row r="3397" spans="1:22" ht="29.5" x14ac:dyDescent="0.7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42140.503981481481</v>
      </c>
      <c r="T3397" s="9">
        <f t="shared" si="323"/>
        <v>42154.548611111109</v>
      </c>
      <c r="U3397" s="9">
        <v>42140.503981481481</v>
      </c>
      <c r="V3397" s="9">
        <v>42154.548611111109</v>
      </c>
    </row>
    <row r="3398" spans="1:22" ht="44.25" x14ac:dyDescent="0.7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41764.238298611104</v>
      </c>
      <c r="T3398" s="9">
        <f t="shared" si="323"/>
        <v>41790.957638888889</v>
      </c>
      <c r="U3398" s="9">
        <v>41764.238298611104</v>
      </c>
      <c r="V3398" s="9">
        <v>41790.957638888889</v>
      </c>
    </row>
    <row r="3399" spans="1:22" ht="29.5" x14ac:dyDescent="0.7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  <c r="U3399" s="9">
        <v>42378.270011574066</v>
      </c>
      <c r="V3399" s="9">
        <v>42418.708333333336</v>
      </c>
    </row>
    <row r="3400" spans="1:22" ht="44.25" x14ac:dyDescent="0.7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41941.543703703705</v>
      </c>
      <c r="T3400" s="9">
        <f t="shared" si="323"/>
        <v>41964.499999999993</v>
      </c>
      <c r="U3400" s="9">
        <v>41941.543703703705</v>
      </c>
      <c r="V3400" s="9">
        <v>41964.499999999993</v>
      </c>
    </row>
    <row r="3401" spans="1:22" ht="44.25" x14ac:dyDescent="0.7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  <c r="U3401" s="9">
        <v>42026.712094907409</v>
      </c>
      <c r="V3401" s="9">
        <v>42056.712094907409</v>
      </c>
    </row>
    <row r="3402" spans="1:22" ht="44.25" x14ac:dyDescent="0.7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  <c r="U3402" s="9">
        <v>41834.745532407404</v>
      </c>
      <c r="V3402" s="9">
        <v>41879.745532407404</v>
      </c>
    </row>
    <row r="3403" spans="1:22" ht="59" x14ac:dyDescent="0.7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  <c r="U3403" s="9">
        <v>42193.5155787037</v>
      </c>
      <c r="V3403" s="9">
        <v>42223.5155787037</v>
      </c>
    </row>
    <row r="3404" spans="1:22" ht="44.25" x14ac:dyDescent="0.7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  <c r="U3404" s="9">
        <v>42290.410219907404</v>
      </c>
      <c r="V3404" s="9">
        <v>42319.896527777775</v>
      </c>
    </row>
    <row r="3405" spans="1:22" ht="44.25" x14ac:dyDescent="0.7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  <c r="U3405" s="9">
        <v>42150.253749999996</v>
      </c>
      <c r="V3405" s="9">
        <v>42180.253749999996</v>
      </c>
    </row>
    <row r="3406" spans="1:22" ht="59" x14ac:dyDescent="0.7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  <c r="U3406" s="9">
        <v>42152.295162037037</v>
      </c>
      <c r="V3406" s="9">
        <v>42172.295162037037</v>
      </c>
    </row>
    <row r="3407" spans="1:22" ht="44.25" x14ac:dyDescent="0.7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  <c r="U3407" s="9">
        <v>42409.808865740742</v>
      </c>
      <c r="V3407" s="9">
        <v>42430.790972222218</v>
      </c>
    </row>
    <row r="3408" spans="1:22" ht="44.25" x14ac:dyDescent="0.7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  <c r="U3408" s="9">
        <v>41791.284444444442</v>
      </c>
      <c r="V3408" s="9">
        <v>41836.284444444442</v>
      </c>
    </row>
    <row r="3409" spans="1:22" ht="59" x14ac:dyDescent="0.7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  <c r="U3409" s="9">
        <v>41796.21399305555</v>
      </c>
      <c r="V3409" s="9">
        <v>41826.21399305555</v>
      </c>
    </row>
    <row r="3410" spans="1:22" ht="44.25" x14ac:dyDescent="0.7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  <c r="U3410" s="9">
        <v>41808.78361111111</v>
      </c>
      <c r="V3410" s="9">
        <v>41838.78361111111</v>
      </c>
    </row>
    <row r="3411" spans="1:22" ht="44.25" x14ac:dyDescent="0.7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42544.605995370373</v>
      </c>
      <c r="T3411" s="9">
        <f t="shared" si="323"/>
        <v>42582.665277777771</v>
      </c>
      <c r="U3411" s="9">
        <v>42544.605995370373</v>
      </c>
      <c r="V3411" s="9">
        <v>42582.665277777771</v>
      </c>
    </row>
    <row r="3412" spans="1:22" ht="44.25" x14ac:dyDescent="0.7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  <c r="U3412" s="9">
        <v>42499.83321759259</v>
      </c>
      <c r="V3412" s="9">
        <v>42527.083333333336</v>
      </c>
    </row>
    <row r="3413" spans="1:22" ht="44.25" x14ac:dyDescent="0.7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  <c r="U3413" s="9">
        <v>42264.814490740733</v>
      </c>
      <c r="V3413" s="9">
        <v>42284.814490740733</v>
      </c>
    </row>
    <row r="3414" spans="1:22" ht="44.25" x14ac:dyDescent="0.7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  <c r="U3414" s="9">
        <v>41879.750717592593</v>
      </c>
      <c r="V3414" s="9">
        <v>41909.750717592593</v>
      </c>
    </row>
    <row r="3415" spans="1:22" ht="59" x14ac:dyDescent="0.7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  <c r="U3415" s="9">
        <v>42053.524745370371</v>
      </c>
      <c r="V3415" s="9">
        <v>42062.999305555553</v>
      </c>
    </row>
    <row r="3416" spans="1:22" ht="44.25" x14ac:dyDescent="0.7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  <c r="U3416" s="9">
        <v>42675.624131944445</v>
      </c>
      <c r="V3416" s="9">
        <v>42705.124305555553</v>
      </c>
    </row>
    <row r="3417" spans="1:22" ht="44.25" x14ac:dyDescent="0.7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  <c r="U3417" s="9">
        <v>42466.935833333329</v>
      </c>
      <c r="V3417" s="9">
        <v>42477.770833333336</v>
      </c>
    </row>
    <row r="3418" spans="1:22" ht="59" x14ac:dyDescent="0.7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  <c r="U3418" s="9">
        <v>42089.204224537032</v>
      </c>
      <c r="V3418" s="9">
        <v>42117.562499999993</v>
      </c>
    </row>
    <row r="3419" spans="1:22" ht="44.25" x14ac:dyDescent="0.7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41894.705416666664</v>
      </c>
      <c r="T3419" s="9">
        <f t="shared" si="323"/>
        <v>41937.821527777778</v>
      </c>
      <c r="U3419" s="9">
        <v>41894.705416666664</v>
      </c>
      <c r="V3419" s="9">
        <v>41937.821527777778</v>
      </c>
    </row>
    <row r="3420" spans="1:22" ht="44.25" x14ac:dyDescent="0.7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  <c r="U3420" s="9">
        <v>41752.626238425924</v>
      </c>
      <c r="V3420" s="9">
        <v>41782.626238425924</v>
      </c>
    </row>
    <row r="3421" spans="1:22" ht="59" x14ac:dyDescent="0.7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  <c r="U3421" s="9">
        <v>42448.613252314812</v>
      </c>
      <c r="V3421" s="9">
        <v>42466.687499999993</v>
      </c>
    </row>
    <row r="3422" spans="1:22" ht="44.25" x14ac:dyDescent="0.7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  <c r="U3422" s="9">
        <v>42404.881967592592</v>
      </c>
      <c r="V3422" s="9">
        <v>42413.791666666664</v>
      </c>
    </row>
    <row r="3423" spans="1:22" ht="44.25" x14ac:dyDescent="0.7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  <c r="U3423" s="9">
        <v>42037.582905092589</v>
      </c>
      <c r="V3423" s="9">
        <v>42067.582905092589</v>
      </c>
    </row>
    <row r="3424" spans="1:22" ht="44.25" x14ac:dyDescent="0.7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  <c r="U3424" s="9">
        <v>42323.353888888887</v>
      </c>
      <c r="V3424" s="9">
        <v>42351.791666666664</v>
      </c>
    </row>
    <row r="3425" spans="1:22" ht="44.25" x14ac:dyDescent="0.7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  <c r="U3425" s="9">
        <v>42088.703020833331</v>
      </c>
      <c r="V3425" s="9">
        <v>42118.703020833331</v>
      </c>
    </row>
    <row r="3426" spans="1:22" ht="44.25" x14ac:dyDescent="0.7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  <c r="U3426" s="9">
        <v>42018.468564814808</v>
      </c>
      <c r="V3426" s="9">
        <v>42040.082638888889</v>
      </c>
    </row>
    <row r="3427" spans="1:22" ht="44.25" x14ac:dyDescent="0.7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  <c r="U3427" s="9">
        <v>41884.40898148148</v>
      </c>
      <c r="V3427" s="9">
        <v>41916.40898148148</v>
      </c>
    </row>
    <row r="3428" spans="1:22" ht="44.25" x14ac:dyDescent="0.7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9">
        <f t="shared" si="322"/>
        <v>41883.848414351851</v>
      </c>
      <c r="T3428" s="9">
        <f t="shared" si="323"/>
        <v>41902.875</v>
      </c>
      <c r="U3428" s="9">
        <v>41883.848414351851</v>
      </c>
      <c r="V3428" s="9">
        <v>41902.875</v>
      </c>
    </row>
    <row r="3429" spans="1:22" ht="44.25" x14ac:dyDescent="0.7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  <c r="U3429" s="9">
        <v>41792.436944444438</v>
      </c>
      <c r="V3429" s="9">
        <v>41822.436944444438</v>
      </c>
    </row>
    <row r="3430" spans="1:22" ht="44.25" x14ac:dyDescent="0.7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  <c r="U3430" s="9">
        <v>42038.512118055551</v>
      </c>
      <c r="V3430" s="9">
        <v>42063.499999999993</v>
      </c>
    </row>
    <row r="3431" spans="1:22" ht="44.25" x14ac:dyDescent="0.7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  <c r="U3431" s="9">
        <v>42661.813206018516</v>
      </c>
      <c r="V3431" s="9">
        <v>42675.813206018516</v>
      </c>
    </row>
    <row r="3432" spans="1:22" ht="44.25" x14ac:dyDescent="0.7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  <c r="U3432" s="9">
        <v>41820.737280092588</v>
      </c>
      <c r="V3432" s="9">
        <v>41850.737280092588</v>
      </c>
    </row>
    <row r="3433" spans="1:22" ht="44.25" x14ac:dyDescent="0.7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  <c r="U3433" s="9">
        <v>41839.522604166668</v>
      </c>
      <c r="V3433" s="9">
        <v>41869.522604166668</v>
      </c>
    </row>
    <row r="3434" spans="1:22" ht="44.25" x14ac:dyDescent="0.7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  <c r="U3434" s="9">
        <v>42380.372847222221</v>
      </c>
      <c r="V3434" s="9">
        <v>42405.708333333336</v>
      </c>
    </row>
    <row r="3435" spans="1:22" ht="44.25" x14ac:dyDescent="0.7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9">
        <f t="shared" si="322"/>
        <v>41775.854803240742</v>
      </c>
      <c r="T3435" s="9">
        <f t="shared" si="323"/>
        <v>41806.916666666664</v>
      </c>
      <c r="U3435" s="9">
        <v>41775.854803240742</v>
      </c>
      <c r="V3435" s="9">
        <v>41806.916666666664</v>
      </c>
    </row>
    <row r="3436" spans="1:22" ht="44.25" x14ac:dyDescent="0.7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41800.172094907408</v>
      </c>
      <c r="T3436" s="9">
        <f t="shared" si="323"/>
        <v>41830.172094907408</v>
      </c>
      <c r="U3436" s="9">
        <v>41800.172094907408</v>
      </c>
      <c r="V3436" s="9">
        <v>41830.172094907408</v>
      </c>
    </row>
    <row r="3437" spans="1:22" ht="44.25" x14ac:dyDescent="0.7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  <c r="U3437" s="9">
        <v>42572.408483796295</v>
      </c>
      <c r="V3437" s="9">
        <v>42588.916666666664</v>
      </c>
    </row>
    <row r="3438" spans="1:22" ht="44.25" x14ac:dyDescent="0.7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41851.333252314813</v>
      </c>
      <c r="T3438" s="9">
        <f t="shared" si="323"/>
        <v>41872.477777777778</v>
      </c>
      <c r="U3438" s="9">
        <v>41851.333252314813</v>
      </c>
      <c r="V3438" s="9">
        <v>41872.477777777778</v>
      </c>
    </row>
    <row r="3439" spans="1:22" ht="59" x14ac:dyDescent="0.7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  <c r="U3439" s="9">
        <v>42205.502546296295</v>
      </c>
      <c r="V3439" s="9">
        <v>42235.502546296295</v>
      </c>
    </row>
    <row r="3440" spans="1:22" ht="44.25" x14ac:dyDescent="0.7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42100.719525462955</v>
      </c>
      <c r="T3440" s="9">
        <f t="shared" si="323"/>
        <v>42126.666666666664</v>
      </c>
      <c r="U3440" s="9">
        <v>42100.719525462955</v>
      </c>
      <c r="V3440" s="9">
        <v>42126.666666666664</v>
      </c>
    </row>
    <row r="3441" spans="1:22" ht="29.5" x14ac:dyDescent="0.7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  <c r="U3441" s="9">
        <v>42374.702893518515</v>
      </c>
      <c r="V3441" s="9">
        <v>42387.999305555553</v>
      </c>
    </row>
    <row r="3442" spans="1:22" ht="44.25" x14ac:dyDescent="0.7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  <c r="U3442" s="9">
        <v>41808.914675925924</v>
      </c>
      <c r="V3442" s="9">
        <v>41831.46875</v>
      </c>
    </row>
    <row r="3443" spans="1:22" ht="44.25" x14ac:dyDescent="0.7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  <c r="U3443" s="9">
        <v>42294.221307870372</v>
      </c>
      <c r="V3443" s="9">
        <v>42321.636805555558</v>
      </c>
    </row>
    <row r="3444" spans="1:22" ht="44.25" x14ac:dyDescent="0.7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42124.63277777777</v>
      </c>
      <c r="T3444" s="9">
        <f t="shared" si="323"/>
        <v>42154.63277777777</v>
      </c>
      <c r="U3444" s="9">
        <v>42124.63277777777</v>
      </c>
      <c r="V3444" s="9">
        <v>42154.63277777777</v>
      </c>
    </row>
    <row r="3445" spans="1:22" ht="44.25" x14ac:dyDescent="0.7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  <c r="U3445" s="9">
        <v>41861.316504629627</v>
      </c>
      <c r="V3445" s="9">
        <v>41891.316504629627</v>
      </c>
    </row>
    <row r="3446" spans="1:22" ht="44.25" x14ac:dyDescent="0.7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  <c r="U3446" s="9">
        <v>42521.08317129629</v>
      </c>
      <c r="V3446" s="9">
        <v>42529.374305555553</v>
      </c>
    </row>
    <row r="3447" spans="1:22" ht="44.25" x14ac:dyDescent="0.7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  <c r="U3447" s="9">
        <v>42272.322175925925</v>
      </c>
      <c r="V3447" s="9">
        <v>42300.322175925925</v>
      </c>
    </row>
    <row r="3448" spans="1:22" ht="44.25" x14ac:dyDescent="0.7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  <c r="U3448" s="9">
        <v>42016.624131944445</v>
      </c>
      <c r="V3448" s="9">
        <v>42040.305555555555</v>
      </c>
    </row>
    <row r="3449" spans="1:22" ht="29.5" x14ac:dyDescent="0.7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  <c r="U3449" s="9">
        <v>42402.680694444447</v>
      </c>
      <c r="V3449" s="9">
        <v>42447.639027777775</v>
      </c>
    </row>
    <row r="3450" spans="1:22" ht="44.25" x14ac:dyDescent="0.7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  <c r="U3450" s="9">
        <v>41959.910752314812</v>
      </c>
      <c r="V3450" s="9">
        <v>41989.910752314812</v>
      </c>
    </row>
    <row r="3451" spans="1:22" ht="44.25" x14ac:dyDescent="0.7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  <c r="U3451" s="9">
        <v>42531.844189814808</v>
      </c>
      <c r="V3451" s="9">
        <v>42559.958333333336</v>
      </c>
    </row>
    <row r="3452" spans="1:22" ht="44.25" x14ac:dyDescent="0.7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  <c r="U3452" s="9">
        <v>42036.496192129627</v>
      </c>
      <c r="V3452" s="9">
        <v>42096.454525462956</v>
      </c>
    </row>
    <row r="3453" spans="1:22" ht="44.25" x14ac:dyDescent="0.7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  <c r="U3453" s="9">
        <v>42088.515358796292</v>
      </c>
      <c r="V3453" s="9">
        <v>42115.515358796292</v>
      </c>
    </row>
    <row r="3454" spans="1:22" ht="44.25" x14ac:dyDescent="0.7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  <c r="U3454" s="9">
        <v>41820.430856481478</v>
      </c>
      <c r="V3454" s="9">
        <v>41842.957638888889</v>
      </c>
    </row>
    <row r="3455" spans="1:22" ht="44.25" x14ac:dyDescent="0.7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  <c r="U3455" s="9">
        <v>42535.770324074074</v>
      </c>
      <c r="V3455" s="9">
        <v>42595.770324074074</v>
      </c>
    </row>
    <row r="3456" spans="1:22" ht="59" x14ac:dyDescent="0.7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  <c r="U3456" s="9">
        <v>41821.490266203698</v>
      </c>
      <c r="V3456" s="9">
        <v>41851.490266203698</v>
      </c>
    </row>
    <row r="3457" spans="1:22" ht="44.25" x14ac:dyDescent="0.7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  <c r="U3457" s="9">
        <v>42626.541979166665</v>
      </c>
      <c r="V3457" s="9">
        <v>42656.541979166665</v>
      </c>
    </row>
    <row r="3458" spans="1:22" ht="44.25" x14ac:dyDescent="0.7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  <c r="U3458" s="9">
        <v>41820.997303240736</v>
      </c>
      <c r="V3458" s="9">
        <v>41852.082638888889</v>
      </c>
    </row>
    <row r="3459" spans="1:22" ht="29.5" x14ac:dyDescent="0.7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>
        <f t="shared" ref="P3459:P3522" si="325">ROUND(E3459/L3459,0)</f>
        <v>51</v>
      </c>
      <c r="Q3459" t="str">
        <f t="shared" ref="Q3459:Q3522" si="326">LEFT(N3459, SEARCH("/",N3459,1)-1)</f>
        <v>theater</v>
      </c>
      <c r="R3459" t="str">
        <f t="shared" ref="R3459:R3522" si="327">RIGHT(N3459, LEN(N3459)-SEARCH("/",N3459,1))</f>
        <v>plays</v>
      </c>
      <c r="S3459" s="9">
        <f t="shared" ref="S3459:S3522" si="328">(((J3459/60)/60)/24)+DATE(1970,1,1)+(-5/24)</f>
        <v>42016.498344907406</v>
      </c>
      <c r="T3459" s="9">
        <f t="shared" ref="T3459:T3522" si="329">(((I3459/60)/60)/24)+DATE(1970,1,1)+(-5/24)</f>
        <v>42047.040972222218</v>
      </c>
      <c r="U3459" s="9">
        <v>42016.498344907406</v>
      </c>
      <c r="V3459" s="9">
        <v>42047.040972222218</v>
      </c>
    </row>
    <row r="3460" spans="1:22" ht="44.25" x14ac:dyDescent="0.7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  <c r="U3460" s="9">
        <v>42010.994247685179</v>
      </c>
      <c r="V3460" s="9">
        <v>42037.977083333331</v>
      </c>
    </row>
    <row r="3461" spans="1:22" ht="44.25" x14ac:dyDescent="0.7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  <c r="U3461" s="9">
        <v>42480.271527777775</v>
      </c>
      <c r="V3461" s="9">
        <v>42510.271527777775</v>
      </c>
    </row>
    <row r="3462" spans="1:22" ht="44.25" x14ac:dyDescent="0.7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41852.318888888884</v>
      </c>
      <c r="T3462" s="9">
        <f t="shared" si="329"/>
        <v>41866.318888888884</v>
      </c>
      <c r="U3462" s="9">
        <v>41852.318888888884</v>
      </c>
      <c r="V3462" s="9">
        <v>41866.318888888884</v>
      </c>
    </row>
    <row r="3463" spans="1:22" ht="59" x14ac:dyDescent="0.7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  <c r="U3463" s="9">
        <v>42643.424525462957</v>
      </c>
      <c r="V3463" s="9">
        <v>42671.916666666664</v>
      </c>
    </row>
    <row r="3464" spans="1:22" ht="44.25" x14ac:dyDescent="0.7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  <c r="U3464" s="9">
        <v>42179.690138888887</v>
      </c>
      <c r="V3464" s="9">
        <v>42195.541666666664</v>
      </c>
    </row>
    <row r="3465" spans="1:22" ht="44.25" x14ac:dyDescent="0.7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  <c r="U3465" s="9">
        <v>42612.710474537038</v>
      </c>
      <c r="V3465" s="9">
        <v>42653.957638888889</v>
      </c>
    </row>
    <row r="3466" spans="1:22" ht="59" x14ac:dyDescent="0.7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  <c r="U3466" s="9">
        <v>42574.921724537031</v>
      </c>
      <c r="V3466" s="9">
        <v>42604.921724537031</v>
      </c>
    </row>
    <row r="3467" spans="1:22" ht="44.25" x14ac:dyDescent="0.7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  <c r="U3467" s="9">
        <v>42200.417499999996</v>
      </c>
      <c r="V3467" s="9">
        <v>42225.458333333336</v>
      </c>
    </row>
    <row r="3468" spans="1:22" ht="44.25" x14ac:dyDescent="0.7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  <c r="U3468" s="9">
        <v>42419.810763888883</v>
      </c>
      <c r="V3468" s="9">
        <v>42479.769097222219</v>
      </c>
    </row>
    <row r="3469" spans="1:22" x14ac:dyDescent="0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  <c r="U3469" s="9">
        <v>42053.463333333326</v>
      </c>
      <c r="V3469" s="9">
        <v>42083.421666666669</v>
      </c>
    </row>
    <row r="3470" spans="1:22" ht="44.25" x14ac:dyDescent="0.7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42605.557048611103</v>
      </c>
      <c r="T3470" s="9">
        <f t="shared" si="329"/>
        <v>42633.916666666664</v>
      </c>
      <c r="U3470" s="9">
        <v>42605.557048611103</v>
      </c>
      <c r="V3470" s="9">
        <v>42633.916666666664</v>
      </c>
    </row>
    <row r="3471" spans="1:22" ht="59" x14ac:dyDescent="0.7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  <c r="U3471" s="9">
        <v>42458.433391203704</v>
      </c>
      <c r="V3471" s="9">
        <v>42488.433391203704</v>
      </c>
    </row>
    <row r="3472" spans="1:22" ht="29.5" x14ac:dyDescent="0.7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  <c r="U3472" s="9">
        <v>42528.813680555548</v>
      </c>
      <c r="V3472" s="9">
        <v>42566.693055555552</v>
      </c>
    </row>
    <row r="3473" spans="1:22" ht="44.25" x14ac:dyDescent="0.7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41841.612152777772</v>
      </c>
      <c r="T3473" s="9">
        <f t="shared" si="329"/>
        <v>41882.625</v>
      </c>
      <c r="U3473" s="9">
        <v>41841.612152777772</v>
      </c>
      <c r="V3473" s="9">
        <v>41882.625</v>
      </c>
    </row>
    <row r="3474" spans="1:22" ht="44.25" x14ac:dyDescent="0.7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  <c r="U3474" s="9">
        <v>41927.962164351848</v>
      </c>
      <c r="V3474" s="9">
        <v>41949.040972222218</v>
      </c>
    </row>
    <row r="3475" spans="1:22" ht="44.25" x14ac:dyDescent="0.7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  <c r="U3475" s="9">
        <v>42062.626111111109</v>
      </c>
      <c r="V3475" s="9">
        <v>42083.643749999996</v>
      </c>
    </row>
    <row r="3476" spans="1:22" ht="44.25" x14ac:dyDescent="0.7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  <c r="U3476" s="9">
        <v>42541.293182870366</v>
      </c>
      <c r="V3476" s="9">
        <v>42571.293182870366</v>
      </c>
    </row>
    <row r="3477" spans="1:22" ht="44.25" x14ac:dyDescent="0.7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  <c r="U3477" s="9">
        <v>41918.672499999993</v>
      </c>
      <c r="V3477" s="9">
        <v>41945.791666666664</v>
      </c>
    </row>
    <row r="3478" spans="1:22" ht="59" x14ac:dyDescent="0.7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  <c r="U3478" s="9">
        <v>41921.071643518517</v>
      </c>
      <c r="V3478" s="9">
        <v>41938.916666666664</v>
      </c>
    </row>
    <row r="3479" spans="1:22" ht="44.25" x14ac:dyDescent="0.7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  <c r="U3479" s="9">
        <v>42128.528275462959</v>
      </c>
      <c r="V3479" s="9">
        <v>42140.916666666664</v>
      </c>
    </row>
    <row r="3480" spans="1:22" ht="44.25" x14ac:dyDescent="0.7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42053.708587962967</v>
      </c>
      <c r="T3480" s="9">
        <f t="shared" si="329"/>
        <v>42079.666666666664</v>
      </c>
      <c r="U3480" s="9">
        <v>42053.708587962967</v>
      </c>
      <c r="V3480" s="9">
        <v>42079.666666666664</v>
      </c>
    </row>
    <row r="3481" spans="1:22" ht="44.25" x14ac:dyDescent="0.7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41781.646759259253</v>
      </c>
      <c r="T3481" s="9">
        <f t="shared" si="329"/>
        <v>41811.646759259253</v>
      </c>
      <c r="U3481" s="9">
        <v>41781.646759259253</v>
      </c>
      <c r="V3481" s="9">
        <v>41811.646759259253</v>
      </c>
    </row>
    <row r="3482" spans="1:22" ht="44.25" x14ac:dyDescent="0.7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  <c r="U3482" s="9">
        <v>42171.109108796292</v>
      </c>
      <c r="V3482" s="9">
        <v>42195.666666666664</v>
      </c>
    </row>
    <row r="3483" spans="1:22" ht="44.25" x14ac:dyDescent="0.7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41989.039212962954</v>
      </c>
      <c r="T3483" s="9">
        <f t="shared" si="329"/>
        <v>42006.039212962954</v>
      </c>
      <c r="U3483" s="9">
        <v>41989.039212962954</v>
      </c>
      <c r="V3483" s="9">
        <v>42006.039212962954</v>
      </c>
    </row>
    <row r="3484" spans="1:22" ht="44.25" x14ac:dyDescent="0.7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  <c r="U3484" s="9">
        <v>41796.563263888886</v>
      </c>
      <c r="V3484" s="9">
        <v>41826.563263888886</v>
      </c>
    </row>
    <row r="3485" spans="1:22" ht="44.25" x14ac:dyDescent="0.7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  <c r="U3485" s="9">
        <v>41793.460428240738</v>
      </c>
      <c r="V3485" s="9">
        <v>41823.460428240738</v>
      </c>
    </row>
    <row r="3486" spans="1:22" ht="59" x14ac:dyDescent="0.7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  <c r="U3486" s="9">
        <v>42506.552071759252</v>
      </c>
      <c r="V3486" s="9">
        <v>42536.552071759252</v>
      </c>
    </row>
    <row r="3487" spans="1:22" ht="44.25" x14ac:dyDescent="0.7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  <c r="U3487" s="9">
        <v>42372.484722222223</v>
      </c>
      <c r="V3487" s="9">
        <v>42402.484722222223</v>
      </c>
    </row>
    <row r="3488" spans="1:22" ht="44.25" x14ac:dyDescent="0.7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  <c r="U3488" s="9">
        <v>42126.666678240734</v>
      </c>
      <c r="V3488" s="9">
        <v>42158.082638888889</v>
      </c>
    </row>
    <row r="3489" spans="1:22" ht="44.25" x14ac:dyDescent="0.7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  <c r="U3489" s="9">
        <v>42149.732083333329</v>
      </c>
      <c r="V3489" s="9">
        <v>42179.732083333329</v>
      </c>
    </row>
    <row r="3490" spans="1:22" ht="59" x14ac:dyDescent="0.7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  <c r="U3490" s="9">
        <v>42087.55972222222</v>
      </c>
      <c r="V3490" s="9">
        <v>42111.458333333336</v>
      </c>
    </row>
    <row r="3491" spans="1:22" ht="44.25" x14ac:dyDescent="0.7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  <c r="U3491" s="9">
        <v>41753.427442129629</v>
      </c>
      <c r="V3491" s="9">
        <v>41783.666666666664</v>
      </c>
    </row>
    <row r="3492" spans="1:22" ht="44.25" x14ac:dyDescent="0.7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  <c r="U3492" s="9">
        <v>42443.594027777777</v>
      </c>
      <c r="V3492" s="9">
        <v>42473.594027777777</v>
      </c>
    </row>
    <row r="3493" spans="1:22" ht="59" x14ac:dyDescent="0.7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  <c r="U3493" s="9">
        <v>42121.041481481479</v>
      </c>
      <c r="V3493" s="9">
        <v>42142.041481481479</v>
      </c>
    </row>
    <row r="3494" spans="1:22" ht="44.25" x14ac:dyDescent="0.7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  <c r="U3494" s="9">
        <v>42267.800891203697</v>
      </c>
      <c r="V3494" s="9">
        <v>42302.800891203697</v>
      </c>
    </row>
    <row r="3495" spans="1:22" ht="44.25" x14ac:dyDescent="0.7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  <c r="U3495" s="9">
        <v>41848.657824074071</v>
      </c>
      <c r="V3495" s="9">
        <v>41868.007638888885</v>
      </c>
    </row>
    <row r="3496" spans="1:22" ht="44.25" x14ac:dyDescent="0.7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  <c r="U3496" s="9">
        <v>42689.006655092591</v>
      </c>
      <c r="V3496" s="9">
        <v>42700.041666666664</v>
      </c>
    </row>
    <row r="3497" spans="1:22" ht="44.25" x14ac:dyDescent="0.7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41915.554502314815</v>
      </c>
      <c r="T3497" s="9">
        <f t="shared" si="329"/>
        <v>41944.512499999997</v>
      </c>
      <c r="U3497" s="9">
        <v>41915.554502314815</v>
      </c>
      <c r="V3497" s="9">
        <v>41944.512499999997</v>
      </c>
    </row>
    <row r="3498" spans="1:22" ht="59" x14ac:dyDescent="0.7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  <c r="U3498" s="9">
        <v>42584.638495370367</v>
      </c>
      <c r="V3498" s="9">
        <v>42624.638495370367</v>
      </c>
    </row>
    <row r="3499" spans="1:22" ht="59" x14ac:dyDescent="0.7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42511.533611111103</v>
      </c>
      <c r="T3499" s="9">
        <f t="shared" si="329"/>
        <v>42523.708333333336</v>
      </c>
      <c r="U3499" s="9">
        <v>42511.533611111103</v>
      </c>
      <c r="V3499" s="9">
        <v>42523.708333333336</v>
      </c>
    </row>
    <row r="3500" spans="1:22" ht="59" x14ac:dyDescent="0.7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  <c r="U3500" s="9">
        <v>42458.950277777774</v>
      </c>
      <c r="V3500" s="9">
        <v>42518.697222222218</v>
      </c>
    </row>
    <row r="3501" spans="1:22" ht="44.25" x14ac:dyDescent="0.7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  <c r="U3501" s="9">
        <v>42131.827835648146</v>
      </c>
      <c r="V3501" s="9">
        <v>42186.082638888889</v>
      </c>
    </row>
    <row r="3502" spans="1:22" ht="59" x14ac:dyDescent="0.7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42419.711087962954</v>
      </c>
      <c r="T3502" s="9">
        <f t="shared" si="329"/>
        <v>42435.999305555553</v>
      </c>
      <c r="U3502" s="9">
        <v>42419.711087962954</v>
      </c>
      <c r="V3502" s="9">
        <v>42435.999305555553</v>
      </c>
    </row>
    <row r="3503" spans="1:22" ht="44.25" x14ac:dyDescent="0.7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  <c r="U3503" s="9">
        <v>42233.555497685178</v>
      </c>
      <c r="V3503" s="9">
        <v>42258.555497685178</v>
      </c>
    </row>
    <row r="3504" spans="1:22" ht="44.25" x14ac:dyDescent="0.7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  <c r="U3504" s="9">
        <v>42430.631064814814</v>
      </c>
      <c r="V3504" s="9">
        <v>42444.957638888889</v>
      </c>
    </row>
    <row r="3505" spans="1:22" ht="44.25" x14ac:dyDescent="0.7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42545.27</v>
      </c>
      <c r="T3505" s="9">
        <f t="shared" si="329"/>
        <v>42575.27</v>
      </c>
      <c r="U3505" s="9">
        <v>42545.27</v>
      </c>
      <c r="V3505" s="9">
        <v>42575.27</v>
      </c>
    </row>
    <row r="3506" spans="1:22" ht="44.25" x14ac:dyDescent="0.7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  <c r="U3506" s="9">
        <v>42297.540405092594</v>
      </c>
      <c r="V3506" s="9">
        <v>42327.582071759258</v>
      </c>
    </row>
    <row r="3507" spans="1:22" ht="88.5" x14ac:dyDescent="0.7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  <c r="U3507" s="9">
        <v>41760.727372685185</v>
      </c>
      <c r="V3507" s="9">
        <v>41771.958333333328</v>
      </c>
    </row>
    <row r="3508" spans="1:22" ht="44.25" x14ac:dyDescent="0.7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  <c r="U3508" s="9">
        <v>41829.525925925926</v>
      </c>
      <c r="V3508" s="9">
        <v>41874.525925925926</v>
      </c>
    </row>
    <row r="3509" spans="1:22" ht="44.25" x14ac:dyDescent="0.7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  <c r="U3509" s="9">
        <v>42491.714548611104</v>
      </c>
      <c r="V3509" s="9">
        <v>42521.714548611104</v>
      </c>
    </row>
    <row r="3510" spans="1:22" ht="44.25" x14ac:dyDescent="0.7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  <c r="U3510" s="9">
        <v>42477.521446759252</v>
      </c>
      <c r="V3510" s="9">
        <v>42500.666666666664</v>
      </c>
    </row>
    <row r="3511" spans="1:22" ht="44.25" x14ac:dyDescent="0.7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  <c r="U3511" s="9">
        <v>41950.651226851849</v>
      </c>
      <c r="V3511" s="9">
        <v>41963.996527777774</v>
      </c>
    </row>
    <row r="3512" spans="1:22" ht="59" x14ac:dyDescent="0.7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  <c r="U3512" s="9">
        <v>41802.412569444445</v>
      </c>
      <c r="V3512" s="9">
        <v>41822.412569444445</v>
      </c>
    </row>
    <row r="3513" spans="1:22" ht="44.25" x14ac:dyDescent="0.7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  <c r="U3513" s="9">
        <v>41927.665451388886</v>
      </c>
      <c r="V3513" s="9">
        <v>41950.5625</v>
      </c>
    </row>
    <row r="3514" spans="1:22" ht="44.25" x14ac:dyDescent="0.7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  <c r="U3514" s="9">
        <v>42057.328611111108</v>
      </c>
      <c r="V3514" s="9">
        <v>42117.286944444444</v>
      </c>
    </row>
    <row r="3515" spans="1:22" ht="44.25" x14ac:dyDescent="0.7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  <c r="U3515" s="9">
        <v>41780.887870370367</v>
      </c>
      <c r="V3515" s="9">
        <v>41793.999305555553</v>
      </c>
    </row>
    <row r="3516" spans="1:22" ht="44.25" x14ac:dyDescent="0.7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  <c r="U3516" s="9">
        <v>42020.638333333329</v>
      </c>
      <c r="V3516" s="9">
        <v>42036.999305555553</v>
      </c>
    </row>
    <row r="3517" spans="1:22" ht="44.25" x14ac:dyDescent="0.7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  <c r="U3517" s="9">
        <v>42125.564479166664</v>
      </c>
      <c r="V3517" s="9">
        <v>42155.564479166664</v>
      </c>
    </row>
    <row r="3518" spans="1:22" ht="44.25" x14ac:dyDescent="0.7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  <c r="U3518" s="9">
        <v>41855.801736111105</v>
      </c>
      <c r="V3518" s="9">
        <v>41889.916666666664</v>
      </c>
    </row>
    <row r="3519" spans="1:22" ht="44.25" x14ac:dyDescent="0.7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41794.609189814815</v>
      </c>
      <c r="T3519" s="9">
        <f t="shared" si="329"/>
        <v>41824.25</v>
      </c>
      <c r="U3519" s="9">
        <v>41794.609189814815</v>
      </c>
      <c r="V3519" s="9">
        <v>41824.25</v>
      </c>
    </row>
    <row r="3520" spans="1:22" ht="44.25" x14ac:dyDescent="0.7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  <c r="U3520" s="9">
        <v>41893.575219907405</v>
      </c>
      <c r="V3520" s="9">
        <v>41914.38958333333</v>
      </c>
    </row>
    <row r="3521" spans="1:22" ht="44.25" x14ac:dyDescent="0.7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  <c r="U3521" s="9">
        <v>42037.390624999993</v>
      </c>
      <c r="V3521" s="9">
        <v>42067.390624999993</v>
      </c>
    </row>
    <row r="3522" spans="1:22" ht="44.25" x14ac:dyDescent="0.7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  <c r="U3522" s="9">
        <v>42227.615879629629</v>
      </c>
      <c r="V3522" s="9">
        <v>42253.365972222215</v>
      </c>
    </row>
    <row r="3523" spans="1:22" ht="59" x14ac:dyDescent="0.7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>
        <f t="shared" ref="P3523:P3586" si="331">ROUND(E3523/L3523,0)</f>
        <v>46</v>
      </c>
      <c r="Q3523" t="str">
        <f t="shared" ref="Q3523:Q3586" si="332">LEFT(N3523, SEARCH("/",N3523,1)-1)</f>
        <v>theater</v>
      </c>
      <c r="R3523" t="str">
        <f t="shared" ref="R3523:R3586" si="333">RIGHT(N3523, LEN(N3523)-SEARCH("/",N3523,1))</f>
        <v>plays</v>
      </c>
      <c r="S3523" s="9">
        <f t="shared" ref="S3523:S3586" si="334">(((J3523/60)/60)/24)+DATE(1970,1,1)+(-5/24)</f>
        <v>41881.153009259258</v>
      </c>
      <c r="T3523" s="9">
        <f t="shared" ref="T3523:T3586" si="335">(((I3523/60)/60)/24)+DATE(1970,1,1)+(-5/24)</f>
        <v>41911.153009259258</v>
      </c>
      <c r="U3523" s="9">
        <v>41881.153009259258</v>
      </c>
      <c r="V3523" s="9">
        <v>41911.153009259258</v>
      </c>
    </row>
    <row r="3524" spans="1:22" ht="44.25" x14ac:dyDescent="0.7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  <c r="U3524" s="9">
        <v>42234.581550925919</v>
      </c>
      <c r="V3524" s="9">
        <v>42262.212500000001</v>
      </c>
    </row>
    <row r="3525" spans="1:22" ht="44.25" x14ac:dyDescent="0.7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  <c r="U3525" s="9">
        <v>42581.189212962963</v>
      </c>
      <c r="V3525" s="9">
        <v>42638.749999999993</v>
      </c>
    </row>
    <row r="3526" spans="1:22" ht="44.25" x14ac:dyDescent="0.7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  <c r="U3526" s="9">
        <v>41880.555243055554</v>
      </c>
      <c r="V3526" s="9">
        <v>41894.958333333328</v>
      </c>
    </row>
    <row r="3527" spans="1:22" ht="44.25" x14ac:dyDescent="0.7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  <c r="U3527" s="9">
        <v>42214.487337962964</v>
      </c>
      <c r="V3527" s="9">
        <v>42225.458333333336</v>
      </c>
    </row>
    <row r="3528" spans="1:22" ht="44.25" x14ac:dyDescent="0.7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  <c r="U3528" s="9">
        <v>42460.126979166664</v>
      </c>
      <c r="V3528" s="9">
        <v>42488.040972222218</v>
      </c>
    </row>
    <row r="3529" spans="1:22" ht="44.25" x14ac:dyDescent="0.7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  <c r="U3529" s="9">
        <v>42166.814872685187</v>
      </c>
      <c r="V3529" s="9">
        <v>42195.957638888889</v>
      </c>
    </row>
    <row r="3530" spans="1:22" ht="44.25" x14ac:dyDescent="0.7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  <c r="U3530" s="9">
        <v>42733.293032407404</v>
      </c>
      <c r="V3530" s="9">
        <v>42753.293032407404</v>
      </c>
    </row>
    <row r="3531" spans="1:22" ht="59" x14ac:dyDescent="0.7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  <c r="U3531" s="9">
        <v>42177.553449074076</v>
      </c>
      <c r="V3531" s="9">
        <v>42197.833333333336</v>
      </c>
    </row>
    <row r="3532" spans="1:22" ht="44.25" x14ac:dyDescent="0.7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  <c r="U3532" s="9">
        <v>42442.41501157407</v>
      </c>
      <c r="V3532" s="9">
        <v>42470.624999999993</v>
      </c>
    </row>
    <row r="3533" spans="1:22" x14ac:dyDescent="0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  <c r="U3533" s="9">
        <v>42521.44599537037</v>
      </c>
      <c r="V3533" s="9">
        <v>42551.44599537037</v>
      </c>
    </row>
    <row r="3534" spans="1:22" ht="59" x14ac:dyDescent="0.7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  <c r="U3534" s="9">
        <v>41884.391516203701</v>
      </c>
      <c r="V3534" s="9">
        <v>41899.957638888889</v>
      </c>
    </row>
    <row r="3535" spans="1:22" ht="59" x14ac:dyDescent="0.7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42289.552858796298</v>
      </c>
      <c r="T3535" s="9">
        <f t="shared" si="335"/>
        <v>42319.594525462955</v>
      </c>
      <c r="U3535" s="9">
        <v>42289.552858796298</v>
      </c>
      <c r="V3535" s="9">
        <v>42319.594525462955</v>
      </c>
    </row>
    <row r="3536" spans="1:22" ht="44.25" x14ac:dyDescent="0.7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  <c r="U3536" s="9">
        <v>42243.416932870365</v>
      </c>
      <c r="V3536" s="9">
        <v>42278.416932870365</v>
      </c>
    </row>
    <row r="3537" spans="1:22" ht="44.25" x14ac:dyDescent="0.7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42248.431828703695</v>
      </c>
      <c r="T3537" s="9">
        <f t="shared" si="335"/>
        <v>42279.541666666664</v>
      </c>
      <c r="U3537" s="9">
        <v>42248.431828703695</v>
      </c>
      <c r="V3537" s="9">
        <v>42279.541666666664</v>
      </c>
    </row>
    <row r="3538" spans="1:22" ht="44.25" x14ac:dyDescent="0.7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  <c r="U3538" s="9">
        <v>42328.518807870372</v>
      </c>
      <c r="V3538" s="9">
        <v>42358.290972222218</v>
      </c>
    </row>
    <row r="3539" spans="1:22" ht="44.25" x14ac:dyDescent="0.7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41923.146018518513</v>
      </c>
      <c r="T3539" s="9">
        <f t="shared" si="335"/>
        <v>41960.124305555553</v>
      </c>
      <c r="U3539" s="9">
        <v>41923.146018518513</v>
      </c>
      <c r="V3539" s="9">
        <v>41960.124305555553</v>
      </c>
    </row>
    <row r="3540" spans="1:22" ht="44.25" x14ac:dyDescent="0.7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  <c r="U3540" s="9">
        <v>42571.212268518517</v>
      </c>
      <c r="V3540" s="9">
        <v>42599.212268518517</v>
      </c>
    </row>
    <row r="3541" spans="1:22" ht="44.25" x14ac:dyDescent="0.7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  <c r="U3541" s="9">
        <v>42600.547708333332</v>
      </c>
      <c r="V3541" s="9">
        <v>42621.547708333332</v>
      </c>
    </row>
    <row r="3542" spans="1:22" ht="59" x14ac:dyDescent="0.7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  <c r="U3542" s="9">
        <v>42516.795034722221</v>
      </c>
      <c r="V3542" s="9">
        <v>42546.795034722221</v>
      </c>
    </row>
    <row r="3543" spans="1:22" ht="44.25" x14ac:dyDescent="0.7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  <c r="U3543" s="9">
        <v>42222.521701388883</v>
      </c>
      <c r="V3543" s="9">
        <v>42247.521701388883</v>
      </c>
    </row>
    <row r="3544" spans="1:22" ht="44.25" x14ac:dyDescent="0.7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  <c r="U3544" s="9">
        <v>41829.391458333332</v>
      </c>
      <c r="V3544" s="9">
        <v>41889.391458333332</v>
      </c>
    </row>
    <row r="3545" spans="1:22" ht="44.25" x14ac:dyDescent="0.7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  <c r="U3545" s="9">
        <v>42150.546979166662</v>
      </c>
      <c r="V3545" s="9">
        <v>42180.546979166662</v>
      </c>
    </row>
    <row r="3546" spans="1:22" ht="29.5" x14ac:dyDescent="0.7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  <c r="U3546" s="9">
        <v>42040.623344907406</v>
      </c>
      <c r="V3546" s="9">
        <v>42070.623344907406</v>
      </c>
    </row>
    <row r="3547" spans="1:22" ht="44.25" x14ac:dyDescent="0.7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  <c r="U3547" s="9">
        <v>42075.599062499998</v>
      </c>
      <c r="V3547" s="9">
        <v>42105.599062499998</v>
      </c>
    </row>
    <row r="3548" spans="1:22" ht="44.25" x14ac:dyDescent="0.7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  <c r="U3548" s="9">
        <v>42073.452361111107</v>
      </c>
      <c r="V3548" s="9">
        <v>42094.957638888889</v>
      </c>
    </row>
    <row r="3549" spans="1:22" ht="44.25" x14ac:dyDescent="0.7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  <c r="U3549" s="9">
        <v>42479.870381944442</v>
      </c>
      <c r="V3549" s="9">
        <v>42503.957638888889</v>
      </c>
    </row>
    <row r="3550" spans="1:22" ht="44.25" x14ac:dyDescent="0.7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  <c r="U3550" s="9">
        <v>42411.733958333331</v>
      </c>
      <c r="V3550" s="9">
        <v>42433.833333333336</v>
      </c>
    </row>
    <row r="3551" spans="1:22" ht="44.25" x14ac:dyDescent="0.7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  <c r="U3551" s="9">
        <v>42223.186030092591</v>
      </c>
      <c r="V3551" s="9">
        <v>42251.186030092591</v>
      </c>
    </row>
    <row r="3552" spans="1:22" ht="59" x14ac:dyDescent="0.7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  <c r="U3552" s="9">
        <v>42462.685162037036</v>
      </c>
      <c r="V3552" s="9">
        <v>42492.685162037036</v>
      </c>
    </row>
    <row r="3553" spans="1:22" ht="44.25" x14ac:dyDescent="0.7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  <c r="U3553" s="9">
        <v>41753.307523148142</v>
      </c>
      <c r="V3553" s="9">
        <v>41781.713194444441</v>
      </c>
    </row>
    <row r="3554" spans="1:22" ht="44.25" x14ac:dyDescent="0.7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  <c r="U3554" s="9">
        <v>41788.378749999996</v>
      </c>
      <c r="V3554" s="9">
        <v>41818.378749999996</v>
      </c>
    </row>
    <row r="3555" spans="1:22" ht="44.25" x14ac:dyDescent="0.7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  <c r="U3555" s="9">
        <v>42195.820370370369</v>
      </c>
      <c r="V3555" s="9">
        <v>42227.791666666664</v>
      </c>
    </row>
    <row r="3556" spans="1:22" ht="44.25" x14ac:dyDescent="0.7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  <c r="U3556" s="9">
        <v>42015.842118055552</v>
      </c>
      <c r="V3556" s="9">
        <v>42046.499999999993</v>
      </c>
    </row>
    <row r="3557" spans="1:22" ht="44.25" x14ac:dyDescent="0.7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42661.233726851853</v>
      </c>
      <c r="T3557" s="9">
        <f t="shared" si="335"/>
        <v>42691.27539351851</v>
      </c>
      <c r="U3557" s="9">
        <v>42661.233726851853</v>
      </c>
      <c r="V3557" s="9">
        <v>42691.27539351851</v>
      </c>
    </row>
    <row r="3558" spans="1:22" ht="59" x14ac:dyDescent="0.7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  <c r="U3558" s="9">
        <v>41808.441249999996</v>
      </c>
      <c r="V3558" s="9">
        <v>41868.441249999996</v>
      </c>
    </row>
    <row r="3559" spans="1:22" ht="59" x14ac:dyDescent="0.7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  <c r="U3559" s="9">
        <v>41730.068414351852</v>
      </c>
      <c r="V3559" s="9">
        <v>41764.068414351852</v>
      </c>
    </row>
    <row r="3560" spans="1:22" ht="44.25" x14ac:dyDescent="0.7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  <c r="U3560" s="9">
        <v>42139.608506944445</v>
      </c>
      <c r="V3560" s="9">
        <v>42181.666666666664</v>
      </c>
    </row>
    <row r="3561" spans="1:22" ht="59" x14ac:dyDescent="0.7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  <c r="U3561" s="9">
        <v>42193.887824074067</v>
      </c>
      <c r="V3561" s="9">
        <v>42216.165277777771</v>
      </c>
    </row>
    <row r="3562" spans="1:22" ht="44.25" x14ac:dyDescent="0.7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42115.681319444448</v>
      </c>
      <c r="T3562" s="9">
        <f t="shared" si="335"/>
        <v>42150.906249999993</v>
      </c>
      <c r="U3562" s="9">
        <v>42115.681319444448</v>
      </c>
      <c r="V3562" s="9">
        <v>42150.906249999993</v>
      </c>
    </row>
    <row r="3563" spans="1:22" ht="103.25" x14ac:dyDescent="0.7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42203.471967592595</v>
      </c>
      <c r="T3563" s="9">
        <f t="shared" si="335"/>
        <v>42221.566666666658</v>
      </c>
      <c r="U3563" s="9">
        <v>42203.471967592595</v>
      </c>
      <c r="V3563" s="9">
        <v>42221.566666666658</v>
      </c>
    </row>
    <row r="3564" spans="1:22" ht="44.25" x14ac:dyDescent="0.7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  <c r="U3564" s="9">
        <v>42433.553553240738</v>
      </c>
      <c r="V3564" s="9">
        <v>42442.708333333336</v>
      </c>
    </row>
    <row r="3565" spans="1:22" ht="44.25" x14ac:dyDescent="0.7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  <c r="U3565" s="9">
        <v>42555.46361111111</v>
      </c>
      <c r="V3565" s="9">
        <v>42583.583333333336</v>
      </c>
    </row>
    <row r="3566" spans="1:22" ht="29.5" x14ac:dyDescent="0.7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42236.414918981485</v>
      </c>
      <c r="T3566" s="9">
        <f t="shared" si="335"/>
        <v>42282.458333333336</v>
      </c>
      <c r="U3566" s="9">
        <v>42236.414918981485</v>
      </c>
      <c r="V3566" s="9">
        <v>42282.458333333336</v>
      </c>
    </row>
    <row r="3567" spans="1:22" ht="44.25" x14ac:dyDescent="0.7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  <c r="U3567" s="9">
        <v>41974.534814814811</v>
      </c>
      <c r="V3567" s="9">
        <v>42004.534814814811</v>
      </c>
    </row>
    <row r="3568" spans="1:22" ht="44.25" x14ac:dyDescent="0.7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  <c r="U3568" s="9">
        <v>41997.299571759257</v>
      </c>
      <c r="V3568" s="9">
        <v>42027.299571759257</v>
      </c>
    </row>
    <row r="3569" spans="1:22" ht="44.25" x14ac:dyDescent="0.7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  <c r="U3569" s="9">
        <v>42135.602361111109</v>
      </c>
      <c r="V3569" s="9">
        <v>42165.602361111109</v>
      </c>
    </row>
    <row r="3570" spans="1:22" ht="44.25" x14ac:dyDescent="0.7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  <c r="U3570" s="9">
        <v>41869.532337962963</v>
      </c>
      <c r="V3570" s="9">
        <v>41899.532337962963</v>
      </c>
    </row>
    <row r="3571" spans="1:22" ht="44.25" x14ac:dyDescent="0.7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  <c r="U3571" s="9">
        <v>41982.480277777773</v>
      </c>
      <c r="V3571" s="9">
        <v>42012.480277777773</v>
      </c>
    </row>
    <row r="3572" spans="1:22" ht="44.25" x14ac:dyDescent="0.7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41976.123645833337</v>
      </c>
      <c r="T3572" s="9">
        <f t="shared" si="335"/>
        <v>42004.083333333336</v>
      </c>
      <c r="U3572" s="9">
        <v>41976.123645833337</v>
      </c>
      <c r="V3572" s="9">
        <v>42004.083333333336</v>
      </c>
    </row>
    <row r="3573" spans="1:22" ht="44.25" x14ac:dyDescent="0.7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  <c r="U3573" s="9">
        <v>41912.650613425925</v>
      </c>
      <c r="V3573" s="9">
        <v>41942.650613425925</v>
      </c>
    </row>
    <row r="3574" spans="1:22" ht="29.5" x14ac:dyDescent="0.7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  <c r="U3574" s="9">
        <v>42146.36206018518</v>
      </c>
      <c r="V3574" s="9">
        <v>42176.36206018518</v>
      </c>
    </row>
    <row r="3575" spans="1:22" ht="44.25" x14ac:dyDescent="0.7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  <c r="U3575" s="9">
        <v>41921.167199074072</v>
      </c>
      <c r="V3575" s="9">
        <v>41951.208865740737</v>
      </c>
    </row>
    <row r="3576" spans="1:22" ht="44.25" x14ac:dyDescent="0.7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41926.734351851846</v>
      </c>
      <c r="T3576" s="9">
        <f t="shared" si="335"/>
        <v>41956.776018518511</v>
      </c>
      <c r="U3576" s="9">
        <v>41926.734351851846</v>
      </c>
      <c r="V3576" s="9">
        <v>41956.776018518511</v>
      </c>
    </row>
    <row r="3577" spans="1:22" ht="44.25" x14ac:dyDescent="0.7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  <c r="U3577" s="9">
        <v>42561.575543981475</v>
      </c>
      <c r="V3577" s="9">
        <v>42592.957638888889</v>
      </c>
    </row>
    <row r="3578" spans="1:22" ht="44.25" x14ac:dyDescent="0.7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  <c r="U3578" s="9">
        <v>42649.340902777774</v>
      </c>
      <c r="V3578" s="9">
        <v>42709.382569444446</v>
      </c>
    </row>
    <row r="3579" spans="1:22" ht="44.25" x14ac:dyDescent="0.7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  <c r="U3579" s="9">
        <v>42093.578506944446</v>
      </c>
      <c r="V3579" s="9">
        <v>42120.061111111114</v>
      </c>
    </row>
    <row r="3580" spans="1:22" ht="44.25" x14ac:dyDescent="0.7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  <c r="U3580" s="9">
        <v>42460.525196759256</v>
      </c>
      <c r="V3580" s="9">
        <v>42490.525196759256</v>
      </c>
    </row>
    <row r="3581" spans="1:22" ht="44.25" x14ac:dyDescent="0.7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  <c r="U3581" s="9">
        <v>42430.553888888891</v>
      </c>
      <c r="V3581" s="9">
        <v>42460.51222222222</v>
      </c>
    </row>
    <row r="3582" spans="1:22" ht="44.25" x14ac:dyDescent="0.7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  <c r="U3582" s="9">
        <v>42025.967847222222</v>
      </c>
      <c r="V3582" s="9">
        <v>42063.999305555553</v>
      </c>
    </row>
    <row r="3583" spans="1:22" ht="44.25" x14ac:dyDescent="0.7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  <c r="U3583" s="9">
        <v>41836.26284722222</v>
      </c>
      <c r="V3583" s="9">
        <v>41850.26284722222</v>
      </c>
    </row>
    <row r="3584" spans="1:22" ht="44.25" x14ac:dyDescent="0.7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  <c r="U3584" s="9">
        <v>42450.887523148143</v>
      </c>
      <c r="V3584" s="9">
        <v>42464.887523148143</v>
      </c>
    </row>
    <row r="3585" spans="1:22" ht="44.25" x14ac:dyDescent="0.7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  <c r="U3585" s="9">
        <v>42418.217650462961</v>
      </c>
      <c r="V3585" s="9">
        <v>42478.175983796296</v>
      </c>
    </row>
    <row r="3586" spans="1:22" ht="88.5" x14ac:dyDescent="0.7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  <c r="U3586" s="9">
        <v>42168.108148148145</v>
      </c>
      <c r="V3586" s="9">
        <v>42198.108148148145</v>
      </c>
    </row>
    <row r="3587" spans="1:22" ht="44.25" x14ac:dyDescent="0.7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>
        <f t="shared" ref="P3587:P3650" si="337">ROUND(E3587/L3587,0)</f>
        <v>176</v>
      </c>
      <c r="Q3587" t="str">
        <f t="shared" ref="Q3587:Q3650" si="338">LEFT(N3587, SEARCH("/",N3587,1)-1)</f>
        <v>theater</v>
      </c>
      <c r="R3587" t="str">
        <f t="shared" ref="R3587:R3650" si="339">RIGHT(N3587, LEN(N3587)-SEARCH("/",N3587,1))</f>
        <v>plays</v>
      </c>
      <c r="S3587" s="9">
        <f t="shared" ref="S3587:S3650" si="340">(((J3587/60)/60)/24)+DATE(1970,1,1)+(-5/24)</f>
        <v>41964.507986111108</v>
      </c>
      <c r="T3587" s="9">
        <f t="shared" ref="T3587:T3650" si="341">(((I3587/60)/60)/24)+DATE(1970,1,1)+(-5/24)</f>
        <v>41994.507986111108</v>
      </c>
      <c r="U3587" s="9">
        <v>41964.507986111108</v>
      </c>
      <c r="V3587" s="9">
        <v>41994.507986111108</v>
      </c>
    </row>
    <row r="3588" spans="1:22" x14ac:dyDescent="0.7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  <c r="U3588" s="9">
        <v>42576.489236111105</v>
      </c>
      <c r="V3588" s="9">
        <v>42636.489236111105</v>
      </c>
    </row>
    <row r="3589" spans="1:22" ht="44.25" x14ac:dyDescent="0.7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  <c r="U3589" s="9">
        <v>42503.331643518519</v>
      </c>
      <c r="V3589" s="9">
        <v>42548.583333333336</v>
      </c>
    </row>
    <row r="3590" spans="1:22" ht="44.25" x14ac:dyDescent="0.7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  <c r="U3590" s="9">
        <v>42101.620486111111</v>
      </c>
      <c r="V3590" s="9">
        <v>42123.749999999993</v>
      </c>
    </row>
    <row r="3591" spans="1:22" ht="44.25" x14ac:dyDescent="0.7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  <c r="U3591" s="9">
        <v>42125.439201388886</v>
      </c>
      <c r="V3591" s="9">
        <v>42150.439201388886</v>
      </c>
    </row>
    <row r="3592" spans="1:22" ht="44.25" x14ac:dyDescent="0.7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  <c r="U3592" s="9">
        <v>41902.125393518516</v>
      </c>
      <c r="V3592" s="9">
        <v>41932.125393518516</v>
      </c>
    </row>
    <row r="3593" spans="1:22" ht="44.25" x14ac:dyDescent="0.7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  <c r="U3593" s="9">
        <v>42003.74009259259</v>
      </c>
      <c r="V3593" s="9">
        <v>42027.999305555553</v>
      </c>
    </row>
    <row r="3594" spans="1:22" ht="44.25" x14ac:dyDescent="0.7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  <c r="U3594" s="9">
        <v>41988.621608796289</v>
      </c>
      <c r="V3594" s="9">
        <v>42045.999305555553</v>
      </c>
    </row>
    <row r="3595" spans="1:22" ht="44.25" x14ac:dyDescent="0.7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  <c r="U3595" s="9">
        <v>41974.690266203703</v>
      </c>
      <c r="V3595" s="9">
        <v>42009.643055555549</v>
      </c>
    </row>
    <row r="3596" spans="1:22" ht="59" x14ac:dyDescent="0.7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  <c r="U3596" s="9">
        <v>42591.858587962961</v>
      </c>
      <c r="V3596" s="9">
        <v>42616.858587962961</v>
      </c>
    </row>
    <row r="3597" spans="1:22" ht="29.5" x14ac:dyDescent="0.7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  <c r="U3597" s="9">
        <v>42049.800034722219</v>
      </c>
      <c r="V3597" s="9">
        <v>42076.082638888889</v>
      </c>
    </row>
    <row r="3598" spans="1:22" ht="44.25" x14ac:dyDescent="0.7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  <c r="U3598" s="9">
        <v>41856.506736111107</v>
      </c>
      <c r="V3598" s="9">
        <v>41877.506736111107</v>
      </c>
    </row>
    <row r="3599" spans="1:22" ht="29.5" x14ac:dyDescent="0.7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  <c r="U3599" s="9">
        <v>42417.377199074072</v>
      </c>
      <c r="V3599" s="9">
        <v>42432.040972222218</v>
      </c>
    </row>
    <row r="3600" spans="1:22" ht="44.25" x14ac:dyDescent="0.7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  <c r="U3600" s="9">
        <v>41866.590532407405</v>
      </c>
      <c r="V3600" s="9">
        <v>41884.999305555553</v>
      </c>
    </row>
    <row r="3601" spans="1:22" ht="44.25" x14ac:dyDescent="0.7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  <c r="U3601" s="9">
        <v>42220.586539351854</v>
      </c>
      <c r="V3601" s="9">
        <v>42245.791666666664</v>
      </c>
    </row>
    <row r="3602" spans="1:22" ht="29.5" x14ac:dyDescent="0.7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  <c r="U3602" s="9">
        <v>42628.640787037039</v>
      </c>
      <c r="V3602" s="9">
        <v>42656.640787037039</v>
      </c>
    </row>
    <row r="3603" spans="1:22" ht="44.25" x14ac:dyDescent="0.7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  <c r="U3603" s="9">
        <v>41990.790300925924</v>
      </c>
      <c r="V3603" s="9">
        <v>42020.790300925924</v>
      </c>
    </row>
    <row r="3604" spans="1:22" ht="59" x14ac:dyDescent="0.7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  <c r="U3604" s="9">
        <v>42447.68609953703</v>
      </c>
      <c r="V3604" s="9">
        <v>42507.68609953703</v>
      </c>
    </row>
    <row r="3605" spans="1:22" ht="44.25" x14ac:dyDescent="0.7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  <c r="U3605" s="9">
        <v>42283.656018518515</v>
      </c>
      <c r="V3605" s="9">
        <v>42313.697685185187</v>
      </c>
    </row>
    <row r="3606" spans="1:22" ht="44.25" x14ac:dyDescent="0.7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  <c r="U3606" s="9">
        <v>42482.80736111111</v>
      </c>
      <c r="V3606" s="9">
        <v>42489.082638888889</v>
      </c>
    </row>
    <row r="3607" spans="1:22" ht="59" x14ac:dyDescent="0.7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  <c r="U3607" s="9">
        <v>42383.584791666661</v>
      </c>
      <c r="V3607" s="9">
        <v>42413.584791666661</v>
      </c>
    </row>
    <row r="3608" spans="1:22" ht="44.25" x14ac:dyDescent="0.7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  <c r="U3608" s="9">
        <v>42566.396493055552</v>
      </c>
      <c r="V3608" s="9">
        <v>42596.396493055552</v>
      </c>
    </row>
    <row r="3609" spans="1:22" ht="29.5" x14ac:dyDescent="0.7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  <c r="U3609" s="9">
        <v>42338.755578703705</v>
      </c>
      <c r="V3609" s="9">
        <v>42352.791666666664</v>
      </c>
    </row>
    <row r="3610" spans="1:22" ht="44.25" x14ac:dyDescent="0.7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42506.50104166667</v>
      </c>
      <c r="T3610" s="9">
        <f t="shared" si="341"/>
        <v>42538.374999999993</v>
      </c>
      <c r="U3610" s="9">
        <v>42506.50104166667</v>
      </c>
      <c r="V3610" s="9">
        <v>42538.374999999993</v>
      </c>
    </row>
    <row r="3611" spans="1:22" ht="44.25" x14ac:dyDescent="0.7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42429.783391203695</v>
      </c>
      <c r="T3611" s="9">
        <f t="shared" si="341"/>
        <v>42459.741724537038</v>
      </c>
      <c r="U3611" s="9">
        <v>42429.783391203695</v>
      </c>
      <c r="V3611" s="9">
        <v>42459.741724537038</v>
      </c>
    </row>
    <row r="3612" spans="1:22" ht="44.25" x14ac:dyDescent="0.7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  <c r="U3612" s="9">
        <v>42203.22379629629</v>
      </c>
      <c r="V3612" s="9">
        <v>42233.22379629629</v>
      </c>
    </row>
    <row r="3613" spans="1:22" ht="44.25" x14ac:dyDescent="0.7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  <c r="U3613" s="9">
        <v>42072.162048611113</v>
      </c>
      <c r="V3613" s="9">
        <v>42102.162048611113</v>
      </c>
    </row>
    <row r="3614" spans="1:22" ht="44.25" x14ac:dyDescent="0.7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41789.518645833334</v>
      </c>
      <c r="T3614" s="9">
        <f t="shared" si="341"/>
        <v>41799.518645833334</v>
      </c>
      <c r="U3614" s="9">
        <v>41789.518645833334</v>
      </c>
      <c r="V3614" s="9">
        <v>41799.518645833334</v>
      </c>
    </row>
    <row r="3615" spans="1:22" ht="44.25" x14ac:dyDescent="0.7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  <c r="U3615" s="9">
        <v>41788.381643518514</v>
      </c>
      <c r="V3615" s="9">
        <v>41818.381643518514</v>
      </c>
    </row>
    <row r="3616" spans="1:22" ht="44.25" x14ac:dyDescent="0.7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  <c r="U3616" s="9">
        <v>42143.833518518521</v>
      </c>
      <c r="V3616" s="9">
        <v>42173.833518518521</v>
      </c>
    </row>
    <row r="3617" spans="1:22" ht="44.25" x14ac:dyDescent="0.7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  <c r="U3617" s="9">
        <v>42318.385370370372</v>
      </c>
      <c r="V3617" s="9">
        <v>42348.385370370372</v>
      </c>
    </row>
    <row r="3618" spans="1:22" ht="44.25" x14ac:dyDescent="0.7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  <c r="U3618" s="9">
        <v>42052.741481481477</v>
      </c>
      <c r="V3618" s="9">
        <v>42082.699814814812</v>
      </c>
    </row>
    <row r="3619" spans="1:22" ht="44.25" x14ac:dyDescent="0.7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  <c r="U3619" s="9">
        <v>42779.401956018519</v>
      </c>
      <c r="V3619" s="9">
        <v>42793.791666666664</v>
      </c>
    </row>
    <row r="3620" spans="1:22" ht="44.25" x14ac:dyDescent="0.7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  <c r="U3620" s="9">
        <v>42128.419560185182</v>
      </c>
      <c r="V3620" s="9">
        <v>42158.419560185182</v>
      </c>
    </row>
    <row r="3621" spans="1:22" ht="44.25" x14ac:dyDescent="0.7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9">
        <f t="shared" si="340"/>
        <v>42660.92391203704</v>
      </c>
      <c r="T3621" s="9">
        <f t="shared" si="341"/>
        <v>42693.708333333336</v>
      </c>
      <c r="U3621" s="9">
        <v>42660.92391203704</v>
      </c>
      <c r="V3621" s="9">
        <v>42693.708333333336</v>
      </c>
    </row>
    <row r="3622" spans="1:22" ht="44.25" x14ac:dyDescent="0.7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  <c r="U3622" s="9">
        <v>42037.72987268518</v>
      </c>
      <c r="V3622" s="9">
        <v>42067.958333333336</v>
      </c>
    </row>
    <row r="3623" spans="1:22" ht="44.25" x14ac:dyDescent="0.7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  <c r="U3623" s="9">
        <v>42619.727361111109</v>
      </c>
      <c r="V3623" s="9">
        <v>42643.666666666664</v>
      </c>
    </row>
    <row r="3624" spans="1:22" ht="29.5" x14ac:dyDescent="0.7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  <c r="U3624" s="9">
        <v>41877.013553240737</v>
      </c>
      <c r="V3624" s="9">
        <v>41909.932638888888</v>
      </c>
    </row>
    <row r="3625" spans="1:22" ht="29.5" x14ac:dyDescent="0.7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  <c r="U3625" s="9">
        <v>41828.528587962959</v>
      </c>
      <c r="V3625" s="9">
        <v>41846.083333333328</v>
      </c>
    </row>
    <row r="3626" spans="1:22" ht="73.75" x14ac:dyDescent="0.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42545.565856481473</v>
      </c>
      <c r="T3626" s="9">
        <f t="shared" si="341"/>
        <v>42605.565856481473</v>
      </c>
      <c r="U3626" s="9">
        <v>42545.565856481473</v>
      </c>
      <c r="V3626" s="9">
        <v>42605.565856481473</v>
      </c>
    </row>
    <row r="3627" spans="1:22" ht="59" x14ac:dyDescent="0.7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  <c r="U3627" s="9">
        <v>42157.444178240738</v>
      </c>
      <c r="V3627" s="9">
        <v>42187.444178240738</v>
      </c>
    </row>
    <row r="3628" spans="1:22" ht="44.25" x14ac:dyDescent="0.7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  <c r="U3628" s="9">
        <v>41846.458993055552</v>
      </c>
      <c r="V3628" s="9">
        <v>41867.458993055552</v>
      </c>
    </row>
    <row r="3629" spans="1:22" ht="44.25" x14ac:dyDescent="0.7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  <c r="U3629" s="9">
        <v>42460.533414351848</v>
      </c>
      <c r="V3629" s="9">
        <v>42510.957638888889</v>
      </c>
    </row>
    <row r="3630" spans="1:22" ht="44.25" x14ac:dyDescent="0.7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  <c r="U3630" s="9">
        <v>42291.6249537037</v>
      </c>
      <c r="V3630" s="9">
        <v>42351.666620370372</v>
      </c>
    </row>
    <row r="3631" spans="1:22" ht="59" x14ac:dyDescent="0.7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  <c r="U3631" s="9">
        <v>42436.886157407404</v>
      </c>
      <c r="V3631" s="9">
        <v>42495.499999999993</v>
      </c>
    </row>
    <row r="3632" spans="1:22" ht="44.25" x14ac:dyDescent="0.7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  <c r="U3632" s="9">
        <v>41942.638773148145</v>
      </c>
      <c r="V3632" s="9">
        <v>41972.680439814816</v>
      </c>
    </row>
    <row r="3633" spans="1:22" ht="59" x14ac:dyDescent="0.7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  <c r="U3633" s="9">
        <v>41880.54510416666</v>
      </c>
      <c r="V3633" s="9">
        <v>41904.957638888889</v>
      </c>
    </row>
    <row r="3634" spans="1:22" ht="44.25" x14ac:dyDescent="0.7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  <c r="U3634" s="9">
        <v>41946.728576388887</v>
      </c>
      <c r="V3634" s="9">
        <v>41966.728576388887</v>
      </c>
    </row>
    <row r="3635" spans="1:22" ht="44.25" x14ac:dyDescent="0.7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  <c r="U3635" s="9">
        <v>42649.415127314809</v>
      </c>
      <c r="V3635" s="9">
        <v>42692.833333333336</v>
      </c>
    </row>
    <row r="3636" spans="1:22" ht="44.25" x14ac:dyDescent="0.7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  <c r="U3636" s="9">
        <v>42700.958032407405</v>
      </c>
      <c r="V3636" s="9">
        <v>42748.957638888889</v>
      </c>
    </row>
    <row r="3637" spans="1:22" ht="29.5" x14ac:dyDescent="0.7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  <c r="U3637" s="9">
        <v>42450.674490740734</v>
      </c>
      <c r="V3637" s="9">
        <v>42480.674490740734</v>
      </c>
    </row>
    <row r="3638" spans="1:22" ht="44.25" x14ac:dyDescent="0.7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42226.486446759263</v>
      </c>
      <c r="T3638" s="9">
        <f t="shared" si="341"/>
        <v>42261.486446759263</v>
      </c>
      <c r="U3638" s="9">
        <v>42226.486446759263</v>
      </c>
      <c r="V3638" s="9">
        <v>42261.486446759263</v>
      </c>
    </row>
    <row r="3639" spans="1:22" ht="59" x14ac:dyDescent="0.7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  <c r="U3639" s="9">
        <v>41975.492303240739</v>
      </c>
      <c r="V3639" s="9">
        <v>42005.492303240739</v>
      </c>
    </row>
    <row r="3640" spans="1:22" ht="29.5" x14ac:dyDescent="0.7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  <c r="U3640" s="9">
        <v>42053.464490740742</v>
      </c>
      <c r="V3640" s="9">
        <v>42113.42282407407</v>
      </c>
    </row>
    <row r="3641" spans="1:22" ht="44.25" x14ac:dyDescent="0.7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  <c r="U3641" s="9">
        <v>42590.468819444439</v>
      </c>
      <c r="V3641" s="9">
        <v>42650.424305555549</v>
      </c>
    </row>
    <row r="3642" spans="1:22" ht="73.75" x14ac:dyDescent="0.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  <c r="U3642" s="9">
        <v>42104.573263888888</v>
      </c>
      <c r="V3642" s="9">
        <v>42134.573263888888</v>
      </c>
    </row>
    <row r="3643" spans="1:22" ht="44.25" x14ac:dyDescent="0.7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41899.418738425928</v>
      </c>
      <c r="T3643" s="9">
        <f t="shared" si="341"/>
        <v>41917</v>
      </c>
      <c r="U3643" s="9">
        <v>41899.418738425928</v>
      </c>
      <c r="V3643" s="9">
        <v>41917</v>
      </c>
    </row>
    <row r="3644" spans="1:22" ht="59" x14ac:dyDescent="0.7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  <c r="U3644" s="9">
        <v>42297.607951388891</v>
      </c>
      <c r="V3644" s="9">
        <v>42338.499999999993</v>
      </c>
    </row>
    <row r="3645" spans="1:22" ht="44.25" x14ac:dyDescent="0.7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  <c r="U3645" s="9">
        <v>42284.935636574075</v>
      </c>
      <c r="V3645" s="9">
        <v>42324.977303240739</v>
      </c>
    </row>
    <row r="3646" spans="1:22" ht="44.25" x14ac:dyDescent="0.7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  <c r="U3646" s="9">
        <v>42409.033414351848</v>
      </c>
      <c r="V3646" s="9">
        <v>42436.999305555553</v>
      </c>
    </row>
    <row r="3647" spans="1:22" ht="44.25" x14ac:dyDescent="0.7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  <c r="U3647" s="9">
        <v>42665.762013888881</v>
      </c>
      <c r="V3647" s="9">
        <v>42695.803680555553</v>
      </c>
    </row>
    <row r="3648" spans="1:22" ht="44.25" x14ac:dyDescent="0.7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  <c r="U3648" s="9">
        <v>42140.21298611111</v>
      </c>
      <c r="V3648" s="9">
        <v>42171.770833333336</v>
      </c>
    </row>
    <row r="3649" spans="1:22" ht="44.25" x14ac:dyDescent="0.7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  <c r="U3649" s="9">
        <v>42598.540821759256</v>
      </c>
      <c r="V3649" s="9">
        <v>42643.540821759256</v>
      </c>
    </row>
    <row r="3650" spans="1:22" ht="29.5" x14ac:dyDescent="0.7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  <c r="U3650" s="9">
        <v>41887.083854166667</v>
      </c>
      <c r="V3650" s="9">
        <v>41917.083854166667</v>
      </c>
    </row>
    <row r="3651" spans="1:22" ht="44.25" x14ac:dyDescent="0.7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>
        <f t="shared" ref="P3651:P3714" si="343">ROUND(E3651/L3651,0)</f>
        <v>98</v>
      </c>
      <c r="Q3651" t="str">
        <f t="shared" ref="Q3651:Q3714" si="344">LEFT(N3651, SEARCH("/",N3651,1)-1)</f>
        <v>theater</v>
      </c>
      <c r="R3651" t="str">
        <f t="shared" ref="R3651:R3714" si="345">RIGHT(N3651, LEN(N3651)-SEARCH("/",N3651,1))</f>
        <v>plays</v>
      </c>
      <c r="S3651" s="9">
        <f t="shared" ref="S3651:S3714" si="346">(((J3651/60)/60)/24)+DATE(1970,1,1)+(-5/24)</f>
        <v>41780.504560185182</v>
      </c>
      <c r="T3651" s="9">
        <f t="shared" ref="T3651:T3714" si="347">(((I3651/60)/60)/24)+DATE(1970,1,1)+(-5/24)</f>
        <v>41806.504560185182</v>
      </c>
      <c r="U3651" s="9">
        <v>41780.504560185182</v>
      </c>
      <c r="V3651" s="9">
        <v>41806.504560185182</v>
      </c>
    </row>
    <row r="3652" spans="1:22" ht="44.25" x14ac:dyDescent="0.7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  <c r="U3652" s="9">
        <v>42381.270648148151</v>
      </c>
      <c r="V3652" s="9">
        <v>42402.270648148151</v>
      </c>
    </row>
    <row r="3653" spans="1:22" ht="44.25" x14ac:dyDescent="0.7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  <c r="U3653" s="9">
        <v>41828.437986111108</v>
      </c>
      <c r="V3653" s="9">
        <v>41861.457638888889</v>
      </c>
    </row>
    <row r="3654" spans="1:22" ht="44.25" x14ac:dyDescent="0.7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  <c r="U3654" s="9">
        <v>42596.436365740738</v>
      </c>
      <c r="V3654" s="9">
        <v>42606.957638888889</v>
      </c>
    </row>
    <row r="3655" spans="1:22" ht="59" x14ac:dyDescent="0.7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  <c r="U3655" s="9">
        <v>42191.155173611107</v>
      </c>
      <c r="V3655" s="9">
        <v>42221.155173611107</v>
      </c>
    </row>
    <row r="3656" spans="1:22" ht="59" x14ac:dyDescent="0.7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  <c r="U3656" s="9">
        <v>42440.20817129629</v>
      </c>
      <c r="V3656" s="9">
        <v>42463.499999999993</v>
      </c>
    </row>
    <row r="3657" spans="1:22" ht="59" x14ac:dyDescent="0.7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  <c r="U3657" s="9">
        <v>42173.594884259255</v>
      </c>
      <c r="V3657" s="9">
        <v>42203.082638888889</v>
      </c>
    </row>
    <row r="3658" spans="1:22" ht="44.25" x14ac:dyDescent="0.7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42737.70180555556</v>
      </c>
      <c r="T3658" s="9">
        <f t="shared" si="347"/>
        <v>42767.749305555553</v>
      </c>
      <c r="U3658" s="9">
        <v>42737.70180555556</v>
      </c>
      <c r="V3658" s="9">
        <v>42767.749305555553</v>
      </c>
    </row>
    <row r="3659" spans="1:22" ht="59" x14ac:dyDescent="0.7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42499.421516203707</v>
      </c>
      <c r="T3659" s="9">
        <f t="shared" si="347"/>
        <v>42522.695833333331</v>
      </c>
      <c r="U3659" s="9">
        <v>42499.421516203707</v>
      </c>
      <c r="V3659" s="9">
        <v>42522.695833333331</v>
      </c>
    </row>
    <row r="3660" spans="1:22" ht="29.5" x14ac:dyDescent="0.7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  <c r="U3660" s="9">
        <v>41775.650231481479</v>
      </c>
      <c r="V3660" s="9">
        <v>41821.957638888889</v>
      </c>
    </row>
    <row r="3661" spans="1:22" ht="44.25" x14ac:dyDescent="0.7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  <c r="U3661" s="9">
        <v>42055.068865740737</v>
      </c>
      <c r="V3661" s="9">
        <v>42082.402083333327</v>
      </c>
    </row>
    <row r="3662" spans="1:22" ht="59" x14ac:dyDescent="0.7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  <c r="U3662" s="9">
        <v>41971.672743055555</v>
      </c>
      <c r="V3662" s="9">
        <v>41996.672743055555</v>
      </c>
    </row>
    <row r="3663" spans="1:22" ht="44.25" x14ac:dyDescent="0.7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  <c r="U3663" s="9">
        <v>42447.688333333332</v>
      </c>
      <c r="V3663" s="9">
        <v>42469.958333333336</v>
      </c>
    </row>
    <row r="3664" spans="1:22" ht="59" x14ac:dyDescent="0.7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  <c r="U3664" s="9">
        <v>42064.011736111112</v>
      </c>
      <c r="V3664" s="9">
        <v>42093.97006944444</v>
      </c>
    </row>
    <row r="3665" spans="1:22" ht="44.25" x14ac:dyDescent="0.7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  <c r="U3665" s="9">
        <v>42665.243402777771</v>
      </c>
      <c r="V3665" s="9">
        <v>42725.285069444442</v>
      </c>
    </row>
    <row r="3666" spans="1:22" ht="44.25" x14ac:dyDescent="0.7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  <c r="U3666" s="9">
        <v>42523.04038194444</v>
      </c>
      <c r="V3666" s="9">
        <v>42537.04038194444</v>
      </c>
    </row>
    <row r="3667" spans="1:22" ht="44.25" x14ac:dyDescent="0.7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  <c r="U3667" s="9">
        <v>42294.59979166666</v>
      </c>
      <c r="V3667" s="9">
        <v>42305.620833333327</v>
      </c>
    </row>
    <row r="3668" spans="1:22" ht="29.5" x14ac:dyDescent="0.7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  <c r="U3668" s="9">
        <v>41822.696550925924</v>
      </c>
      <c r="V3668" s="9">
        <v>41844.083333333328</v>
      </c>
    </row>
    <row r="3669" spans="1:22" ht="44.25" x14ac:dyDescent="0.7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42173.761793981481</v>
      </c>
      <c r="T3669" s="9">
        <f t="shared" si="347"/>
        <v>42203.761793981481</v>
      </c>
      <c r="U3669" s="9">
        <v>42173.761793981481</v>
      </c>
      <c r="V3669" s="9">
        <v>42203.761793981481</v>
      </c>
    </row>
    <row r="3670" spans="1:22" ht="44.25" x14ac:dyDescent="0.7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  <c r="U3670" s="9">
        <v>42185.347824074073</v>
      </c>
      <c r="V3670" s="9">
        <v>42208.564583333333</v>
      </c>
    </row>
    <row r="3671" spans="1:22" ht="44.25" x14ac:dyDescent="0.7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  <c r="U3671" s="9">
        <v>42136.466863425921</v>
      </c>
      <c r="V3671" s="9">
        <v>42166.466863425921</v>
      </c>
    </row>
    <row r="3672" spans="1:22" ht="44.25" x14ac:dyDescent="0.7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  <c r="U3672" s="9">
        <v>42142.305682870363</v>
      </c>
      <c r="V3672" s="9">
        <v>42155.749999999993</v>
      </c>
    </row>
    <row r="3673" spans="1:22" ht="44.25" x14ac:dyDescent="0.7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  <c r="U3673" s="9">
        <v>41820.419756944444</v>
      </c>
      <c r="V3673" s="9">
        <v>41840.957638888889</v>
      </c>
    </row>
    <row r="3674" spans="1:22" ht="59" x14ac:dyDescent="0.7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  <c r="U3674" s="9">
        <v>41878.738240740735</v>
      </c>
      <c r="V3674" s="9">
        <v>41908.738240740735</v>
      </c>
    </row>
    <row r="3675" spans="1:22" ht="44.25" x14ac:dyDescent="0.7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  <c r="U3675" s="9">
        <v>41914.086770833332</v>
      </c>
      <c r="V3675" s="9">
        <v>41948.327777777777</v>
      </c>
    </row>
    <row r="3676" spans="1:22" ht="44.25" x14ac:dyDescent="0.7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  <c r="U3676" s="9">
        <v>42556.664687499993</v>
      </c>
      <c r="V3676" s="9">
        <v>42616.664687499993</v>
      </c>
    </row>
    <row r="3677" spans="1:22" ht="44.25" x14ac:dyDescent="0.7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  <c r="U3677" s="9">
        <v>42493.388680555552</v>
      </c>
      <c r="V3677" s="9">
        <v>42505.749999999993</v>
      </c>
    </row>
    <row r="3678" spans="1:22" ht="44.25" x14ac:dyDescent="0.7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  <c r="U3678" s="9">
        <v>41876.607453703698</v>
      </c>
      <c r="V3678" s="9">
        <v>41894.607453703698</v>
      </c>
    </row>
    <row r="3679" spans="1:22" ht="44.25" x14ac:dyDescent="0.7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41802.365949074068</v>
      </c>
      <c r="T3679" s="9">
        <f t="shared" si="347"/>
        <v>41822.957638888889</v>
      </c>
      <c r="U3679" s="9">
        <v>41802.365949074068</v>
      </c>
      <c r="V3679" s="9">
        <v>41822.957638888889</v>
      </c>
    </row>
    <row r="3680" spans="1:22" ht="44.25" x14ac:dyDescent="0.7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  <c r="U3680" s="9">
        <v>42120.322893518511</v>
      </c>
      <c r="V3680" s="9">
        <v>42155.322893518511</v>
      </c>
    </row>
    <row r="3681" spans="1:22" ht="44.25" x14ac:dyDescent="0.7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  <c r="U3681" s="9">
        <v>41786.553020833329</v>
      </c>
      <c r="V3681" s="9">
        <v>41820.999305555553</v>
      </c>
    </row>
    <row r="3682" spans="1:22" ht="44.25" x14ac:dyDescent="0.7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42627.245763888881</v>
      </c>
      <c r="T3682" s="9">
        <f t="shared" si="347"/>
        <v>42648.245763888881</v>
      </c>
      <c r="U3682" s="9">
        <v>42627.245763888881</v>
      </c>
      <c r="V3682" s="9">
        <v>42648.245763888881</v>
      </c>
    </row>
    <row r="3683" spans="1:22" ht="59" x14ac:dyDescent="0.7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  <c r="U3683" s="9">
        <v>42374.443171296291</v>
      </c>
      <c r="V3683" s="9">
        <v>42384.443171296291</v>
      </c>
    </row>
    <row r="3684" spans="1:22" ht="44.25" x14ac:dyDescent="0.7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  <c r="U3684" s="9">
        <v>41772.477060185185</v>
      </c>
      <c r="V3684" s="9">
        <v>41806.082638888889</v>
      </c>
    </row>
    <row r="3685" spans="1:22" ht="44.25" x14ac:dyDescent="0.7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  <c r="U3685" s="9">
        <v>42632.908518518518</v>
      </c>
      <c r="V3685" s="9">
        <v>42662.908518518518</v>
      </c>
    </row>
    <row r="3686" spans="1:22" ht="44.25" x14ac:dyDescent="0.7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  <c r="U3686" s="9">
        <v>42218.97206018518</v>
      </c>
      <c r="V3686" s="9">
        <v>42248.97206018518</v>
      </c>
    </row>
    <row r="3687" spans="1:22" ht="44.25" x14ac:dyDescent="0.7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  <c r="U3687" s="9">
        <v>41753.384942129625</v>
      </c>
      <c r="V3687" s="9">
        <v>41778.666666666664</v>
      </c>
    </row>
    <row r="3688" spans="1:22" ht="44.25" x14ac:dyDescent="0.7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  <c r="U3688" s="9">
        <v>42230.454398148147</v>
      </c>
      <c r="V3688" s="9">
        <v>42244.957638888889</v>
      </c>
    </row>
    <row r="3689" spans="1:22" ht="44.25" x14ac:dyDescent="0.7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  <c r="U3689" s="9">
        <v>41787.009895833333</v>
      </c>
      <c r="V3689" s="9">
        <v>41817.009895833333</v>
      </c>
    </row>
    <row r="3690" spans="1:22" ht="44.25" x14ac:dyDescent="0.7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  <c r="U3690" s="9">
        <v>41829.578749999993</v>
      </c>
      <c r="V3690" s="9">
        <v>41859.578749999993</v>
      </c>
    </row>
    <row r="3691" spans="1:22" ht="44.25" x14ac:dyDescent="0.7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  <c r="U3691" s="9">
        <v>42147.61850694444</v>
      </c>
      <c r="V3691" s="9">
        <v>42176.725694444445</v>
      </c>
    </row>
    <row r="3692" spans="1:22" ht="44.25" x14ac:dyDescent="0.7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41940.389849537038</v>
      </c>
      <c r="T3692" s="9">
        <f t="shared" si="347"/>
        <v>41970.431516203702</v>
      </c>
      <c r="U3692" s="9">
        <v>41940.389849537038</v>
      </c>
      <c r="V3692" s="9">
        <v>41970.431516203702</v>
      </c>
    </row>
    <row r="3693" spans="1:22" ht="29.5" x14ac:dyDescent="0.7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  <c r="U3693" s="9">
        <v>42020.492233796293</v>
      </c>
      <c r="V3693" s="9">
        <v>42064.999305555553</v>
      </c>
    </row>
    <row r="3694" spans="1:22" ht="29.5" x14ac:dyDescent="0.7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  <c r="U3694" s="9">
        <v>41891.756701388884</v>
      </c>
      <c r="V3694" s="9">
        <v>41900.791666666664</v>
      </c>
    </row>
    <row r="3695" spans="1:22" ht="44.25" x14ac:dyDescent="0.7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  <c r="U3695" s="9">
        <v>42308.98297453703</v>
      </c>
      <c r="V3695" s="9">
        <v>42338.729166666664</v>
      </c>
    </row>
    <row r="3696" spans="1:22" ht="59" x14ac:dyDescent="0.7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  <c r="U3696" s="9">
        <v>42489.925543981481</v>
      </c>
      <c r="V3696" s="9">
        <v>42526.874999999993</v>
      </c>
    </row>
    <row r="3697" spans="1:22" ht="59" x14ac:dyDescent="0.7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  <c r="U3697" s="9">
        <v>41995.662152777775</v>
      </c>
      <c r="V3697" s="9">
        <v>42015.662152777775</v>
      </c>
    </row>
    <row r="3698" spans="1:22" ht="44.25" x14ac:dyDescent="0.7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  <c r="U3698" s="9">
        <v>41988.408749999995</v>
      </c>
      <c r="V3698" s="9">
        <v>42048.408749999995</v>
      </c>
    </row>
    <row r="3699" spans="1:22" ht="44.25" x14ac:dyDescent="0.7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42479.2575</v>
      </c>
      <c r="T3699" s="9">
        <f t="shared" si="347"/>
        <v>42500.2575</v>
      </c>
      <c r="U3699" s="9">
        <v>42479.2575</v>
      </c>
      <c r="V3699" s="9">
        <v>42500.2575</v>
      </c>
    </row>
    <row r="3700" spans="1:22" ht="44.25" x14ac:dyDescent="0.7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  <c r="U3700" s="9">
        <v>42401.598229166666</v>
      </c>
      <c r="V3700" s="9">
        <v>42431.598229166666</v>
      </c>
    </row>
    <row r="3701" spans="1:22" ht="59" x14ac:dyDescent="0.7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  <c r="U3701" s="9">
        <v>41897.393703703703</v>
      </c>
      <c r="V3701" s="9">
        <v>41927.393703703703</v>
      </c>
    </row>
    <row r="3702" spans="1:22" ht="29.5" x14ac:dyDescent="0.7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  <c r="U3702" s="9">
        <v>41882.37731481481</v>
      </c>
      <c r="V3702" s="9">
        <v>41912.458333333328</v>
      </c>
    </row>
    <row r="3703" spans="1:22" ht="44.25" x14ac:dyDescent="0.7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  <c r="U3703" s="9">
        <v>42129.333252314813</v>
      </c>
      <c r="V3703" s="9">
        <v>42159.333252314813</v>
      </c>
    </row>
    <row r="3704" spans="1:22" ht="59" x14ac:dyDescent="0.7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  <c r="U3704" s="9">
        <v>42524.329675925925</v>
      </c>
      <c r="V3704" s="9">
        <v>42561.749305555553</v>
      </c>
    </row>
    <row r="3705" spans="1:22" ht="44.25" x14ac:dyDescent="0.7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  <c r="U3705" s="9">
        <v>42556.296157407407</v>
      </c>
      <c r="V3705" s="9">
        <v>42595.082638888889</v>
      </c>
    </row>
    <row r="3706" spans="1:22" ht="44.25" x14ac:dyDescent="0.7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  <c r="U3706" s="9">
        <v>42461.481412037036</v>
      </c>
      <c r="V3706" s="9">
        <v>42521.481412037036</v>
      </c>
    </row>
    <row r="3707" spans="1:22" ht="44.25" x14ac:dyDescent="0.7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  <c r="U3707" s="9">
        <v>41792.334652777776</v>
      </c>
      <c r="V3707" s="9">
        <v>41813.541666666664</v>
      </c>
    </row>
    <row r="3708" spans="1:22" ht="44.25" x14ac:dyDescent="0.7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  <c r="U3708" s="9">
        <v>41879.705428240741</v>
      </c>
      <c r="V3708" s="9">
        <v>41894.705428240741</v>
      </c>
    </row>
    <row r="3709" spans="1:22" ht="44.25" x14ac:dyDescent="0.7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  <c r="U3709" s="9">
        <v>42551.840023148143</v>
      </c>
      <c r="V3709" s="9">
        <v>42573.018055555549</v>
      </c>
    </row>
    <row r="3710" spans="1:22" ht="59" x14ac:dyDescent="0.7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9">
        <f t="shared" si="346"/>
        <v>41809.933865740735</v>
      </c>
      <c r="T3710" s="9">
        <f t="shared" si="347"/>
        <v>41823.933865740735</v>
      </c>
      <c r="U3710" s="9">
        <v>41809.933865740735</v>
      </c>
      <c r="V3710" s="9">
        <v>41823.933865740735</v>
      </c>
    </row>
    <row r="3711" spans="1:22" ht="44.25" x14ac:dyDescent="0.7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  <c r="U3711" s="9">
        <v>41785.499374999999</v>
      </c>
      <c r="V3711" s="9">
        <v>41815.499374999999</v>
      </c>
    </row>
    <row r="3712" spans="1:22" ht="29.5" x14ac:dyDescent="0.7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  <c r="U3712" s="9">
        <v>42072.367916666662</v>
      </c>
      <c r="V3712" s="9">
        <v>42097.367916666662</v>
      </c>
    </row>
    <row r="3713" spans="1:22" ht="29.5" x14ac:dyDescent="0.7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  <c r="U3713" s="9">
        <v>41779.5158912037</v>
      </c>
      <c r="V3713" s="9">
        <v>41805.458333333328</v>
      </c>
    </row>
    <row r="3714" spans="1:22" ht="59" x14ac:dyDescent="0.7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9">
        <f t="shared" si="346"/>
        <v>42133.963738425926</v>
      </c>
      <c r="T3714" s="9">
        <f t="shared" si="347"/>
        <v>42155.082638888889</v>
      </c>
      <c r="U3714" s="9">
        <v>42133.963738425926</v>
      </c>
      <c r="V3714" s="9">
        <v>42155.082638888889</v>
      </c>
    </row>
    <row r="3715" spans="1:22" ht="44.25" x14ac:dyDescent="0.7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>
        <f t="shared" ref="P3715:P3778" si="349">ROUND(E3715/L3715,0)</f>
        <v>107</v>
      </c>
      <c r="Q3715" t="str">
        <f t="shared" ref="Q3715:Q3778" si="350">LEFT(N3715, SEARCH("/",N3715,1)-1)</f>
        <v>theater</v>
      </c>
      <c r="R3715" t="str">
        <f t="shared" ref="R3715:R3778" si="351">RIGHT(N3715, LEN(N3715)-SEARCH("/",N3715,1))</f>
        <v>plays</v>
      </c>
      <c r="S3715" s="9">
        <f t="shared" ref="S3715:S3778" si="352">(((J3715/60)/60)/24)+DATE(1970,1,1)+(-5/24)</f>
        <v>42505.529699074068</v>
      </c>
      <c r="T3715" s="9">
        <f t="shared" ref="T3715:T3778" si="353">(((I3715/60)/60)/24)+DATE(1970,1,1)+(-5/24)</f>
        <v>42525.529699074068</v>
      </c>
      <c r="U3715" s="9">
        <v>42505.529699074068</v>
      </c>
      <c r="V3715" s="9">
        <v>42525.529699074068</v>
      </c>
    </row>
    <row r="3716" spans="1:22" ht="44.25" x14ac:dyDescent="0.7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42118.347997685189</v>
      </c>
      <c r="T3716" s="9">
        <f t="shared" si="353"/>
        <v>42149.957638888889</v>
      </c>
      <c r="U3716" s="9">
        <v>42118.347997685189</v>
      </c>
      <c r="V3716" s="9">
        <v>42149.957638888889</v>
      </c>
    </row>
    <row r="3717" spans="1:22" ht="44.25" x14ac:dyDescent="0.7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  <c r="U3717" s="9">
        <v>42036.787256944437</v>
      </c>
      <c r="V3717" s="9">
        <v>42094.327777777777</v>
      </c>
    </row>
    <row r="3718" spans="1:22" ht="44.25" x14ac:dyDescent="0.7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  <c r="U3718" s="9">
        <v>42360.679502314808</v>
      </c>
      <c r="V3718" s="9">
        <v>42390.679502314808</v>
      </c>
    </row>
    <row r="3719" spans="1:22" ht="44.25" x14ac:dyDescent="0.7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  <c r="U3719" s="9">
        <v>42102.657974537033</v>
      </c>
      <c r="V3719" s="9">
        <v>42133.657974537033</v>
      </c>
    </row>
    <row r="3720" spans="1:22" ht="44.25" x14ac:dyDescent="0.7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  <c r="U3720" s="9">
        <v>42032.507812499993</v>
      </c>
      <c r="V3720" s="9">
        <v>42062.507812499993</v>
      </c>
    </row>
    <row r="3721" spans="1:22" ht="29.5" x14ac:dyDescent="0.7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  <c r="U3721" s="9">
        <v>42147.521597222221</v>
      </c>
      <c r="V3721" s="9">
        <v>42177.521597222221</v>
      </c>
    </row>
    <row r="3722" spans="1:22" ht="29.5" x14ac:dyDescent="0.7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  <c r="U3722" s="9">
        <v>42165.784791666665</v>
      </c>
      <c r="V3722" s="9">
        <v>42187.784791666665</v>
      </c>
    </row>
    <row r="3723" spans="1:22" ht="59" x14ac:dyDescent="0.7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  <c r="U3723" s="9">
        <v>41927.727824074071</v>
      </c>
      <c r="V3723" s="9">
        <v>41948.769490740735</v>
      </c>
    </row>
    <row r="3724" spans="1:22" ht="59" x14ac:dyDescent="0.7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  <c r="U3724" s="9">
        <v>42381.463506944441</v>
      </c>
      <c r="V3724" s="9">
        <v>42411.749305555553</v>
      </c>
    </row>
    <row r="3725" spans="1:22" ht="29.5" x14ac:dyDescent="0.7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41943.544699074075</v>
      </c>
      <c r="T3725" s="9">
        <f t="shared" si="353"/>
        <v>41973.586365740739</v>
      </c>
      <c r="U3725" s="9">
        <v>41943.544699074075</v>
      </c>
      <c r="V3725" s="9">
        <v>41973.586365740739</v>
      </c>
    </row>
    <row r="3726" spans="1:22" ht="44.25" x14ac:dyDescent="0.7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42465.283101851855</v>
      </c>
      <c r="T3726" s="9">
        <f t="shared" si="353"/>
        <v>42494.749999999993</v>
      </c>
      <c r="U3726" s="9">
        <v>42465.283101851855</v>
      </c>
      <c r="V3726" s="9">
        <v>42494.749999999993</v>
      </c>
    </row>
    <row r="3727" spans="1:22" ht="44.25" x14ac:dyDescent="0.7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  <c r="U3727" s="9">
        <v>42401.736886574072</v>
      </c>
      <c r="V3727" s="9">
        <v>42418.687499999993</v>
      </c>
    </row>
    <row r="3728" spans="1:22" ht="44.25" x14ac:dyDescent="0.7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9">
        <f t="shared" si="352"/>
        <v>42461.932534722226</v>
      </c>
      <c r="T3728" s="9">
        <f t="shared" si="353"/>
        <v>42489.666666666664</v>
      </c>
      <c r="U3728" s="9">
        <v>42461.932534722226</v>
      </c>
      <c r="V3728" s="9">
        <v>42489.666666666664</v>
      </c>
    </row>
    <row r="3729" spans="1:22" ht="44.25" x14ac:dyDescent="0.7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  <c r="U3729" s="9">
        <v>42632.139976851853</v>
      </c>
      <c r="V3729" s="9">
        <v>42662.996527777774</v>
      </c>
    </row>
    <row r="3730" spans="1:22" ht="44.25" x14ac:dyDescent="0.7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  <c r="U3730" s="9">
        <v>42204.962685185186</v>
      </c>
      <c r="V3730" s="9">
        <v>42234.962685185186</v>
      </c>
    </row>
    <row r="3731" spans="1:22" ht="59" x14ac:dyDescent="0.7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  <c r="U3731" s="9">
        <v>42040.996666666666</v>
      </c>
      <c r="V3731" s="9">
        <v>42085.954999999994</v>
      </c>
    </row>
    <row r="3732" spans="1:22" ht="44.25" x14ac:dyDescent="0.7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  <c r="U3732" s="9">
        <v>42203.46943287037</v>
      </c>
      <c r="V3732" s="9">
        <v>42233.46943287037</v>
      </c>
    </row>
    <row r="3733" spans="1:22" ht="44.25" x14ac:dyDescent="0.7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  <c r="U3733" s="9">
        <v>41983.544513888883</v>
      </c>
      <c r="V3733" s="9">
        <v>42013.932638888888</v>
      </c>
    </row>
    <row r="3734" spans="1:22" ht="44.25" x14ac:dyDescent="0.7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  <c r="U3734" s="9">
        <v>41968.469131944446</v>
      </c>
      <c r="V3734" s="9">
        <v>42028.291666666664</v>
      </c>
    </row>
    <row r="3735" spans="1:22" ht="44.25" x14ac:dyDescent="0.7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  <c r="U3735" s="9">
        <v>42102.816064814811</v>
      </c>
      <c r="V3735" s="9">
        <v>42112.729166666664</v>
      </c>
    </row>
    <row r="3736" spans="1:22" ht="59" x14ac:dyDescent="0.7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  <c r="U3736" s="9">
        <v>42089.693240740737</v>
      </c>
      <c r="V3736" s="9">
        <v>42149.693240740737</v>
      </c>
    </row>
    <row r="3737" spans="1:22" ht="29.5" x14ac:dyDescent="0.7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  <c r="U3737" s="9">
        <v>42122.484826388885</v>
      </c>
      <c r="V3737" s="9">
        <v>42152.484826388885</v>
      </c>
    </row>
    <row r="3738" spans="1:22" ht="44.25" x14ac:dyDescent="0.7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  <c r="U3738" s="9">
        <v>42048.503391203696</v>
      </c>
      <c r="V3738" s="9">
        <v>42086.541666666664</v>
      </c>
    </row>
    <row r="3739" spans="1:22" ht="44.25" x14ac:dyDescent="0.7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  <c r="U3739" s="9">
        <v>42297.482673611106</v>
      </c>
      <c r="V3739" s="9">
        <v>42320.082638888889</v>
      </c>
    </row>
    <row r="3740" spans="1:22" ht="44.25" x14ac:dyDescent="0.7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  <c r="U3740" s="9">
        <v>41813.730381944442</v>
      </c>
      <c r="V3740" s="9">
        <v>41835.708333333328</v>
      </c>
    </row>
    <row r="3741" spans="1:22" ht="44.25" x14ac:dyDescent="0.7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  <c r="U3741" s="9">
        <v>42548.241527777776</v>
      </c>
      <c r="V3741" s="9">
        <v>42568.241527777776</v>
      </c>
    </row>
    <row r="3742" spans="1:22" ht="44.25" x14ac:dyDescent="0.7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  <c r="U3742" s="9">
        <v>41832.881423611107</v>
      </c>
      <c r="V3742" s="9">
        <v>41862.870810185181</v>
      </c>
    </row>
    <row r="3743" spans="1:22" ht="44.25" x14ac:dyDescent="0.7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  <c r="U3743" s="9">
        <v>42325.712384259255</v>
      </c>
      <c r="V3743" s="9">
        <v>42355.712384259255</v>
      </c>
    </row>
    <row r="3744" spans="1:22" ht="44.25" x14ac:dyDescent="0.7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  <c r="U3744" s="9">
        <v>41858.006296296291</v>
      </c>
      <c r="V3744" s="9">
        <v>41888.006296296291</v>
      </c>
    </row>
    <row r="3745" spans="1:22" ht="29.5" x14ac:dyDescent="0.7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  <c r="U3745" s="9">
        <v>41793.501898148148</v>
      </c>
      <c r="V3745" s="9">
        <v>41823.501898148148</v>
      </c>
    </row>
    <row r="3746" spans="1:22" ht="59" x14ac:dyDescent="0.7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  <c r="U3746" s="9">
        <v>41793.605925925927</v>
      </c>
      <c r="V3746" s="9">
        <v>41824.957638888889</v>
      </c>
    </row>
    <row r="3747" spans="1:22" ht="44.25" x14ac:dyDescent="0.7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41831.489606481482</v>
      </c>
      <c r="T3747" s="9">
        <f t="shared" si="353"/>
        <v>41861.489606481482</v>
      </c>
      <c r="U3747" s="9">
        <v>41831.489606481482</v>
      </c>
      <c r="V3747" s="9">
        <v>41861.489606481482</v>
      </c>
    </row>
    <row r="3748" spans="1:22" ht="29.5" x14ac:dyDescent="0.7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  <c r="U3748" s="9">
        <v>42621.18100694444</v>
      </c>
      <c r="V3748" s="9">
        <v>42651.18100694444</v>
      </c>
    </row>
    <row r="3749" spans="1:22" ht="29.5" x14ac:dyDescent="0.7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  <c r="U3749" s="9">
        <v>42164.091388888883</v>
      </c>
      <c r="V3749" s="9">
        <v>42190.749305555553</v>
      </c>
    </row>
    <row r="3750" spans="1:22" ht="44.25" x14ac:dyDescent="0.7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  <c r="U3750" s="9">
        <v>42395.498101851852</v>
      </c>
      <c r="V3750" s="9">
        <v>42416.040972222218</v>
      </c>
    </row>
    <row r="3751" spans="1:22" ht="44.25" x14ac:dyDescent="0.7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  <c r="U3751" s="9">
        <v>42457.918842592589</v>
      </c>
      <c r="V3751" s="9">
        <v>42488.957638888889</v>
      </c>
    </row>
    <row r="3752" spans="1:22" ht="88.5" x14ac:dyDescent="0.7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  <c r="U3752" s="9">
        <v>42016.773240740738</v>
      </c>
      <c r="V3752" s="9">
        <v>42045.124305555553</v>
      </c>
    </row>
    <row r="3753" spans="1:22" ht="44.25" x14ac:dyDescent="0.7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42402.827233796292</v>
      </c>
      <c r="T3753" s="9">
        <f t="shared" si="353"/>
        <v>42462.78556712962</v>
      </c>
      <c r="U3753" s="9">
        <v>42402.827233796292</v>
      </c>
      <c r="V3753" s="9">
        <v>42462.78556712962</v>
      </c>
    </row>
    <row r="3754" spans="1:22" ht="59" x14ac:dyDescent="0.7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  <c r="U3754" s="9">
        <v>42619.594155092585</v>
      </c>
      <c r="V3754" s="9">
        <v>42659.666666666664</v>
      </c>
    </row>
    <row r="3755" spans="1:22" ht="44.25" x14ac:dyDescent="0.7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  <c r="U3755" s="9">
        <v>42128.615740740737</v>
      </c>
      <c r="V3755" s="9">
        <v>42157.791666666664</v>
      </c>
    </row>
    <row r="3756" spans="1:22" ht="44.25" x14ac:dyDescent="0.7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  <c r="U3756" s="9">
        <v>41808.67288194444</v>
      </c>
      <c r="V3756" s="9">
        <v>41845.999305555553</v>
      </c>
    </row>
    <row r="3757" spans="1:22" ht="44.25" x14ac:dyDescent="0.7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  <c r="U3757" s="9">
        <v>42445.658645833326</v>
      </c>
      <c r="V3757" s="9">
        <v>42475.658645833326</v>
      </c>
    </row>
    <row r="3758" spans="1:22" ht="44.25" x14ac:dyDescent="0.7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  <c r="U3758" s="9">
        <v>41771.606458333328</v>
      </c>
      <c r="V3758" s="9">
        <v>41801.606458333328</v>
      </c>
    </row>
    <row r="3759" spans="1:22" ht="44.25" x14ac:dyDescent="0.7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  <c r="U3759" s="9">
        <v>41954.642534722218</v>
      </c>
      <c r="V3759" s="9">
        <v>41974.642534722218</v>
      </c>
    </row>
    <row r="3760" spans="1:22" ht="29.5" x14ac:dyDescent="0.7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41747.26317129629</v>
      </c>
      <c r="T3760" s="9">
        <f t="shared" si="353"/>
        <v>41778</v>
      </c>
      <c r="U3760" s="9">
        <v>41747.26317129629</v>
      </c>
      <c r="V3760" s="9">
        <v>41778</v>
      </c>
    </row>
    <row r="3761" spans="1:22" ht="29.5" x14ac:dyDescent="0.7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  <c r="U3761" s="9">
        <v>42181.899918981479</v>
      </c>
      <c r="V3761" s="9">
        <v>42241.899918981479</v>
      </c>
    </row>
    <row r="3762" spans="1:22" ht="44.25" x14ac:dyDescent="0.7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  <c r="U3762" s="9">
        <v>41739.316967592589</v>
      </c>
      <c r="V3762" s="9">
        <v>41764.316967592589</v>
      </c>
    </row>
    <row r="3763" spans="1:22" ht="59" x14ac:dyDescent="0.7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  <c r="U3763" s="9">
        <v>42173.258530092593</v>
      </c>
      <c r="V3763" s="9">
        <v>42226.749999999993</v>
      </c>
    </row>
    <row r="3764" spans="1:22" ht="44.25" x14ac:dyDescent="0.7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  <c r="U3764" s="9">
        <v>42193.605196759258</v>
      </c>
      <c r="V3764" s="9">
        <v>42218.605196759258</v>
      </c>
    </row>
    <row r="3765" spans="1:22" ht="29.5" x14ac:dyDescent="0.7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  <c r="U3765" s="9">
        <v>42065.541967592588</v>
      </c>
      <c r="V3765" s="9">
        <v>42095.500300925924</v>
      </c>
    </row>
    <row r="3766" spans="1:22" ht="44.25" x14ac:dyDescent="0.7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42499.634629629632</v>
      </c>
      <c r="T3766" s="9">
        <f t="shared" si="353"/>
        <v>42518.816666666658</v>
      </c>
      <c r="U3766" s="9">
        <v>42499.634629629632</v>
      </c>
      <c r="V3766" s="9">
        <v>42518.816666666658</v>
      </c>
    </row>
    <row r="3767" spans="1:22" ht="44.25" x14ac:dyDescent="0.7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  <c r="U3767" s="9">
        <v>41820.568078703705</v>
      </c>
      <c r="V3767" s="9">
        <v>41850.568078703705</v>
      </c>
    </row>
    <row r="3768" spans="1:22" ht="44.25" x14ac:dyDescent="0.7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  <c r="U3768" s="9">
        <v>41787.958854166667</v>
      </c>
      <c r="V3768" s="9">
        <v>41822.958854166667</v>
      </c>
    </row>
    <row r="3769" spans="1:22" ht="44.25" x14ac:dyDescent="0.7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  <c r="U3769" s="9">
        <v>42049.811307870368</v>
      </c>
      <c r="V3769" s="9">
        <v>42063.999305555553</v>
      </c>
    </row>
    <row r="3770" spans="1:22" ht="44.25" x14ac:dyDescent="0.7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  <c r="U3770" s="9">
        <v>41772.519560185181</v>
      </c>
      <c r="V3770" s="9">
        <v>41802.519560185181</v>
      </c>
    </row>
    <row r="3771" spans="1:22" ht="44.25" x14ac:dyDescent="0.7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  <c r="U3771" s="9">
        <v>42445.389803240738</v>
      </c>
      <c r="V3771" s="9">
        <v>42475.389803240738</v>
      </c>
    </row>
    <row r="3772" spans="1:22" ht="44.25" x14ac:dyDescent="0.7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  <c r="U3772" s="9">
        <v>42138.722337962965</v>
      </c>
      <c r="V3772" s="9">
        <v>42168.722337962965</v>
      </c>
    </row>
    <row r="3773" spans="1:22" ht="29.5" x14ac:dyDescent="0.7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  <c r="U3773" s="9">
        <v>42493.64875</v>
      </c>
      <c r="V3773" s="9">
        <v>42507.791666666664</v>
      </c>
    </row>
    <row r="3774" spans="1:22" ht="44.25" x14ac:dyDescent="0.7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  <c r="U3774" s="9">
        <v>42682.408634259256</v>
      </c>
      <c r="V3774" s="9">
        <v>42703.041666666664</v>
      </c>
    </row>
    <row r="3775" spans="1:22" ht="29.5" x14ac:dyDescent="0.7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42655.79684027777</v>
      </c>
      <c r="T3775" s="9">
        <f t="shared" si="353"/>
        <v>42688.880555555552</v>
      </c>
      <c r="U3775" s="9">
        <v>42655.79684027777</v>
      </c>
      <c r="V3775" s="9">
        <v>42688.880555555552</v>
      </c>
    </row>
    <row r="3776" spans="1:22" ht="59" x14ac:dyDescent="0.7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  <c r="U3776" s="9">
        <v>42087.583969907406</v>
      </c>
      <c r="V3776" s="9">
        <v>42103.583969907406</v>
      </c>
    </row>
    <row r="3777" spans="1:22" ht="44.25" x14ac:dyDescent="0.7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  <c r="U3777" s="9">
        <v>42075.734293981477</v>
      </c>
      <c r="V3777" s="9">
        <v>42102.958333333336</v>
      </c>
    </row>
    <row r="3778" spans="1:22" ht="59" x14ac:dyDescent="0.7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  <c r="U3778" s="9">
        <v>41814.159467592588</v>
      </c>
      <c r="V3778" s="9">
        <v>41851.833333333328</v>
      </c>
    </row>
    <row r="3779" spans="1:22" ht="44.25" x14ac:dyDescent="0.7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>
        <f t="shared" ref="P3779:P3842" si="355">ROUND(E3779/L3779,0)</f>
        <v>49</v>
      </c>
      <c r="Q3779" t="str">
        <f t="shared" ref="Q3779:Q3842" si="356">LEFT(N3779, SEARCH("/",N3779,1)-1)</f>
        <v>theater</v>
      </c>
      <c r="R3779" t="str">
        <f t="shared" ref="R3779:R3842" si="357">RIGHT(N3779, LEN(N3779)-SEARCH("/",N3779,1))</f>
        <v>musical</v>
      </c>
      <c r="S3779" s="9">
        <f t="shared" ref="S3779:S3842" si="358">(((J3779/60)/60)/24)+DATE(1970,1,1)+(-5/24)</f>
        <v>41886.903020833335</v>
      </c>
      <c r="T3779" s="9">
        <f t="shared" ref="T3779:T3842" si="359">(((I3779/60)/60)/24)+DATE(1970,1,1)+(-5/24)</f>
        <v>41908.958333333328</v>
      </c>
      <c r="U3779" s="9">
        <v>41886.903020833335</v>
      </c>
      <c r="V3779" s="9">
        <v>41908.958333333328</v>
      </c>
    </row>
    <row r="3780" spans="1:22" ht="29.5" x14ac:dyDescent="0.7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  <c r="U3780" s="9">
        <v>41989.610879629625</v>
      </c>
      <c r="V3780" s="9">
        <v>42049.610879629625</v>
      </c>
    </row>
    <row r="3781" spans="1:22" ht="29.5" x14ac:dyDescent="0.7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42425.527083333327</v>
      </c>
      <c r="T3781" s="9">
        <f t="shared" si="359"/>
        <v>42455.48541666667</v>
      </c>
      <c r="U3781" s="9">
        <v>42425.527083333327</v>
      </c>
      <c r="V3781" s="9">
        <v>42455.48541666667</v>
      </c>
    </row>
    <row r="3782" spans="1:22" ht="44.25" x14ac:dyDescent="0.7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42166.011400462965</v>
      </c>
      <c r="T3782" s="9">
        <f t="shared" si="359"/>
        <v>42198.629166666658</v>
      </c>
      <c r="U3782" s="9">
        <v>42166.011400462965</v>
      </c>
      <c r="V3782" s="9">
        <v>42198.629166666658</v>
      </c>
    </row>
    <row r="3783" spans="1:22" ht="59" x14ac:dyDescent="0.7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  <c r="U3783" s="9">
        <v>41865.674594907403</v>
      </c>
      <c r="V3783" s="9">
        <v>41890.674594907403</v>
      </c>
    </row>
    <row r="3784" spans="1:22" ht="44.25" x14ac:dyDescent="0.7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42546.653900462967</v>
      </c>
      <c r="T3784" s="9">
        <f t="shared" si="359"/>
        <v>42575.749999999993</v>
      </c>
      <c r="U3784" s="9">
        <v>42546.653900462967</v>
      </c>
      <c r="V3784" s="9">
        <v>42575.749999999993</v>
      </c>
    </row>
    <row r="3785" spans="1:22" ht="44.25" x14ac:dyDescent="0.7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  <c r="U3785" s="9">
        <v>42419.931944444441</v>
      </c>
      <c r="V3785" s="9">
        <v>42444.458333333336</v>
      </c>
    </row>
    <row r="3786" spans="1:22" ht="44.25" x14ac:dyDescent="0.7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  <c r="U3786" s="9">
        <v>42531.772361111107</v>
      </c>
      <c r="V3786" s="9">
        <v>42561.772361111107</v>
      </c>
    </row>
    <row r="3787" spans="1:22" ht="44.25" x14ac:dyDescent="0.7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  <c r="U3787" s="9">
        <v>42548.430196759255</v>
      </c>
      <c r="V3787" s="9">
        <v>42584.210416666661</v>
      </c>
    </row>
    <row r="3788" spans="1:22" ht="44.25" x14ac:dyDescent="0.7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  <c r="U3788" s="9">
        <v>42486.829571759255</v>
      </c>
      <c r="V3788" s="9">
        <v>42516.829571759255</v>
      </c>
    </row>
    <row r="3789" spans="1:22" ht="44.25" x14ac:dyDescent="0.7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  <c r="U3789" s="9">
        <v>42167.326458333329</v>
      </c>
      <c r="V3789" s="9">
        <v>42195.957638888889</v>
      </c>
    </row>
    <row r="3790" spans="1:22" ht="73.75" x14ac:dyDescent="0.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  <c r="U3790" s="9">
        <v>42333.487488425926</v>
      </c>
      <c r="V3790" s="9">
        <v>42361.470833333333</v>
      </c>
    </row>
    <row r="3791" spans="1:22" ht="44.25" x14ac:dyDescent="0.7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  <c r="U3791" s="9">
        <v>42138.590486111112</v>
      </c>
      <c r="V3791" s="9">
        <v>42170.590486111112</v>
      </c>
    </row>
    <row r="3792" spans="1:22" ht="44.25" x14ac:dyDescent="0.7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  <c r="U3792" s="9">
        <v>42666.458599537036</v>
      </c>
      <c r="V3792" s="9">
        <v>42696.5002662037</v>
      </c>
    </row>
    <row r="3793" spans="1:22" ht="29.5" x14ac:dyDescent="0.7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  <c r="U3793" s="9">
        <v>41766.4837037037</v>
      </c>
      <c r="V3793" s="9">
        <v>41826.4837037037</v>
      </c>
    </row>
    <row r="3794" spans="1:22" ht="29.5" x14ac:dyDescent="0.7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  <c r="U3794" s="9">
        <v>42170.238680555551</v>
      </c>
      <c r="V3794" s="9">
        <v>42200.238680555551</v>
      </c>
    </row>
    <row r="3795" spans="1:22" ht="44.25" x14ac:dyDescent="0.7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  <c r="U3795" s="9">
        <v>41968.73065972222</v>
      </c>
      <c r="V3795" s="9">
        <v>41989.73065972222</v>
      </c>
    </row>
    <row r="3796" spans="1:22" ht="59" x14ac:dyDescent="0.7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  <c r="U3796" s="9">
        <v>42132.372152777774</v>
      </c>
      <c r="V3796" s="9">
        <v>42162.372152777774</v>
      </c>
    </row>
    <row r="3797" spans="1:22" ht="44.25" x14ac:dyDescent="0.7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  <c r="U3797" s="9">
        <v>42201.227893518517</v>
      </c>
      <c r="V3797" s="9">
        <v>42244.729166666664</v>
      </c>
    </row>
    <row r="3798" spans="1:22" ht="44.25" x14ac:dyDescent="0.7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  <c r="U3798" s="9">
        <v>42688.821250000001</v>
      </c>
      <c r="V3798" s="9">
        <v>42748.821250000001</v>
      </c>
    </row>
    <row r="3799" spans="1:22" ht="59" x14ac:dyDescent="0.7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  <c r="U3799" s="9">
        <v>42084.673206018517</v>
      </c>
      <c r="V3799" s="9">
        <v>42114.673206018517</v>
      </c>
    </row>
    <row r="3800" spans="1:22" ht="44.25" x14ac:dyDescent="0.7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41831.514444444445</v>
      </c>
      <c r="T3800" s="9">
        <f t="shared" si="359"/>
        <v>41861.514444444445</v>
      </c>
      <c r="U3800" s="9">
        <v>41831.514444444445</v>
      </c>
      <c r="V3800" s="9">
        <v>41861.514444444445</v>
      </c>
    </row>
    <row r="3801" spans="1:22" ht="44.25" x14ac:dyDescent="0.7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  <c r="U3801" s="9">
        <v>42410.722719907404</v>
      </c>
      <c r="V3801" s="9">
        <v>42440.722719907404</v>
      </c>
    </row>
    <row r="3802" spans="1:22" ht="44.25" x14ac:dyDescent="0.7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  <c r="U3802" s="9">
        <v>41982.528738425921</v>
      </c>
      <c r="V3802" s="9">
        <v>42014.999305555553</v>
      </c>
    </row>
    <row r="3803" spans="1:22" ht="44.25" x14ac:dyDescent="0.7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  <c r="U3803" s="9">
        <v>41975.467777777776</v>
      </c>
      <c r="V3803" s="9">
        <v>42006.467777777776</v>
      </c>
    </row>
    <row r="3804" spans="1:22" ht="44.25" x14ac:dyDescent="0.7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  <c r="U3804" s="9">
        <v>42268.917893518512</v>
      </c>
      <c r="V3804" s="9">
        <v>42298.917893518512</v>
      </c>
    </row>
    <row r="3805" spans="1:22" ht="29.5" x14ac:dyDescent="0.7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  <c r="U3805" s="9">
        <v>42403.763518518514</v>
      </c>
      <c r="V3805" s="9">
        <v>42433.763518518514</v>
      </c>
    </row>
    <row r="3806" spans="1:22" ht="44.25" x14ac:dyDescent="0.7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  <c r="U3806" s="9">
        <v>42526.801203703704</v>
      </c>
      <c r="V3806" s="9">
        <v>42582.083333333336</v>
      </c>
    </row>
    <row r="3807" spans="1:22" ht="44.25" x14ac:dyDescent="0.7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  <c r="U3807" s="9">
        <v>41849.678703703699</v>
      </c>
      <c r="V3807" s="9">
        <v>41909.678703703699</v>
      </c>
    </row>
    <row r="3808" spans="1:22" ht="59" x14ac:dyDescent="0.7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  <c r="U3808" s="9">
        <v>41799.050706018512</v>
      </c>
      <c r="V3808" s="9">
        <v>41819.050706018512</v>
      </c>
    </row>
    <row r="3809" spans="1:22" ht="44.25" x14ac:dyDescent="0.7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  <c r="U3809" s="9">
        <v>42090.700682870367</v>
      </c>
      <c r="V3809" s="9">
        <v>42097.700682870367</v>
      </c>
    </row>
    <row r="3810" spans="1:22" ht="44.25" x14ac:dyDescent="0.7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  <c r="U3810" s="9">
        <v>42059.24559027778</v>
      </c>
      <c r="V3810" s="9">
        <v>42119.203923611109</v>
      </c>
    </row>
    <row r="3811" spans="1:22" ht="59" x14ac:dyDescent="0.7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41800.318368055552</v>
      </c>
      <c r="T3811" s="9">
        <f t="shared" si="359"/>
        <v>41850.75</v>
      </c>
      <c r="U3811" s="9">
        <v>41800.318368055552</v>
      </c>
      <c r="V3811" s="9">
        <v>41850.75</v>
      </c>
    </row>
    <row r="3812" spans="1:22" ht="44.25" x14ac:dyDescent="0.7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  <c r="U3812" s="9">
        <v>42054.640717592592</v>
      </c>
      <c r="V3812" s="9">
        <v>42084.599050925921</v>
      </c>
    </row>
    <row r="3813" spans="1:22" ht="44.25" x14ac:dyDescent="0.7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  <c r="U3813" s="9">
        <v>42487.418668981474</v>
      </c>
      <c r="V3813" s="9">
        <v>42521.249999999993</v>
      </c>
    </row>
    <row r="3814" spans="1:22" ht="44.25" x14ac:dyDescent="0.7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  <c r="U3814" s="9">
        <v>42109.542916666665</v>
      </c>
      <c r="V3814" s="9">
        <v>42155.957638888889</v>
      </c>
    </row>
    <row r="3815" spans="1:22" ht="44.25" x14ac:dyDescent="0.7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  <c r="U3815" s="9">
        <v>42497.067372685182</v>
      </c>
      <c r="V3815" s="9">
        <v>42535.696527777771</v>
      </c>
    </row>
    <row r="3816" spans="1:22" ht="44.25" x14ac:dyDescent="0.7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  <c r="U3816" s="9">
        <v>42058.695740740739</v>
      </c>
      <c r="V3816" s="9">
        <v>42094.957638888889</v>
      </c>
    </row>
    <row r="3817" spans="1:22" ht="29.5" x14ac:dyDescent="0.7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  <c r="U3817" s="9">
        <v>42207.051585648143</v>
      </c>
      <c r="V3817" s="9">
        <v>42236.749999999993</v>
      </c>
    </row>
    <row r="3818" spans="1:22" ht="59" x14ac:dyDescent="0.7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  <c r="U3818" s="9">
        <v>41807.481747685182</v>
      </c>
      <c r="V3818" s="9">
        <v>41837.481747685182</v>
      </c>
    </row>
    <row r="3819" spans="1:22" ht="44.25" x14ac:dyDescent="0.7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  <c r="U3819" s="9">
        <v>42284.488611111105</v>
      </c>
      <c r="V3819" s="9">
        <v>42300.957638888889</v>
      </c>
    </row>
    <row r="3820" spans="1:22" ht="44.25" x14ac:dyDescent="0.7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  <c r="U3820" s="9">
        <v>42045.634050925924</v>
      </c>
      <c r="V3820" s="9">
        <v>42075.592384259253</v>
      </c>
    </row>
    <row r="3821" spans="1:22" ht="44.25" x14ac:dyDescent="0.7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  <c r="U3821" s="9">
        <v>42184.001203703701</v>
      </c>
      <c r="V3821" s="9">
        <v>42202.668055555558</v>
      </c>
    </row>
    <row r="3822" spans="1:22" ht="44.25" x14ac:dyDescent="0.7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  <c r="U3822" s="9">
        <v>42160.443483796298</v>
      </c>
      <c r="V3822" s="9">
        <v>42190.443483796298</v>
      </c>
    </row>
    <row r="3823" spans="1:22" ht="44.25" x14ac:dyDescent="0.7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  <c r="U3823" s="9">
        <v>42340.972303240742</v>
      </c>
      <c r="V3823" s="9">
        <v>42372.972303240742</v>
      </c>
    </row>
    <row r="3824" spans="1:22" ht="59" x14ac:dyDescent="0.7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  <c r="U3824" s="9">
        <v>42329.629826388882</v>
      </c>
      <c r="V3824" s="9">
        <v>42388.749305555553</v>
      </c>
    </row>
    <row r="3825" spans="1:22" ht="44.25" x14ac:dyDescent="0.7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  <c r="U3825" s="9">
        <v>42170.701898148145</v>
      </c>
      <c r="V3825" s="9">
        <v>42204.957638888889</v>
      </c>
    </row>
    <row r="3826" spans="1:22" ht="44.25" x14ac:dyDescent="0.7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  <c r="U3826" s="9">
        <v>42571.417858796289</v>
      </c>
      <c r="V3826" s="9">
        <v>42583.361805555549</v>
      </c>
    </row>
    <row r="3827" spans="1:22" ht="44.25" x14ac:dyDescent="0.7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  <c r="U3827" s="9">
        <v>42150.861273148148</v>
      </c>
      <c r="V3827" s="9">
        <v>42171.861273148148</v>
      </c>
    </row>
    <row r="3828" spans="1:22" ht="29.5" x14ac:dyDescent="0.7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  <c r="U3828" s="9">
        <v>42101.215208333328</v>
      </c>
      <c r="V3828" s="9">
        <v>42131.215208333328</v>
      </c>
    </row>
    <row r="3829" spans="1:22" ht="59" x14ac:dyDescent="0.7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  <c r="U3829" s="9">
        <v>42034.719918981478</v>
      </c>
      <c r="V3829" s="9">
        <v>42089.791666666664</v>
      </c>
    </row>
    <row r="3830" spans="1:22" ht="44.25" x14ac:dyDescent="0.7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41944.319293981483</v>
      </c>
      <c r="T3830" s="9">
        <f t="shared" si="359"/>
        <v>42004.360960648148</v>
      </c>
      <c r="U3830" s="9">
        <v>41944.319293981483</v>
      </c>
      <c r="V3830" s="9">
        <v>42004.360960648148</v>
      </c>
    </row>
    <row r="3831" spans="1:22" ht="44.25" x14ac:dyDescent="0.7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  <c r="U3831" s="9">
        <v>42593.657071759262</v>
      </c>
      <c r="V3831" s="9">
        <v>42613.657071759262</v>
      </c>
    </row>
    <row r="3832" spans="1:22" ht="44.25" x14ac:dyDescent="0.7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  <c r="U3832" s="9">
        <v>42503.532534722217</v>
      </c>
      <c r="V3832" s="9">
        <v>42517.532534722217</v>
      </c>
    </row>
    <row r="3833" spans="1:22" ht="59" x14ac:dyDescent="0.7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  <c r="U3833" s="9">
        <v>41927.640567129631</v>
      </c>
      <c r="V3833" s="9">
        <v>41948.682233796295</v>
      </c>
    </row>
    <row r="3834" spans="1:22" ht="44.25" x14ac:dyDescent="0.7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  <c r="U3834" s="9">
        <v>42374.906655092585</v>
      </c>
      <c r="V3834" s="9">
        <v>42419.906655092585</v>
      </c>
    </row>
    <row r="3835" spans="1:22" ht="59" x14ac:dyDescent="0.7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41963.66402777777</v>
      </c>
      <c r="T3835" s="9">
        <f t="shared" si="359"/>
        <v>41974.589583333327</v>
      </c>
      <c r="U3835" s="9">
        <v>41963.66402777777</v>
      </c>
      <c r="V3835" s="9">
        <v>41974.589583333327</v>
      </c>
    </row>
    <row r="3836" spans="1:22" ht="44.25" x14ac:dyDescent="0.7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  <c r="U3836" s="9">
        <v>42143.236886574072</v>
      </c>
      <c r="V3836" s="9">
        <v>42173.236886574072</v>
      </c>
    </row>
    <row r="3837" spans="1:22" ht="44.25" x14ac:dyDescent="0.7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  <c r="U3837" s="9">
        <v>42460.733888888884</v>
      </c>
      <c r="V3837" s="9">
        <v>42481.733888888884</v>
      </c>
    </row>
    <row r="3838" spans="1:22" ht="44.25" x14ac:dyDescent="0.7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  <c r="U3838" s="9">
        <v>42553.718194444438</v>
      </c>
      <c r="V3838" s="9">
        <v>42584.964583333327</v>
      </c>
    </row>
    <row r="3839" spans="1:22" ht="29.5" x14ac:dyDescent="0.7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  <c r="U3839" s="9">
        <v>42152.557384259257</v>
      </c>
      <c r="V3839" s="9">
        <v>42188.557384259257</v>
      </c>
    </row>
    <row r="3840" spans="1:22" ht="59" x14ac:dyDescent="0.7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  <c r="U3840" s="9">
        <v>42116.502418981479</v>
      </c>
      <c r="V3840" s="9">
        <v>42146.502418981479</v>
      </c>
    </row>
    <row r="3841" spans="1:22" ht="44.25" x14ac:dyDescent="0.7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9">
        <f t="shared" si="358"/>
        <v>42154.934305555551</v>
      </c>
      <c r="T3841" s="9">
        <f t="shared" si="359"/>
        <v>42214.934305555551</v>
      </c>
      <c r="U3841" s="9">
        <v>42154.934305555551</v>
      </c>
      <c r="V3841" s="9">
        <v>42214.934305555551</v>
      </c>
    </row>
    <row r="3842" spans="1:22" ht="44.25" x14ac:dyDescent="0.7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  <c r="U3842" s="9">
        <v>42432.493391203701</v>
      </c>
      <c r="V3842" s="9">
        <v>42457.45172453703</v>
      </c>
    </row>
    <row r="3843" spans="1:22" ht="44.25" x14ac:dyDescent="0.7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>
        <f t="shared" ref="P3843:P3906" si="361">ROUND(E3843/L3843,0)</f>
        <v>26</v>
      </c>
      <c r="Q3843" t="str">
        <f t="shared" ref="Q3843:Q3906" si="362">LEFT(N3843, SEARCH("/",N3843,1)-1)</f>
        <v>theater</v>
      </c>
      <c r="R3843" t="str">
        <f t="shared" ref="R3843:R3906" si="363">RIGHT(N3843, LEN(N3843)-SEARCH("/",N3843,1))</f>
        <v>plays</v>
      </c>
      <c r="S3843" s="9">
        <f t="shared" ref="S3843:S3906" si="364">(((J3843/60)/60)/24)+DATE(1970,1,1)+(-5/24)</f>
        <v>41780.57739583333</v>
      </c>
      <c r="T3843" s="9">
        <f t="shared" ref="T3843:T3906" si="365">(((I3843/60)/60)/24)+DATE(1970,1,1)+(-5/24)</f>
        <v>41840.57739583333</v>
      </c>
      <c r="U3843" s="9">
        <v>41780.57739583333</v>
      </c>
      <c r="V3843" s="9">
        <v>41840.57739583333</v>
      </c>
    </row>
    <row r="3844" spans="1:22" ht="44.25" x14ac:dyDescent="0.7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  <c r="U3844" s="9">
        <v>41740.285324074073</v>
      </c>
      <c r="V3844" s="9">
        <v>41770.285324074073</v>
      </c>
    </row>
    <row r="3845" spans="1:22" ht="44.25" x14ac:dyDescent="0.7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  <c r="U3845" s="9">
        <v>41765.864166666666</v>
      </c>
      <c r="V3845" s="9">
        <v>41790.864166666666</v>
      </c>
    </row>
    <row r="3846" spans="1:22" ht="44.25" x14ac:dyDescent="0.7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  <c r="U3846" s="9">
        <v>41766.408958333333</v>
      </c>
      <c r="V3846" s="9">
        <v>41793.082638888889</v>
      </c>
    </row>
    <row r="3847" spans="1:22" ht="59" x14ac:dyDescent="0.7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42248.418680555551</v>
      </c>
      <c r="T3847" s="9">
        <f t="shared" si="365"/>
        <v>42278.418680555551</v>
      </c>
      <c r="U3847" s="9">
        <v>42248.418680555551</v>
      </c>
      <c r="V3847" s="9">
        <v>42278.418680555551</v>
      </c>
    </row>
    <row r="3848" spans="1:22" ht="44.25" x14ac:dyDescent="0.7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  <c r="U3848" s="9">
        <v>41885.01321759259</v>
      </c>
      <c r="V3848" s="9">
        <v>41916.082638888889</v>
      </c>
    </row>
    <row r="3849" spans="1:22" ht="44.25" x14ac:dyDescent="0.7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  <c r="U3849" s="9">
        <v>42159.016099537032</v>
      </c>
      <c r="V3849" s="9">
        <v>42204.016099537032</v>
      </c>
    </row>
    <row r="3850" spans="1:22" ht="44.25" x14ac:dyDescent="0.7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  <c r="U3850" s="9">
        <v>42265.608668981477</v>
      </c>
      <c r="V3850" s="9">
        <v>42295.608668981477</v>
      </c>
    </row>
    <row r="3851" spans="1:22" ht="59" x14ac:dyDescent="0.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  <c r="U3851" s="9">
        <v>42136.558842592589</v>
      </c>
      <c r="V3851" s="9">
        <v>42166.558842592589</v>
      </c>
    </row>
    <row r="3852" spans="1:22" ht="29.5" x14ac:dyDescent="0.7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  <c r="U3852" s="9">
        <v>41974.916006944441</v>
      </c>
      <c r="V3852" s="9">
        <v>42004.916006944441</v>
      </c>
    </row>
    <row r="3853" spans="1:22" ht="44.25" x14ac:dyDescent="0.7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  <c r="U3853" s="9">
        <v>42172.23123842592</v>
      </c>
      <c r="V3853" s="9">
        <v>42202.23123842592</v>
      </c>
    </row>
    <row r="3854" spans="1:22" ht="44.25" x14ac:dyDescent="0.7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  <c r="U3854" s="9">
        <v>42064.982361111113</v>
      </c>
      <c r="V3854" s="9">
        <v>42089.940694444442</v>
      </c>
    </row>
    <row r="3855" spans="1:22" ht="44.25" x14ac:dyDescent="0.7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  <c r="U3855" s="9">
        <v>41848.631689814814</v>
      </c>
      <c r="V3855" s="9">
        <v>41883.631689814814</v>
      </c>
    </row>
    <row r="3856" spans="1:22" ht="29.5" x14ac:dyDescent="0.7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  <c r="U3856" s="9">
        <v>42103.67659722222</v>
      </c>
      <c r="V3856" s="9">
        <v>42133.67659722222</v>
      </c>
    </row>
    <row r="3857" spans="1:22" ht="59" x14ac:dyDescent="0.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  <c r="U3857" s="9">
        <v>42059.762395833335</v>
      </c>
      <c r="V3857" s="9">
        <v>42089.720729166664</v>
      </c>
    </row>
    <row r="3858" spans="1:22" ht="59" x14ac:dyDescent="0.7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  <c r="U3858" s="9">
        <v>42041.534756944442</v>
      </c>
      <c r="V3858" s="9">
        <v>42071.493090277778</v>
      </c>
    </row>
    <row r="3859" spans="1:22" ht="44.25" x14ac:dyDescent="0.7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  <c r="U3859" s="9">
        <v>41829.528819444444</v>
      </c>
      <c r="V3859" s="9">
        <v>41852.508333333331</v>
      </c>
    </row>
    <row r="3860" spans="1:22" ht="59" x14ac:dyDescent="0.7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42128.222731481481</v>
      </c>
      <c r="T3860" s="9">
        <f t="shared" si="365"/>
        <v>42146.666666666664</v>
      </c>
      <c r="U3860" s="9">
        <v>42128.222731481481</v>
      </c>
      <c r="V3860" s="9">
        <v>42146.666666666664</v>
      </c>
    </row>
    <row r="3861" spans="1:22" ht="44.25" x14ac:dyDescent="0.7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  <c r="U3861" s="9">
        <v>41789.685266203705</v>
      </c>
      <c r="V3861" s="9">
        <v>41815.666666666664</v>
      </c>
    </row>
    <row r="3862" spans="1:22" ht="44.25" x14ac:dyDescent="0.7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41833.452662037031</v>
      </c>
      <c r="T3862" s="9">
        <f t="shared" si="365"/>
        <v>41863.452662037031</v>
      </c>
      <c r="U3862" s="9">
        <v>41833.452662037031</v>
      </c>
      <c r="V3862" s="9">
        <v>41863.452662037031</v>
      </c>
    </row>
    <row r="3863" spans="1:22" x14ac:dyDescent="0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  <c r="U3863" s="9">
        <v>41914.381678240738</v>
      </c>
      <c r="V3863" s="9">
        <v>41955.699305555558</v>
      </c>
    </row>
    <row r="3864" spans="1:22" ht="29.5" x14ac:dyDescent="0.7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  <c r="U3864" s="9">
        <v>42611.052731481475</v>
      </c>
      <c r="V3864" s="9">
        <v>42625.499305555553</v>
      </c>
    </row>
    <row r="3865" spans="1:22" ht="44.25" x14ac:dyDescent="0.7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  <c r="U3865" s="9">
        <v>42253.424826388888</v>
      </c>
      <c r="V3865" s="9">
        <v>42313.466493055552</v>
      </c>
    </row>
    <row r="3866" spans="1:22" ht="44.25" x14ac:dyDescent="0.7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  <c r="U3866" s="9">
        <v>42295.683495370373</v>
      </c>
      <c r="V3866" s="9">
        <v>42325.72516203703</v>
      </c>
    </row>
    <row r="3867" spans="1:22" ht="44.25" x14ac:dyDescent="0.7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  <c r="U3867" s="9">
        <v>41841.44326388889</v>
      </c>
      <c r="V3867" s="9">
        <v>41881.020833333328</v>
      </c>
    </row>
    <row r="3868" spans="1:22" ht="29.5" x14ac:dyDescent="0.7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  <c r="U3868" s="9">
        <v>42402.738668981481</v>
      </c>
      <c r="V3868" s="9">
        <v>42451.936805555553</v>
      </c>
    </row>
    <row r="3869" spans="1:22" ht="44.25" x14ac:dyDescent="0.7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  <c r="U3869" s="9">
        <v>42509.605775462966</v>
      </c>
      <c r="V3869" s="9">
        <v>42539.605775462966</v>
      </c>
    </row>
    <row r="3870" spans="1:22" x14ac:dyDescent="0.7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41865.451446759253</v>
      </c>
      <c r="T3870" s="9">
        <f t="shared" si="365"/>
        <v>41890.451446759253</v>
      </c>
      <c r="U3870" s="9">
        <v>41865.451446759253</v>
      </c>
      <c r="V3870" s="9">
        <v>41890.451446759253</v>
      </c>
    </row>
    <row r="3871" spans="1:22" ht="29.5" x14ac:dyDescent="0.7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  <c r="U3871" s="9">
        <v>42047.516111111108</v>
      </c>
      <c r="V3871" s="9">
        <v>42076.924305555549</v>
      </c>
    </row>
    <row r="3872" spans="1:22" ht="59" x14ac:dyDescent="0.7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41792.963865740734</v>
      </c>
      <c r="T3872" s="9">
        <f t="shared" si="365"/>
        <v>41822.963865740734</v>
      </c>
      <c r="U3872" s="9">
        <v>41792.963865740734</v>
      </c>
      <c r="V3872" s="9">
        <v>41822.963865740734</v>
      </c>
    </row>
    <row r="3873" spans="1:22" ht="29.5" x14ac:dyDescent="0.7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  <c r="U3873" s="9">
        <v>42763.572337962956</v>
      </c>
      <c r="V3873" s="9">
        <v>42823.530671296299</v>
      </c>
    </row>
    <row r="3874" spans="1:22" ht="44.25" x14ac:dyDescent="0.7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  <c r="U3874" s="9">
        <v>42179.9374537037</v>
      </c>
      <c r="V3874" s="9">
        <v>42229.9374537037</v>
      </c>
    </row>
    <row r="3875" spans="1:22" ht="44.25" x14ac:dyDescent="0.7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  <c r="U3875" s="9">
        <v>42255.487673611111</v>
      </c>
      <c r="V3875" s="9">
        <v>42285.487673611111</v>
      </c>
    </row>
    <row r="3876" spans="1:22" ht="59" x14ac:dyDescent="0.7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  <c r="U3876" s="9">
        <v>42006.808124999996</v>
      </c>
      <c r="V3876" s="9">
        <v>42027.833333333336</v>
      </c>
    </row>
    <row r="3877" spans="1:22" ht="44.25" x14ac:dyDescent="0.7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  <c r="U3877" s="9">
        <v>42615.138483796291</v>
      </c>
      <c r="V3877" s="9">
        <v>42616.208333333336</v>
      </c>
    </row>
    <row r="3878" spans="1:22" ht="59" x14ac:dyDescent="0.7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  <c r="U3878" s="9">
        <v>42372.415833333333</v>
      </c>
      <c r="V3878" s="9">
        <v>42402.415833333333</v>
      </c>
    </row>
    <row r="3879" spans="1:22" ht="44.25" x14ac:dyDescent="0.7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  <c r="U3879" s="9">
        <v>42682.469351851854</v>
      </c>
      <c r="V3879" s="9">
        <v>42712.469351851854</v>
      </c>
    </row>
    <row r="3880" spans="1:22" ht="44.25" x14ac:dyDescent="0.7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  <c r="U3880" s="9">
        <v>42154.610486111109</v>
      </c>
      <c r="V3880" s="9">
        <v>42184.957638888889</v>
      </c>
    </row>
    <row r="3881" spans="1:22" ht="44.25" x14ac:dyDescent="0.7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  <c r="U3881" s="9">
        <v>41999.652731481481</v>
      </c>
      <c r="V3881" s="9">
        <v>42029.652731481481</v>
      </c>
    </row>
    <row r="3882" spans="1:22" ht="44.25" x14ac:dyDescent="0.7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  <c r="U3882" s="9">
        <v>41815.606712962959</v>
      </c>
      <c r="V3882" s="9">
        <v>41850.75</v>
      </c>
    </row>
    <row r="3883" spans="1:22" ht="29.5" x14ac:dyDescent="0.7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  <c r="U3883" s="9">
        <v>42755.810173611106</v>
      </c>
      <c r="V3883" s="9">
        <v>42785.810173611106</v>
      </c>
    </row>
    <row r="3884" spans="1:22" ht="44.25" x14ac:dyDescent="0.7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  <c r="U3884" s="9">
        <v>42373.77511574074</v>
      </c>
      <c r="V3884" s="9">
        <v>42400.752083333333</v>
      </c>
    </row>
    <row r="3885" spans="1:22" ht="59" x14ac:dyDescent="0.7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  <c r="U3885" s="9">
        <v>41854.394317129627</v>
      </c>
      <c r="V3885" s="9">
        <v>41884.394317129627</v>
      </c>
    </row>
    <row r="3886" spans="1:22" ht="44.25" x14ac:dyDescent="0.7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  <c r="U3886" s="9">
        <v>42065.583240740736</v>
      </c>
      <c r="V3886" s="9">
        <v>42090.541574074072</v>
      </c>
    </row>
    <row r="3887" spans="1:22" ht="44.25" x14ac:dyDescent="0.7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  <c r="U3887" s="9">
        <v>42469.742951388886</v>
      </c>
      <c r="V3887" s="9">
        <v>42499.742951388886</v>
      </c>
    </row>
    <row r="3888" spans="1:22" x14ac:dyDescent="0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  <c r="U3888" s="9">
        <v>41954.019699074073</v>
      </c>
      <c r="V3888" s="9">
        <v>41984.019699074073</v>
      </c>
    </row>
    <row r="3889" spans="1:22" ht="44.25" x14ac:dyDescent="0.7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  <c r="U3889" s="9">
        <v>42079.649641203701</v>
      </c>
      <c r="V3889" s="9">
        <v>42125.708333333336</v>
      </c>
    </row>
    <row r="3890" spans="1:22" ht="59" x14ac:dyDescent="0.7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  <c r="U3890" s="9">
        <v>42762.337476851848</v>
      </c>
      <c r="V3890" s="9">
        <v>42792.337476851848</v>
      </c>
    </row>
    <row r="3891" spans="1:22" ht="44.25" x14ac:dyDescent="0.7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  <c r="U3891" s="9">
        <v>41976.796643518515</v>
      </c>
      <c r="V3891" s="9">
        <v>42008.768055555549</v>
      </c>
    </row>
    <row r="3892" spans="1:22" ht="44.25" x14ac:dyDescent="0.7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  <c r="U3892" s="9">
        <v>42171.55027777778</v>
      </c>
      <c r="V3892" s="9">
        <v>42231.55027777778</v>
      </c>
    </row>
    <row r="3893" spans="1:22" ht="29.5" x14ac:dyDescent="0.7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  <c r="U3893" s="9">
        <v>42055.924120370364</v>
      </c>
      <c r="V3893" s="9">
        <v>42085.999305555553</v>
      </c>
    </row>
    <row r="3894" spans="1:22" ht="59" x14ac:dyDescent="0.7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41867.44394675926</v>
      </c>
      <c r="T3894" s="9">
        <f t="shared" si="365"/>
        <v>41875.083333333328</v>
      </c>
      <c r="U3894" s="9">
        <v>41867.44394675926</v>
      </c>
      <c r="V3894" s="9">
        <v>41875.083333333328</v>
      </c>
    </row>
    <row r="3895" spans="1:22" ht="59" x14ac:dyDescent="0.7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  <c r="U3895" s="9">
        <v>41779.449537037035</v>
      </c>
      <c r="V3895" s="9">
        <v>41821.041666666664</v>
      </c>
    </row>
    <row r="3896" spans="1:22" ht="59" x14ac:dyDescent="0.7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  <c r="U3896" s="9">
        <v>42679.750138888885</v>
      </c>
      <c r="V3896" s="9">
        <v>42709.999305555553</v>
      </c>
    </row>
    <row r="3897" spans="1:22" ht="59" x14ac:dyDescent="0.7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  <c r="U3897" s="9">
        <v>42032.041875000003</v>
      </c>
      <c r="V3897" s="9">
        <v>42063.041875000003</v>
      </c>
    </row>
    <row r="3898" spans="1:22" ht="44.25" x14ac:dyDescent="0.7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  <c r="U3898" s="9">
        <v>41792.983541666668</v>
      </c>
      <c r="V3898" s="9">
        <v>41806.983541666668</v>
      </c>
    </row>
    <row r="3899" spans="1:22" ht="44.25" x14ac:dyDescent="0.7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  <c r="U3899" s="9">
        <v>41982.665312499994</v>
      </c>
      <c r="V3899" s="9">
        <v>42012.665312499994</v>
      </c>
    </row>
    <row r="3900" spans="1:22" ht="59" x14ac:dyDescent="0.7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  <c r="U3900" s="9">
        <v>42193.273958333331</v>
      </c>
      <c r="V3900" s="9">
        <v>42233.458333333336</v>
      </c>
    </row>
    <row r="3901" spans="1:22" ht="44.25" x14ac:dyDescent="0.7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41843.566678240735</v>
      </c>
      <c r="T3901" s="9">
        <f t="shared" si="365"/>
        <v>41863.566678240735</v>
      </c>
      <c r="U3901" s="9">
        <v>41843.566678240735</v>
      </c>
      <c r="V3901" s="9">
        <v>41863.566678240735</v>
      </c>
    </row>
    <row r="3902" spans="1:22" ht="44.25" x14ac:dyDescent="0.7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  <c r="U3902" s="9">
        <v>42135.884155092594</v>
      </c>
      <c r="V3902" s="9">
        <v>42165.884155092594</v>
      </c>
    </row>
    <row r="3903" spans="1:22" ht="44.25" x14ac:dyDescent="0.7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42317.618043981485</v>
      </c>
      <c r="T3903" s="9">
        <f t="shared" si="365"/>
        <v>42357.618043981485</v>
      </c>
      <c r="U3903" s="9">
        <v>42317.618043981485</v>
      </c>
      <c r="V3903" s="9">
        <v>42357.618043981485</v>
      </c>
    </row>
    <row r="3904" spans="1:22" ht="44.25" x14ac:dyDescent="0.7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  <c r="U3904" s="9">
        <v>42663.259745370371</v>
      </c>
      <c r="V3904" s="9">
        <v>42688.301412037035</v>
      </c>
    </row>
    <row r="3905" spans="1:22" ht="59" x14ac:dyDescent="0.7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  <c r="U3905" s="9">
        <v>42185.802835648145</v>
      </c>
      <c r="V3905" s="9">
        <v>42230.609722222223</v>
      </c>
    </row>
    <row r="3906" spans="1:22" ht="29.5" x14ac:dyDescent="0.7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  <c r="U3906" s="9">
        <v>42095.020833333336</v>
      </c>
      <c r="V3906" s="9">
        <v>42109.00277777778</v>
      </c>
    </row>
    <row r="3907" spans="1:22" ht="44.25" x14ac:dyDescent="0.7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>
        <f t="shared" ref="P3907:P3970" si="367">ROUND(E3907/L3907,0)</f>
        <v>25</v>
      </c>
      <c r="Q3907" t="str">
        <f t="shared" ref="Q3907:Q3970" si="368">LEFT(N3907, SEARCH("/",N3907,1)-1)</f>
        <v>theater</v>
      </c>
      <c r="R3907" t="str">
        <f t="shared" ref="R3907:R3970" si="369">RIGHT(N3907, LEN(N3907)-SEARCH("/",N3907,1))</f>
        <v>plays</v>
      </c>
      <c r="S3907" s="9">
        <f t="shared" ref="S3907:S3970" si="370">(((J3907/60)/60)/24)+DATE(1970,1,1)+(-5/24)</f>
        <v>42124.415543981479</v>
      </c>
      <c r="T3907" s="9">
        <f t="shared" ref="T3907:T3970" si="371">(((I3907/60)/60)/24)+DATE(1970,1,1)+(-5/24)</f>
        <v>42166.749999999993</v>
      </c>
      <c r="U3907" s="9">
        <v>42124.415543981479</v>
      </c>
      <c r="V3907" s="9">
        <v>42166.749999999993</v>
      </c>
    </row>
    <row r="3908" spans="1:22" ht="44.25" x14ac:dyDescent="0.7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  <c r="U3908" s="9">
        <v>42143.709409722222</v>
      </c>
      <c r="V3908" s="9">
        <v>42181.350694444445</v>
      </c>
    </row>
    <row r="3909" spans="1:22" ht="44.25" x14ac:dyDescent="0.7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  <c r="U3909" s="9">
        <v>41906.611180555556</v>
      </c>
      <c r="V3909" s="9">
        <v>41938.630555555552</v>
      </c>
    </row>
    <row r="3910" spans="1:22" ht="59" x14ac:dyDescent="0.7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  <c r="U3910" s="9">
        <v>41833.927037037036</v>
      </c>
      <c r="V3910" s="9">
        <v>41848.927037037036</v>
      </c>
    </row>
    <row r="3911" spans="1:22" ht="44.25" x14ac:dyDescent="0.7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  <c r="U3911" s="9">
        <v>41863.150949074072</v>
      </c>
      <c r="V3911" s="9">
        <v>41893.150949074072</v>
      </c>
    </row>
    <row r="3912" spans="1:22" ht="44.25" x14ac:dyDescent="0.7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  <c r="U3912" s="9">
        <v>42224.548576388886</v>
      </c>
      <c r="V3912" s="9">
        <v>42254.548576388886</v>
      </c>
    </row>
    <row r="3913" spans="1:22" ht="44.25" x14ac:dyDescent="0.7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  <c r="U3913" s="9">
        <v>41939.603900462964</v>
      </c>
      <c r="V3913" s="9">
        <v>41969.645567129628</v>
      </c>
    </row>
    <row r="3914" spans="1:22" ht="44.25" x14ac:dyDescent="0.7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  <c r="U3914" s="9">
        <v>42059.061689814807</v>
      </c>
      <c r="V3914" s="9">
        <v>42118.982638888883</v>
      </c>
    </row>
    <row r="3915" spans="1:22" ht="44.25" x14ac:dyDescent="0.7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  <c r="U3915" s="9">
        <v>42308.002881944441</v>
      </c>
      <c r="V3915" s="9">
        <v>42338.044548611106</v>
      </c>
    </row>
    <row r="3916" spans="1:22" ht="44.25" x14ac:dyDescent="0.7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42114.610601851848</v>
      </c>
      <c r="T3916" s="9">
        <f t="shared" si="371"/>
        <v>42134.749305555553</v>
      </c>
      <c r="U3916" s="9">
        <v>42114.610601851848</v>
      </c>
      <c r="V3916" s="9">
        <v>42134.749305555553</v>
      </c>
    </row>
    <row r="3917" spans="1:22" ht="44.25" x14ac:dyDescent="0.7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  <c r="U3917" s="9">
        <v>42492.776724537034</v>
      </c>
      <c r="V3917" s="9">
        <v>42522.776724537034</v>
      </c>
    </row>
    <row r="3918" spans="1:22" ht="44.25" x14ac:dyDescent="0.7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  <c r="U3918" s="9">
        <v>42494.263333333329</v>
      </c>
      <c r="V3918" s="9">
        <v>42524.263333333329</v>
      </c>
    </row>
    <row r="3919" spans="1:22" ht="44.25" x14ac:dyDescent="0.7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  <c r="U3919" s="9">
        <v>41863.318993055553</v>
      </c>
      <c r="V3919" s="9">
        <v>41893.318993055553</v>
      </c>
    </row>
    <row r="3920" spans="1:22" ht="59" x14ac:dyDescent="0.7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  <c r="U3920" s="9">
        <v>41843.456284722219</v>
      </c>
      <c r="V3920" s="9">
        <v>41855.458333333328</v>
      </c>
    </row>
    <row r="3921" spans="1:22" ht="44.25" x14ac:dyDescent="0.7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  <c r="U3921" s="9">
        <v>42358.476539351854</v>
      </c>
      <c r="V3921" s="9">
        <v>42386.791666666664</v>
      </c>
    </row>
    <row r="3922" spans="1:22" ht="44.25" x14ac:dyDescent="0.7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42657.178935185184</v>
      </c>
      <c r="T3922" s="9">
        <f t="shared" si="371"/>
        <v>42687.220601851855</v>
      </c>
      <c r="U3922" s="9">
        <v>42657.178935185184</v>
      </c>
      <c r="V3922" s="9">
        <v>42687.220601851855</v>
      </c>
    </row>
    <row r="3923" spans="1:22" ht="44.25" x14ac:dyDescent="0.7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  <c r="U3923" s="9">
        <v>41926.333969907406</v>
      </c>
      <c r="V3923" s="9">
        <v>41938.541666666664</v>
      </c>
    </row>
    <row r="3924" spans="1:22" ht="44.25" x14ac:dyDescent="0.7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  <c r="U3924" s="9">
        <v>42020.560300925928</v>
      </c>
      <c r="V3924" s="9">
        <v>42065.749999999993</v>
      </c>
    </row>
    <row r="3925" spans="1:22" ht="44.25" x14ac:dyDescent="0.7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  <c r="U3925" s="9">
        <v>42075.771655092591</v>
      </c>
      <c r="V3925" s="9">
        <v>42103.771655092591</v>
      </c>
    </row>
    <row r="3926" spans="1:22" ht="44.25" x14ac:dyDescent="0.7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  <c r="U3926" s="9">
        <v>41786.751412037032</v>
      </c>
      <c r="V3926" s="9">
        <v>41816.751412037032</v>
      </c>
    </row>
    <row r="3927" spans="1:22" ht="44.25" x14ac:dyDescent="0.7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  <c r="U3927" s="9">
        <v>41820.662488425922</v>
      </c>
      <c r="V3927" s="9">
        <v>41850.662488425922</v>
      </c>
    </row>
    <row r="3928" spans="1:22" ht="29.5" x14ac:dyDescent="0.7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  <c r="U3928" s="9">
        <v>41969.876712962963</v>
      </c>
      <c r="V3928" s="9">
        <v>41999.876712962963</v>
      </c>
    </row>
    <row r="3929" spans="1:22" ht="44.25" x14ac:dyDescent="0.7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  <c r="U3929" s="9">
        <v>41830.059074074074</v>
      </c>
      <c r="V3929" s="9">
        <v>41860.059074074074</v>
      </c>
    </row>
    <row r="3930" spans="1:22" ht="44.25" x14ac:dyDescent="0.7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  <c r="U3930" s="9">
        <v>42265.474849537037</v>
      </c>
      <c r="V3930" s="9">
        <v>42292.999305555553</v>
      </c>
    </row>
    <row r="3931" spans="1:22" ht="44.25" x14ac:dyDescent="0.7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  <c r="U3931" s="9">
        <v>42601.618807870364</v>
      </c>
      <c r="V3931" s="9">
        <v>42631.618807870364</v>
      </c>
    </row>
    <row r="3932" spans="1:22" ht="44.25" x14ac:dyDescent="0.7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  <c r="U3932" s="9">
        <v>42433.13041666666</v>
      </c>
      <c r="V3932" s="9">
        <v>42461.041666666664</v>
      </c>
    </row>
    <row r="3933" spans="1:22" ht="44.25" x14ac:dyDescent="0.7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  <c r="U3933" s="9">
        <v>42227.943368055552</v>
      </c>
      <c r="V3933" s="9">
        <v>42252.943368055552</v>
      </c>
    </row>
    <row r="3934" spans="1:22" ht="44.25" x14ac:dyDescent="0.7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  <c r="U3934" s="9">
        <v>42414.960231481477</v>
      </c>
      <c r="V3934" s="9">
        <v>42444.918564814812</v>
      </c>
    </row>
    <row r="3935" spans="1:22" ht="44.25" x14ac:dyDescent="0.7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  <c r="U3935" s="9">
        <v>42538.759976851848</v>
      </c>
      <c r="V3935" s="9">
        <v>42567.821527777771</v>
      </c>
    </row>
    <row r="3936" spans="1:22" ht="44.25" x14ac:dyDescent="0.7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  <c r="U3936" s="9">
        <v>42233.463414351849</v>
      </c>
      <c r="V3936" s="9">
        <v>42278.333333333336</v>
      </c>
    </row>
    <row r="3937" spans="1:22" ht="59" x14ac:dyDescent="0.7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42221.448449074065</v>
      </c>
      <c r="T3937" s="9">
        <f t="shared" si="371"/>
        <v>42281.448449074065</v>
      </c>
      <c r="U3937" s="9">
        <v>42221.448449074065</v>
      </c>
      <c r="V3937" s="9">
        <v>42281.448449074065</v>
      </c>
    </row>
    <row r="3938" spans="1:22" ht="44.25" x14ac:dyDescent="0.7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  <c r="U3938" s="9">
        <v>42675.054629629631</v>
      </c>
      <c r="V3938" s="9">
        <v>42705.096296296295</v>
      </c>
    </row>
    <row r="3939" spans="1:22" ht="44.25" x14ac:dyDescent="0.7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  <c r="U3939" s="9">
        <v>42534.423148148147</v>
      </c>
      <c r="V3939" s="9">
        <v>42562.423148148147</v>
      </c>
    </row>
    <row r="3940" spans="1:22" ht="44.25" x14ac:dyDescent="0.7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42151.697384259263</v>
      </c>
      <c r="T3940" s="9">
        <f t="shared" si="371"/>
        <v>42182.697384259263</v>
      </c>
      <c r="U3940" s="9">
        <v>42151.697384259263</v>
      </c>
      <c r="V3940" s="9">
        <v>42182.697384259263</v>
      </c>
    </row>
    <row r="3941" spans="1:22" ht="44.25" x14ac:dyDescent="0.7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  <c r="U3941" s="9">
        <v>41915.191886574074</v>
      </c>
      <c r="V3941" s="9">
        <v>41918.979166666664</v>
      </c>
    </row>
    <row r="3942" spans="1:22" ht="44.25" x14ac:dyDescent="0.7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  <c r="U3942" s="9">
        <v>41961.284155092588</v>
      </c>
      <c r="V3942" s="9">
        <v>42006.284155092588</v>
      </c>
    </row>
    <row r="3943" spans="1:22" ht="73.75" x14ac:dyDescent="0.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  <c r="U3943" s="9">
        <v>41940.378900462958</v>
      </c>
      <c r="V3943" s="9">
        <v>41967.833333333336</v>
      </c>
    </row>
    <row r="3944" spans="1:22" ht="44.25" x14ac:dyDescent="0.7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  <c r="U3944" s="9">
        <v>42111.695763888885</v>
      </c>
      <c r="V3944" s="9">
        <v>42171.695763888885</v>
      </c>
    </row>
    <row r="3945" spans="1:22" ht="44.25" x14ac:dyDescent="0.7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  <c r="U3945" s="9">
        <v>42279.570231481477</v>
      </c>
      <c r="V3945" s="9">
        <v>42310.493055555555</v>
      </c>
    </row>
    <row r="3946" spans="1:22" ht="59" x14ac:dyDescent="0.7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  <c r="U3946" s="9">
        <v>42213.454571759255</v>
      </c>
      <c r="V3946" s="9">
        <v>42243.454571759255</v>
      </c>
    </row>
    <row r="3947" spans="1:22" ht="44.25" x14ac:dyDescent="0.7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  <c r="U3947" s="9">
        <v>42109.593379629623</v>
      </c>
      <c r="V3947" s="9">
        <v>42139.593379629623</v>
      </c>
    </row>
    <row r="3948" spans="1:22" ht="29.5" x14ac:dyDescent="0.7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  <c r="U3948" s="9">
        <v>42031.625254629624</v>
      </c>
      <c r="V3948" s="9">
        <v>42063.124999999993</v>
      </c>
    </row>
    <row r="3949" spans="1:22" ht="44.25" x14ac:dyDescent="0.7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  <c r="U3949" s="9">
        <v>42614.934537037036</v>
      </c>
      <c r="V3949" s="9">
        <v>42644.934537037036</v>
      </c>
    </row>
    <row r="3950" spans="1:22" ht="44.25" x14ac:dyDescent="0.7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41829.117164351846</v>
      </c>
      <c r="T3950" s="9">
        <f t="shared" si="371"/>
        <v>41889.117164351846</v>
      </c>
      <c r="U3950" s="9">
        <v>41829.117164351846</v>
      </c>
      <c r="V3950" s="9">
        <v>41889.117164351846</v>
      </c>
    </row>
    <row r="3951" spans="1:22" ht="59" x14ac:dyDescent="0.7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  <c r="U3951" s="9">
        <v>42015.912280092591</v>
      </c>
      <c r="V3951" s="9">
        <v>42045.912280092591</v>
      </c>
    </row>
    <row r="3952" spans="1:22" ht="59" x14ac:dyDescent="0.7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  <c r="U3952" s="9">
        <v>42439.493981481479</v>
      </c>
      <c r="V3952" s="9">
        <v>42468.565972222219</v>
      </c>
    </row>
    <row r="3953" spans="1:22" ht="44.25" x14ac:dyDescent="0.7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  <c r="U3953" s="9">
        <v>42433.617384259262</v>
      </c>
      <c r="V3953" s="9">
        <v>42493.57571759259</v>
      </c>
    </row>
    <row r="3954" spans="1:22" ht="44.25" x14ac:dyDescent="0.7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  <c r="U3954" s="9">
        <v>42243.582060185181</v>
      </c>
      <c r="V3954" s="9">
        <v>42303.582060185181</v>
      </c>
    </row>
    <row r="3955" spans="1:22" ht="44.25" x14ac:dyDescent="0.7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  <c r="U3955" s="9">
        <v>42549.840115740742</v>
      </c>
      <c r="V3955" s="9">
        <v>42580.770138888889</v>
      </c>
    </row>
    <row r="3956" spans="1:22" ht="59" x14ac:dyDescent="0.7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  <c r="U3956" s="9">
        <v>41774.442870370367</v>
      </c>
      <c r="V3956" s="9">
        <v>41834.442870370367</v>
      </c>
    </row>
    <row r="3957" spans="1:22" ht="44.25" x14ac:dyDescent="0.7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  <c r="U3957" s="9">
        <v>42306.640520833331</v>
      </c>
      <c r="V3957" s="9">
        <v>42336.682187499995</v>
      </c>
    </row>
    <row r="3958" spans="1:22" ht="44.25" x14ac:dyDescent="0.7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  <c r="U3958" s="9">
        <v>42457.723692129628</v>
      </c>
      <c r="V3958" s="9">
        <v>42484.805555555555</v>
      </c>
    </row>
    <row r="3959" spans="1:22" ht="44.25" x14ac:dyDescent="0.7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42513.767986111103</v>
      </c>
      <c r="T3959" s="9">
        <f t="shared" si="371"/>
        <v>42559.767986111103</v>
      </c>
      <c r="U3959" s="9">
        <v>42513.767986111103</v>
      </c>
      <c r="V3959" s="9">
        <v>42559.767986111103</v>
      </c>
    </row>
    <row r="3960" spans="1:22" ht="44.25" x14ac:dyDescent="0.7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41816.742037037038</v>
      </c>
      <c r="T3960" s="9">
        <f t="shared" si="371"/>
        <v>41853.375</v>
      </c>
      <c r="U3960" s="9">
        <v>41816.742037037038</v>
      </c>
      <c r="V3960" s="9">
        <v>41853.375</v>
      </c>
    </row>
    <row r="3961" spans="1:22" ht="44.25" x14ac:dyDescent="0.7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  <c r="U3961" s="9">
        <v>41880.580509259256</v>
      </c>
      <c r="V3961" s="9">
        <v>41910.580509259256</v>
      </c>
    </row>
    <row r="3962" spans="1:22" ht="44.25" x14ac:dyDescent="0.7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  <c r="U3962" s="9">
        <v>42342.63722222222</v>
      </c>
      <c r="V3962" s="9">
        <v>42372.63722222222</v>
      </c>
    </row>
    <row r="3963" spans="1:22" ht="59" x14ac:dyDescent="0.7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  <c r="U3963" s="9">
        <v>41745.682986111111</v>
      </c>
      <c r="V3963" s="9">
        <v>41767.682986111111</v>
      </c>
    </row>
    <row r="3964" spans="1:22" ht="59" x14ac:dyDescent="0.7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  <c r="U3964" s="9">
        <v>42311.413124999999</v>
      </c>
      <c r="V3964" s="9">
        <v>42336.413124999999</v>
      </c>
    </row>
    <row r="3965" spans="1:22" ht="59" x14ac:dyDescent="0.7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  <c r="U3965" s="9">
        <v>42295.945798611108</v>
      </c>
      <c r="V3965" s="9">
        <v>42325.987465277773</v>
      </c>
    </row>
    <row r="3966" spans="1:22" ht="44.25" x14ac:dyDescent="0.7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  <c r="U3966" s="9">
        <v>42053.513726851852</v>
      </c>
      <c r="V3966" s="9">
        <v>42113.47206018518</v>
      </c>
    </row>
    <row r="3967" spans="1:22" ht="59" x14ac:dyDescent="0.7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  <c r="U3967" s="9">
        <v>42414.027546296296</v>
      </c>
      <c r="V3967" s="9">
        <v>42473.985879629625</v>
      </c>
    </row>
    <row r="3968" spans="1:22" ht="59" x14ac:dyDescent="0.7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  <c r="U3968" s="9">
        <v>41801.503217592588</v>
      </c>
      <c r="V3968" s="9">
        <v>41843.915972222218</v>
      </c>
    </row>
    <row r="3969" spans="1:22" ht="44.25" x14ac:dyDescent="0.7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  <c r="U3969" s="9">
        <v>42770.082256944443</v>
      </c>
      <c r="V3969" s="9">
        <v>42800.082256944443</v>
      </c>
    </row>
    <row r="3970" spans="1:22" ht="44.25" x14ac:dyDescent="0.7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  <c r="U3970" s="9">
        <v>42452.60732638889</v>
      </c>
      <c r="V3970" s="9">
        <v>42512.60732638889</v>
      </c>
    </row>
    <row r="3971" spans="1:22" ht="59" x14ac:dyDescent="0.7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>
        <f t="shared" ref="P3971:P4034" si="373">ROUND(E3971/L3971,0)</f>
        <v>35</v>
      </c>
      <c r="Q3971" t="str">
        <f t="shared" ref="Q3971:Q4034" si="374">LEFT(N3971, SEARCH("/",N3971,1)-1)</f>
        <v>theater</v>
      </c>
      <c r="R3971" t="str">
        <f t="shared" ref="R3971:R4034" si="375">RIGHT(N3971, LEN(N3971)-SEARCH("/",N3971,1))</f>
        <v>plays</v>
      </c>
      <c r="S3971" s="9">
        <f t="shared" ref="S3971:S4034" si="376">(((J3971/60)/60)/24)+DATE(1970,1,1)+(-5/24)</f>
        <v>42601.646365740737</v>
      </c>
      <c r="T3971" s="9">
        <f t="shared" ref="T3971:T4034" si="377">(((I3971/60)/60)/24)+DATE(1970,1,1)+(-5/24)</f>
        <v>42610.954861111109</v>
      </c>
      <c r="U3971" s="9">
        <v>42601.646365740737</v>
      </c>
      <c r="V3971" s="9">
        <v>42610.954861111109</v>
      </c>
    </row>
    <row r="3972" spans="1:22" ht="59" x14ac:dyDescent="0.7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42447.655219907399</v>
      </c>
      <c r="T3972" s="9">
        <f t="shared" si="377"/>
        <v>42477.655219907399</v>
      </c>
      <c r="U3972" s="9">
        <v>42447.655219907399</v>
      </c>
      <c r="V3972" s="9">
        <v>42477.655219907399</v>
      </c>
    </row>
    <row r="3973" spans="1:22" ht="44.25" x14ac:dyDescent="0.7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  <c r="U3973" s="9">
        <v>41811.327847222223</v>
      </c>
      <c r="V3973" s="9">
        <v>41841.327847222223</v>
      </c>
    </row>
    <row r="3974" spans="1:22" ht="44.25" x14ac:dyDescent="0.7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  <c r="U3974" s="9">
        <v>41980.859189814808</v>
      </c>
      <c r="V3974" s="9">
        <v>42040.859189814808</v>
      </c>
    </row>
    <row r="3975" spans="1:22" ht="44.25" x14ac:dyDescent="0.7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  <c r="U3975" s="9">
        <v>42469.475810185184</v>
      </c>
      <c r="V3975" s="9">
        <v>42498.958333333336</v>
      </c>
    </row>
    <row r="3976" spans="1:22" ht="44.25" x14ac:dyDescent="0.7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  <c r="U3976" s="9">
        <v>42493.338518518511</v>
      </c>
      <c r="V3976" s="9">
        <v>42523.338518518511</v>
      </c>
    </row>
    <row r="3977" spans="1:22" ht="44.25" x14ac:dyDescent="0.7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  <c r="U3977" s="9">
        <v>42534.658541666664</v>
      </c>
      <c r="V3977" s="9">
        <v>42564.658541666664</v>
      </c>
    </row>
    <row r="3978" spans="1:22" ht="59" x14ac:dyDescent="0.7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  <c r="U3978" s="9">
        <v>41830.650011574071</v>
      </c>
      <c r="V3978" s="9">
        <v>41852.083333333328</v>
      </c>
    </row>
    <row r="3979" spans="1:22" ht="44.25" x14ac:dyDescent="0.7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  <c r="U3979" s="9">
        <v>42543.580231481479</v>
      </c>
      <c r="V3979" s="9">
        <v>42573.580231481479</v>
      </c>
    </row>
    <row r="3980" spans="1:22" ht="44.25" x14ac:dyDescent="0.7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  <c r="U3980" s="9">
        <v>41975.434641203705</v>
      </c>
      <c r="V3980" s="9">
        <v>42035.434641203705</v>
      </c>
    </row>
    <row r="3981" spans="1:22" ht="44.25" x14ac:dyDescent="0.7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  <c r="U3981" s="9">
        <v>42069.695104166669</v>
      </c>
      <c r="V3981" s="9">
        <v>42092.624999999993</v>
      </c>
    </row>
    <row r="3982" spans="1:22" ht="59" x14ac:dyDescent="0.7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  <c r="U3982" s="9">
        <v>41795.390590277777</v>
      </c>
      <c r="V3982" s="9">
        <v>41825.390590277777</v>
      </c>
    </row>
    <row r="3983" spans="1:22" ht="44.25" x14ac:dyDescent="0.7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  <c r="U3983" s="9">
        <v>42507.971631944441</v>
      </c>
      <c r="V3983" s="9">
        <v>42567.971631944441</v>
      </c>
    </row>
    <row r="3984" spans="1:22" ht="59" x14ac:dyDescent="0.7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  <c r="U3984" s="9">
        <v>42132.601620370369</v>
      </c>
      <c r="V3984" s="9">
        <v>42192.601620370369</v>
      </c>
    </row>
    <row r="3985" spans="1:22" ht="44.25" x14ac:dyDescent="0.7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  <c r="U3985" s="9">
        <v>41747.661527777775</v>
      </c>
      <c r="V3985" s="9">
        <v>41779.082638888889</v>
      </c>
    </row>
    <row r="3986" spans="1:22" ht="44.25" x14ac:dyDescent="0.7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41920.755138888882</v>
      </c>
      <c r="T3986" s="9">
        <f t="shared" si="377"/>
        <v>41950.791666666664</v>
      </c>
      <c r="U3986" s="9">
        <v>41920.755138888882</v>
      </c>
      <c r="V3986" s="9">
        <v>41950.791666666664</v>
      </c>
    </row>
    <row r="3987" spans="1:22" ht="59" x14ac:dyDescent="0.7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  <c r="U3987" s="9">
        <v>42399.499074074069</v>
      </c>
      <c r="V3987" s="9">
        <v>42420.670138888883</v>
      </c>
    </row>
    <row r="3988" spans="1:22" ht="59" x14ac:dyDescent="0.7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  <c r="U3988" s="9">
        <v>42467.340208333328</v>
      </c>
      <c r="V3988" s="9">
        <v>42496.336111111108</v>
      </c>
    </row>
    <row r="3989" spans="1:22" ht="44.25" x14ac:dyDescent="0.7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  <c r="U3989" s="9">
        <v>41765.716319444444</v>
      </c>
      <c r="V3989" s="9">
        <v>41775.716319444444</v>
      </c>
    </row>
    <row r="3990" spans="1:22" ht="29.5" x14ac:dyDescent="0.7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  <c r="U3990" s="9">
        <v>42229.872835648144</v>
      </c>
      <c r="V3990" s="9">
        <v>42244.872835648144</v>
      </c>
    </row>
    <row r="3991" spans="1:22" ht="44.25" x14ac:dyDescent="0.7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  <c r="U3991" s="9">
        <v>42286.541446759256</v>
      </c>
      <c r="V3991" s="9">
        <v>42316.583113425928</v>
      </c>
    </row>
    <row r="3992" spans="1:22" ht="44.25" x14ac:dyDescent="0.7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  <c r="U3992" s="9">
        <v>42401.464039351849</v>
      </c>
      <c r="V3992" s="9">
        <v>42431.464039351849</v>
      </c>
    </row>
    <row r="3993" spans="1:22" ht="29.5" x14ac:dyDescent="0.7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  <c r="U3993" s="9">
        <v>42125.436134259253</v>
      </c>
      <c r="V3993" s="9">
        <v>42155.436134259253</v>
      </c>
    </row>
    <row r="3994" spans="1:22" ht="44.25" x14ac:dyDescent="0.7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  <c r="U3994" s="9">
        <v>42289.732164351844</v>
      </c>
      <c r="V3994" s="9">
        <v>42349.773831018516</v>
      </c>
    </row>
    <row r="3995" spans="1:22" ht="44.25" x14ac:dyDescent="0.7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  <c r="U3995" s="9">
        <v>42107.656388888885</v>
      </c>
      <c r="V3995" s="9">
        <v>42137.656388888885</v>
      </c>
    </row>
    <row r="3996" spans="1:22" ht="44.25" x14ac:dyDescent="0.7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  <c r="U3996" s="9">
        <v>41809.181597222218</v>
      </c>
      <c r="V3996" s="9">
        <v>41839.181597222218</v>
      </c>
    </row>
    <row r="3997" spans="1:22" ht="44.25" x14ac:dyDescent="0.7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  <c r="U3997" s="9">
        <v>42019.475428240738</v>
      </c>
      <c r="V3997" s="9">
        <v>42049.268749999996</v>
      </c>
    </row>
    <row r="3998" spans="1:22" ht="44.25" x14ac:dyDescent="0.7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41950.058611111104</v>
      </c>
      <c r="T3998" s="9">
        <f t="shared" si="377"/>
        <v>41963.461111111108</v>
      </c>
      <c r="U3998" s="9">
        <v>41950.058611111104</v>
      </c>
      <c r="V3998" s="9">
        <v>41963.461111111108</v>
      </c>
    </row>
    <row r="3999" spans="1:22" ht="44.25" x14ac:dyDescent="0.7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  <c r="U3999" s="9">
        <v>42069.183113425919</v>
      </c>
      <c r="V3999" s="9">
        <v>42099.141446759262</v>
      </c>
    </row>
    <row r="4000" spans="1:22" ht="44.25" x14ac:dyDescent="0.7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  <c r="U4000" s="9">
        <v>42061.754930555551</v>
      </c>
      <c r="V4000" s="9">
        <v>42091.713263888887</v>
      </c>
    </row>
    <row r="4001" spans="1:22" ht="44.25" x14ac:dyDescent="0.7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  <c r="U4001" s="9">
        <v>41842.620347222219</v>
      </c>
      <c r="V4001" s="9">
        <v>41882.619317129625</v>
      </c>
    </row>
    <row r="4002" spans="1:22" ht="29.5" x14ac:dyDescent="0.7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  <c r="U4002" s="9">
        <v>42437.437013888884</v>
      </c>
      <c r="V4002" s="9">
        <v>42497.39534722222</v>
      </c>
    </row>
    <row r="4003" spans="1:22" ht="59" x14ac:dyDescent="0.7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  <c r="U4003" s="9">
        <v>42775.755879629629</v>
      </c>
      <c r="V4003" s="9">
        <v>42795.583333333336</v>
      </c>
    </row>
    <row r="4004" spans="1:22" ht="59" x14ac:dyDescent="0.7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  <c r="U4004" s="9">
        <v>41878.835196759253</v>
      </c>
      <c r="V4004" s="9">
        <v>41908.835196759253</v>
      </c>
    </row>
    <row r="4005" spans="1:22" ht="44.25" x14ac:dyDescent="0.7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  <c r="U4005" s="9">
        <v>42020.379016203697</v>
      </c>
      <c r="V4005" s="9">
        <v>42050.379016203697</v>
      </c>
    </row>
    <row r="4006" spans="1:22" x14ac:dyDescent="0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  <c r="U4006" s="9">
        <v>41889.954363425924</v>
      </c>
      <c r="V4006" s="9">
        <v>41919.954363425924</v>
      </c>
    </row>
    <row r="4007" spans="1:22" ht="44.25" x14ac:dyDescent="0.7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  <c r="U4007" s="9">
        <v>41872.599363425921</v>
      </c>
      <c r="V4007" s="9">
        <v>41932.599363425921</v>
      </c>
    </row>
    <row r="4008" spans="1:22" ht="44.25" x14ac:dyDescent="0.7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  <c r="U4008" s="9">
        <v>42391.564664351848</v>
      </c>
      <c r="V4008" s="9">
        <v>42416.564664351848</v>
      </c>
    </row>
    <row r="4009" spans="1:22" ht="44.25" x14ac:dyDescent="0.7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41848.564594907402</v>
      </c>
      <c r="T4009" s="9">
        <f t="shared" si="377"/>
        <v>41877.477777777778</v>
      </c>
      <c r="U4009" s="9">
        <v>41848.564594907402</v>
      </c>
      <c r="V4009" s="9">
        <v>41877.477777777778</v>
      </c>
    </row>
    <row r="4010" spans="1:22" ht="59" x14ac:dyDescent="0.7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  <c r="U4010" s="9">
        <v>42177.755868055552</v>
      </c>
      <c r="V4010" s="9">
        <v>42207.755868055552</v>
      </c>
    </row>
    <row r="4011" spans="1:22" ht="44.25" x14ac:dyDescent="0.7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  <c r="U4011" s="9">
        <v>41851.492592592593</v>
      </c>
      <c r="V4011" s="9">
        <v>41891.492592592593</v>
      </c>
    </row>
    <row r="4012" spans="1:22" ht="44.25" x14ac:dyDescent="0.7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  <c r="U4012" s="9">
        <v>41921.562106481477</v>
      </c>
      <c r="V4012" s="9">
        <v>41938.562106481477</v>
      </c>
    </row>
    <row r="4013" spans="1:22" ht="44.25" x14ac:dyDescent="0.7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  <c r="U4013" s="9">
        <v>42002.336550925924</v>
      </c>
      <c r="V4013" s="9">
        <v>42032.336550925924</v>
      </c>
    </row>
    <row r="4014" spans="1:22" ht="59" x14ac:dyDescent="0.7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  <c r="U4014" s="9">
        <v>42096.336215277777</v>
      </c>
      <c r="V4014" s="9">
        <v>42126.336215277777</v>
      </c>
    </row>
    <row r="4015" spans="1:22" ht="59" x14ac:dyDescent="0.7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  <c r="U4015" s="9">
        <v>42021.092858796292</v>
      </c>
      <c r="V4015" s="9">
        <v>42051.092858796292</v>
      </c>
    </row>
    <row r="4016" spans="1:22" ht="44.25" x14ac:dyDescent="0.7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  <c r="U4016" s="9">
        <v>42419.037835648145</v>
      </c>
      <c r="V4016" s="9">
        <v>42434.037835648145</v>
      </c>
    </row>
    <row r="4017" spans="1:22" ht="44.25" x14ac:dyDescent="0.7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42174.572488425918</v>
      </c>
      <c r="T4017" s="9">
        <f t="shared" si="377"/>
        <v>42204.572488425918</v>
      </c>
      <c r="U4017" s="9">
        <v>42174.572488425918</v>
      </c>
      <c r="V4017" s="9">
        <v>42204.572488425918</v>
      </c>
    </row>
    <row r="4018" spans="1:22" ht="44.25" x14ac:dyDescent="0.7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  <c r="U4018" s="9">
        <v>41869.664351851847</v>
      </c>
      <c r="V4018" s="9">
        <v>41899.664351851847</v>
      </c>
    </row>
    <row r="4019" spans="1:22" ht="44.25" x14ac:dyDescent="0.7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  <c r="U4019" s="9">
        <v>41856.463819444441</v>
      </c>
      <c r="V4019" s="9">
        <v>41886.463819444441</v>
      </c>
    </row>
    <row r="4020" spans="1:22" ht="29.5" x14ac:dyDescent="0.7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  <c r="U4020" s="9">
        <v>42620.702638888884</v>
      </c>
      <c r="V4020" s="9">
        <v>42650.702638888884</v>
      </c>
    </row>
    <row r="4021" spans="1:22" ht="44.25" x14ac:dyDescent="0.7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  <c r="U4021" s="9">
        <v>42417.467546296299</v>
      </c>
      <c r="V4021" s="9">
        <v>42475.477777777771</v>
      </c>
    </row>
    <row r="4022" spans="1:22" ht="44.25" x14ac:dyDescent="0.7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  <c r="U4022" s="9">
        <v>42056.982627314814</v>
      </c>
      <c r="V4022" s="9">
        <v>42086.940960648142</v>
      </c>
    </row>
    <row r="4023" spans="1:22" ht="44.25" x14ac:dyDescent="0.7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  <c r="U4023" s="9">
        <v>41878.703217592592</v>
      </c>
      <c r="V4023" s="9">
        <v>41938.703217592592</v>
      </c>
    </row>
    <row r="4024" spans="1:22" ht="29.5" x14ac:dyDescent="0.7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41990.375775462955</v>
      </c>
      <c r="T4024" s="9">
        <f t="shared" si="377"/>
        <v>42035.912499999999</v>
      </c>
      <c r="U4024" s="9">
        <v>41990.375775462955</v>
      </c>
      <c r="V4024" s="9">
        <v>42035.912499999999</v>
      </c>
    </row>
    <row r="4025" spans="1:22" ht="44.25" x14ac:dyDescent="0.7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42408.791238425918</v>
      </c>
      <c r="T4025" s="9">
        <f t="shared" si="377"/>
        <v>42453.749571759261</v>
      </c>
      <c r="U4025" s="9">
        <v>42408.791238425918</v>
      </c>
      <c r="V4025" s="9">
        <v>42453.749571759261</v>
      </c>
    </row>
    <row r="4026" spans="1:22" ht="44.25" x14ac:dyDescent="0.7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  <c r="U4026" s="9">
        <v>42217.461770833332</v>
      </c>
      <c r="V4026" s="9">
        <v>42247.461770833332</v>
      </c>
    </row>
    <row r="4027" spans="1:22" ht="59" x14ac:dyDescent="0.7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  <c r="U4027" s="9">
        <v>42151.029351851852</v>
      </c>
      <c r="V4027" s="9">
        <v>42211.029351851852</v>
      </c>
    </row>
    <row r="4028" spans="1:22" ht="44.25" x14ac:dyDescent="0.7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  <c r="U4028" s="9">
        <v>42282.447210648148</v>
      </c>
      <c r="V4028" s="9">
        <v>42342.488877314812</v>
      </c>
    </row>
    <row r="4029" spans="1:22" ht="44.25" x14ac:dyDescent="0.7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  <c r="U4029" s="9">
        <v>42768.762511574074</v>
      </c>
      <c r="V4029" s="9">
        <v>42788.833333333336</v>
      </c>
    </row>
    <row r="4030" spans="1:22" ht="44.25" x14ac:dyDescent="0.7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  <c r="U4030" s="9">
        <v>41765.730324074073</v>
      </c>
      <c r="V4030" s="9">
        <v>41795.730324074073</v>
      </c>
    </row>
    <row r="4031" spans="1:22" ht="44.25" x14ac:dyDescent="0.7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42321.816782407412</v>
      </c>
      <c r="T4031" s="9">
        <f t="shared" si="377"/>
        <v>42351.816782407412</v>
      </c>
      <c r="U4031" s="9">
        <v>42321.816782407412</v>
      </c>
      <c r="V4031" s="9">
        <v>42351.816782407412</v>
      </c>
    </row>
    <row r="4032" spans="1:22" ht="59" x14ac:dyDescent="0.7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42374.446747685179</v>
      </c>
      <c r="T4032" s="9">
        <f t="shared" si="377"/>
        <v>42403.575694444437</v>
      </c>
      <c r="U4032" s="9">
        <v>42374.446747685179</v>
      </c>
      <c r="V4032" s="9">
        <v>42403.575694444437</v>
      </c>
    </row>
    <row r="4033" spans="1:22" ht="44.25" x14ac:dyDescent="0.7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  <c r="U4033" s="9">
        <v>41941.376898148148</v>
      </c>
      <c r="V4033" s="9">
        <v>41991.418564814812</v>
      </c>
    </row>
    <row r="4034" spans="1:22" ht="44.25" x14ac:dyDescent="0.7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  <c r="U4034" s="9">
        <v>42293.60087962963</v>
      </c>
      <c r="V4034" s="9">
        <v>42353.642546296294</v>
      </c>
    </row>
    <row r="4035" spans="1:22" ht="44.25" x14ac:dyDescent="0.7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>
        <f t="shared" ref="P4035:P4098" si="379">ROUND(E4035/L4035,0)</f>
        <v>65</v>
      </c>
      <c r="Q4035" t="str">
        <f t="shared" ref="Q4035:Q4098" si="380">LEFT(N4035, SEARCH("/",N4035,1)-1)</f>
        <v>theater</v>
      </c>
      <c r="R4035" t="str">
        <f t="shared" ref="R4035:R4098" si="381">RIGHT(N4035, LEN(N4035)-SEARCH("/",N4035,1))</f>
        <v>plays</v>
      </c>
      <c r="S4035" s="9">
        <f t="shared" ref="S4035:S4098" si="382">(((J4035/60)/60)/24)+DATE(1970,1,1)+(-5/24)</f>
        <v>42614.06046296296</v>
      </c>
      <c r="T4035" s="9">
        <f t="shared" ref="T4035:T4098" si="383">(((I4035/60)/60)/24)+DATE(1970,1,1)+(-5/24)</f>
        <v>42645.166666666664</v>
      </c>
      <c r="U4035" s="9">
        <v>42614.06046296296</v>
      </c>
      <c r="V4035" s="9">
        <v>42645.166666666664</v>
      </c>
    </row>
    <row r="4036" spans="1:22" ht="44.25" x14ac:dyDescent="0.7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  <c r="U4036" s="9">
        <v>42067.739004629628</v>
      </c>
      <c r="V4036" s="9">
        <v>42097.697337962956</v>
      </c>
    </row>
    <row r="4037" spans="1:22" ht="29.5" x14ac:dyDescent="0.7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41903.674618055549</v>
      </c>
      <c r="T4037" s="9">
        <f t="shared" si="383"/>
        <v>41933.674618055549</v>
      </c>
      <c r="U4037" s="9">
        <v>41903.674618055549</v>
      </c>
      <c r="V4037" s="9">
        <v>41933.674618055549</v>
      </c>
    </row>
    <row r="4038" spans="1:22" ht="44.25" x14ac:dyDescent="0.7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41804.728749999995</v>
      </c>
      <c r="T4038" s="9">
        <f t="shared" si="383"/>
        <v>41821.729166666664</v>
      </c>
      <c r="U4038" s="9">
        <v>41804.728749999995</v>
      </c>
      <c r="V4038" s="9">
        <v>41821.729166666664</v>
      </c>
    </row>
    <row r="4039" spans="1:22" ht="59" x14ac:dyDescent="0.7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42496.862442129634</v>
      </c>
      <c r="T4039" s="9">
        <f t="shared" si="383"/>
        <v>42514.392361111109</v>
      </c>
      <c r="U4039" s="9">
        <v>42496.862442129634</v>
      </c>
      <c r="V4039" s="9">
        <v>42514.392361111109</v>
      </c>
    </row>
    <row r="4040" spans="1:22" ht="44.25" x14ac:dyDescent="0.7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41869.59039351852</v>
      </c>
      <c r="T4040" s="9">
        <f t="shared" si="383"/>
        <v>41929.59039351852</v>
      </c>
      <c r="U4040" s="9">
        <v>41869.59039351852</v>
      </c>
      <c r="V4040" s="9">
        <v>41929.59039351852</v>
      </c>
    </row>
    <row r="4041" spans="1:22" ht="44.25" x14ac:dyDescent="0.7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  <c r="U4041" s="9">
        <v>42305.462581018517</v>
      </c>
      <c r="V4041" s="9">
        <v>42339.040972222218</v>
      </c>
    </row>
    <row r="4042" spans="1:22" ht="44.25" x14ac:dyDescent="0.7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  <c r="U4042" s="9">
        <v>42144.023194444446</v>
      </c>
      <c r="V4042" s="9">
        <v>42202.916666666664</v>
      </c>
    </row>
    <row r="4043" spans="1:22" ht="29.5" x14ac:dyDescent="0.7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  <c r="U4043" s="9">
        <v>42559.265671296293</v>
      </c>
      <c r="V4043" s="9">
        <v>42619.265671296293</v>
      </c>
    </row>
    <row r="4044" spans="1:22" ht="44.25" x14ac:dyDescent="0.7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  <c r="U4044" s="9">
        <v>41994.875740740739</v>
      </c>
      <c r="V4044" s="9">
        <v>42024.594444444439</v>
      </c>
    </row>
    <row r="4045" spans="1:22" ht="44.25" x14ac:dyDescent="0.7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  <c r="U4045" s="9">
        <v>41948.749131944445</v>
      </c>
      <c r="V4045" s="9">
        <v>41963.749131944445</v>
      </c>
    </row>
    <row r="4046" spans="1:22" ht="44.25" x14ac:dyDescent="0.7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  <c r="U4046" s="9">
        <v>42074.011365740742</v>
      </c>
      <c r="V4046" s="9">
        <v>42103.999999999993</v>
      </c>
    </row>
    <row r="4047" spans="1:22" ht="59" x14ac:dyDescent="0.7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  <c r="U4047" s="9">
        <v>41841.992928240739</v>
      </c>
      <c r="V4047" s="9">
        <v>41871.992928240739</v>
      </c>
    </row>
    <row r="4048" spans="1:22" ht="59" x14ac:dyDescent="0.7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  <c r="U4048" s="9">
        <v>41904.442245370366</v>
      </c>
      <c r="V4048" s="9">
        <v>41934.442245370366</v>
      </c>
    </row>
    <row r="4049" spans="1:22" ht="44.25" x14ac:dyDescent="0.7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  <c r="U4049" s="9">
        <v>41990.814155092587</v>
      </c>
      <c r="V4049" s="9">
        <v>42014.833333333336</v>
      </c>
    </row>
    <row r="4050" spans="1:22" ht="59" x14ac:dyDescent="0.7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  <c r="U4050" s="9">
        <v>42436.300775462958</v>
      </c>
      <c r="V4050" s="9">
        <v>42471.259108796294</v>
      </c>
    </row>
    <row r="4051" spans="1:22" ht="44.25" x14ac:dyDescent="0.7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  <c r="U4051" s="9">
        <v>42169.750173611108</v>
      </c>
      <c r="V4051" s="9">
        <v>42199.750173611108</v>
      </c>
    </row>
    <row r="4052" spans="1:22" ht="44.25" x14ac:dyDescent="0.7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  <c r="U4052" s="9">
        <v>41905.428136574068</v>
      </c>
      <c r="V4052" s="9">
        <v>41935.428136574068</v>
      </c>
    </row>
    <row r="4053" spans="1:22" ht="44.25" x14ac:dyDescent="0.7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41761.601817129631</v>
      </c>
      <c r="T4053" s="9">
        <f t="shared" si="383"/>
        <v>41768.078472222223</v>
      </c>
      <c r="U4053" s="9">
        <v>41761.601817129631</v>
      </c>
      <c r="V4053" s="9">
        <v>41768.078472222223</v>
      </c>
    </row>
    <row r="4054" spans="1:22" ht="59" x14ac:dyDescent="0.7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  <c r="U4054" s="9">
        <v>41865.670324074068</v>
      </c>
      <c r="V4054" s="9">
        <v>41925.670324074068</v>
      </c>
    </row>
    <row r="4055" spans="1:22" ht="44.25" x14ac:dyDescent="0.7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  <c r="U4055" s="9">
        <v>41928.481805555552</v>
      </c>
      <c r="V4055" s="9">
        <v>41958.624999999993</v>
      </c>
    </row>
    <row r="4056" spans="1:22" ht="44.25" x14ac:dyDescent="0.7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  <c r="U4056" s="9">
        <v>42613.632928240739</v>
      </c>
      <c r="V4056" s="9">
        <v>42643.958333333336</v>
      </c>
    </row>
    <row r="4057" spans="1:22" ht="44.25" x14ac:dyDescent="0.7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  <c r="U4057" s="9">
        <v>41779.44017361111</v>
      </c>
      <c r="V4057" s="9">
        <v>41809.44017361111</v>
      </c>
    </row>
    <row r="4058" spans="1:22" ht="44.25" x14ac:dyDescent="0.7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42534.724988425929</v>
      </c>
      <c r="T4058" s="9">
        <f t="shared" si="383"/>
        <v>42554.624305555553</v>
      </c>
      <c r="U4058" s="9">
        <v>42534.724988425929</v>
      </c>
      <c r="V4058" s="9">
        <v>42554.624305555553</v>
      </c>
    </row>
    <row r="4059" spans="1:22" ht="59" x14ac:dyDescent="0.7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  <c r="U4059" s="9">
        <v>42310.760185185187</v>
      </c>
      <c r="V4059" s="9">
        <v>42333.749999999993</v>
      </c>
    </row>
    <row r="4060" spans="1:22" ht="44.25" x14ac:dyDescent="0.7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  <c r="U4060" s="9">
        <v>42445.852361111109</v>
      </c>
      <c r="V4060" s="9">
        <v>42460.957638888889</v>
      </c>
    </row>
    <row r="4061" spans="1:22" ht="44.25" x14ac:dyDescent="0.7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  <c r="U4061" s="9">
        <v>41866.432314814811</v>
      </c>
      <c r="V4061" s="9">
        <v>41897.916666666664</v>
      </c>
    </row>
    <row r="4062" spans="1:22" ht="59" x14ac:dyDescent="0.7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  <c r="U4062" s="9">
        <v>41779.486759259256</v>
      </c>
      <c r="V4062" s="9">
        <v>41813.458333333328</v>
      </c>
    </row>
    <row r="4063" spans="1:22" ht="44.25" x14ac:dyDescent="0.7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  <c r="U4063" s="9">
        <v>42420.933136574073</v>
      </c>
      <c r="V4063" s="9">
        <v>42480.891469907401</v>
      </c>
    </row>
    <row r="4064" spans="1:22" ht="44.25" x14ac:dyDescent="0.7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  <c r="U4064" s="9">
        <v>42523.530879629623</v>
      </c>
      <c r="V4064" s="9">
        <v>42553.530879629623</v>
      </c>
    </row>
    <row r="4065" spans="1:22" ht="44.25" x14ac:dyDescent="0.7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  <c r="U4065" s="9">
        <v>41787.473194444443</v>
      </c>
      <c r="V4065" s="9">
        <v>41817.473194444443</v>
      </c>
    </row>
    <row r="4066" spans="1:22" ht="44.25" x14ac:dyDescent="0.7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  <c r="U4066" s="9">
        <v>42093.379930555551</v>
      </c>
      <c r="V4066" s="9">
        <v>42123.379930555551</v>
      </c>
    </row>
    <row r="4067" spans="1:22" ht="29.5" x14ac:dyDescent="0.7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  <c r="U4067" s="9">
        <v>41833.74318287037</v>
      </c>
      <c r="V4067" s="9">
        <v>41863.74318287037</v>
      </c>
    </row>
    <row r="4068" spans="1:22" ht="59" x14ac:dyDescent="0.7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  <c r="U4068" s="9">
        <v>42478.830879629626</v>
      </c>
      <c r="V4068" s="9">
        <v>42508.830879629626</v>
      </c>
    </row>
    <row r="4069" spans="1:22" ht="44.25" x14ac:dyDescent="0.7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  <c r="U4069" s="9">
        <v>42234.909143518518</v>
      </c>
      <c r="V4069" s="9">
        <v>42274.909143518518</v>
      </c>
    </row>
    <row r="4070" spans="1:22" ht="44.25" x14ac:dyDescent="0.7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  <c r="U4070" s="9">
        <v>42718.755266203698</v>
      </c>
      <c r="V4070" s="9">
        <v>42748.753472222219</v>
      </c>
    </row>
    <row r="4071" spans="1:22" ht="44.25" x14ac:dyDescent="0.7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  <c r="U4071" s="9">
        <v>42022.453194444439</v>
      </c>
      <c r="V4071" s="9">
        <v>42063.291666666664</v>
      </c>
    </row>
    <row r="4072" spans="1:22" ht="44.25" x14ac:dyDescent="0.7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  <c r="U4072" s="9">
        <v>42031.458564814813</v>
      </c>
      <c r="V4072" s="9">
        <v>42063.916666666664</v>
      </c>
    </row>
    <row r="4073" spans="1:22" ht="59" x14ac:dyDescent="0.7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  <c r="U4073" s="9">
        <v>42700.59642361111</v>
      </c>
      <c r="V4073" s="9">
        <v>42730.59642361111</v>
      </c>
    </row>
    <row r="4074" spans="1:22" ht="59" x14ac:dyDescent="0.7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  <c r="U4074" s="9">
        <v>41812.566099537034</v>
      </c>
      <c r="V4074" s="9">
        <v>41872.566099537034</v>
      </c>
    </row>
    <row r="4075" spans="1:22" ht="44.25" x14ac:dyDescent="0.7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42078.136875000004</v>
      </c>
      <c r="T4075" s="9">
        <f t="shared" si="383"/>
        <v>42132.958333333336</v>
      </c>
      <c r="U4075" s="9">
        <v>42078.136875000004</v>
      </c>
      <c r="V4075" s="9">
        <v>42132.958333333336</v>
      </c>
    </row>
    <row r="4076" spans="1:22" ht="44.25" x14ac:dyDescent="0.7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  <c r="U4076" s="9">
        <v>42283.344618055555</v>
      </c>
      <c r="V4076" s="9">
        <v>42313.386284722219</v>
      </c>
    </row>
    <row r="4077" spans="1:22" ht="44.25" x14ac:dyDescent="0.7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  <c r="U4077" s="9">
        <v>41778.837604166663</v>
      </c>
      <c r="V4077" s="9">
        <v>41820.519444444442</v>
      </c>
    </row>
    <row r="4078" spans="1:22" ht="44.25" x14ac:dyDescent="0.7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41905.587372685186</v>
      </c>
      <c r="T4078" s="9">
        <f t="shared" si="383"/>
        <v>41933.618749999994</v>
      </c>
      <c r="U4078" s="9">
        <v>41905.587372685186</v>
      </c>
      <c r="V4078" s="9">
        <v>41933.618749999994</v>
      </c>
    </row>
    <row r="4079" spans="1:22" ht="44.25" x14ac:dyDescent="0.7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  <c r="U4079" s="9">
        <v>42695.502245370364</v>
      </c>
      <c r="V4079" s="9">
        <v>42725.502245370364</v>
      </c>
    </row>
    <row r="4080" spans="1:22" ht="44.25" x14ac:dyDescent="0.7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  <c r="U4080" s="9">
        <v>42732.579189814809</v>
      </c>
      <c r="V4080" s="9">
        <v>42762.579189814809</v>
      </c>
    </row>
    <row r="4081" spans="1:22" ht="44.25" x14ac:dyDescent="0.7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  <c r="U4081" s="9">
        <v>42510.730567129627</v>
      </c>
      <c r="V4081" s="9">
        <v>42540.730567129627</v>
      </c>
    </row>
    <row r="4082" spans="1:22" ht="44.25" x14ac:dyDescent="0.7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42511.489768518521</v>
      </c>
      <c r="T4082" s="9">
        <f t="shared" si="383"/>
        <v>42535.57916666667</v>
      </c>
      <c r="U4082" s="9">
        <v>42511.489768518521</v>
      </c>
      <c r="V4082" s="9">
        <v>42535.57916666667</v>
      </c>
    </row>
    <row r="4083" spans="1:22" ht="44.25" x14ac:dyDescent="0.7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  <c r="U4083" s="9">
        <v>42041.372974537029</v>
      </c>
      <c r="V4083" s="9">
        <v>42071.331307870372</v>
      </c>
    </row>
    <row r="4084" spans="1:22" ht="44.25" x14ac:dyDescent="0.7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  <c r="U4084" s="9">
        <v>42306.980937499997</v>
      </c>
      <c r="V4084" s="9">
        <v>42322.749999999993</v>
      </c>
    </row>
    <row r="4085" spans="1:22" ht="44.25" x14ac:dyDescent="0.7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  <c r="U4085" s="9">
        <v>42353.553425925922</v>
      </c>
      <c r="V4085" s="9">
        <v>42383.553425925922</v>
      </c>
    </row>
    <row r="4086" spans="1:22" ht="59" x14ac:dyDescent="0.7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  <c r="U4086" s="9">
        <v>42622.228078703702</v>
      </c>
      <c r="V4086" s="9">
        <v>42652.228078703702</v>
      </c>
    </row>
    <row r="4087" spans="1:22" ht="44.25" x14ac:dyDescent="0.7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  <c r="U4087" s="9">
        <v>42058.395543981482</v>
      </c>
      <c r="V4087" s="9">
        <v>42086.957638888889</v>
      </c>
    </row>
    <row r="4088" spans="1:22" ht="44.25" x14ac:dyDescent="0.7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  <c r="U4088" s="9">
        <v>42304.732627314814</v>
      </c>
      <c r="V4088" s="9">
        <v>42328.958333333336</v>
      </c>
    </row>
    <row r="4089" spans="1:22" x14ac:dyDescent="0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  <c r="U4089" s="9">
        <v>42538.53456018518</v>
      </c>
      <c r="V4089" s="9">
        <v>42568.53456018518</v>
      </c>
    </row>
    <row r="4090" spans="1:22" ht="44.25" x14ac:dyDescent="0.7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41990.40421296296</v>
      </c>
      <c r="T4090" s="9">
        <f t="shared" si="383"/>
        <v>42020.226388888892</v>
      </c>
      <c r="U4090" s="9">
        <v>41990.40421296296</v>
      </c>
      <c r="V4090" s="9">
        <v>42020.226388888892</v>
      </c>
    </row>
    <row r="4091" spans="1:22" ht="59" x14ac:dyDescent="0.7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  <c r="U4091" s="9">
        <v>42122.524166666662</v>
      </c>
      <c r="V4091" s="9">
        <v>42155.524305555555</v>
      </c>
    </row>
    <row r="4092" spans="1:22" ht="44.25" x14ac:dyDescent="0.7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  <c r="U4092" s="9">
        <v>42209.464548611104</v>
      </c>
      <c r="V4092" s="9">
        <v>42223.416666666664</v>
      </c>
    </row>
    <row r="4093" spans="1:22" ht="44.25" x14ac:dyDescent="0.7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  <c r="U4093" s="9">
        <v>41990.298043981478</v>
      </c>
      <c r="V4093" s="9">
        <v>42020.298043981478</v>
      </c>
    </row>
    <row r="4094" spans="1:22" ht="44.25" x14ac:dyDescent="0.7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42038.986655092587</v>
      </c>
      <c r="T4094" s="9">
        <f t="shared" si="383"/>
        <v>42098.94498842593</v>
      </c>
      <c r="U4094" s="9">
        <v>42038.986655092587</v>
      </c>
      <c r="V4094" s="9">
        <v>42098.94498842593</v>
      </c>
    </row>
    <row r="4095" spans="1:22" ht="44.25" x14ac:dyDescent="0.7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  <c r="U4095" s="9">
        <v>42178.607557870368</v>
      </c>
      <c r="V4095" s="9">
        <v>42238.607557870368</v>
      </c>
    </row>
    <row r="4096" spans="1:22" ht="44.25" x14ac:dyDescent="0.7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  <c r="U4096" s="9">
        <v>41889.878472222219</v>
      </c>
      <c r="V4096" s="9">
        <v>41933.999305555553</v>
      </c>
    </row>
    <row r="4097" spans="1:22" ht="44.25" x14ac:dyDescent="0.7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  <c r="U4097" s="9">
        <v>42692.823495370372</v>
      </c>
      <c r="V4097" s="9">
        <v>42722.823495370372</v>
      </c>
    </row>
    <row r="4098" spans="1:22" ht="44.25" x14ac:dyDescent="0.7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42750.321979166663</v>
      </c>
      <c r="T4098" s="9">
        <f t="shared" si="383"/>
        <v>42794.160416666658</v>
      </c>
      <c r="U4098" s="9">
        <v>42750.321979166663</v>
      </c>
      <c r="V4098" s="9">
        <v>42794.160416666658</v>
      </c>
    </row>
    <row r="4099" spans="1:22" ht="44.25" x14ac:dyDescent="0.7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 t="e">
        <f t="shared" ref="P4099:P4115" si="385">ROUND(E4099/L4099,0)</f>
        <v>#DIV/0!</v>
      </c>
      <c r="Q4099" t="str">
        <f t="shared" ref="Q4099:Q4115" si="386">LEFT(N4099, SEARCH("/",N4099,1)-1)</f>
        <v>theater</v>
      </c>
      <c r="R4099" t="str">
        <f t="shared" ref="R4099:R4115" si="387">RIGHT(N4099, LEN(N4099)-SEARCH("/",N4099,1))</f>
        <v>plays</v>
      </c>
      <c r="S4099" s="9">
        <f t="shared" ref="S4099:S4115" si="388">(((J4099/60)/60)/24)+DATE(1970,1,1)+(-5/24)</f>
        <v>42344.616168981483</v>
      </c>
      <c r="T4099" s="9">
        <f t="shared" ref="T4099:T4115" si="389">(((I4099/60)/60)/24)+DATE(1970,1,1)+(-5/24)</f>
        <v>42400.788194444445</v>
      </c>
      <c r="U4099" s="9">
        <v>42344.616168981483</v>
      </c>
      <c r="V4099" s="9">
        <v>42400.788194444445</v>
      </c>
    </row>
    <row r="4100" spans="1:22" ht="44.25" x14ac:dyDescent="0.7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  <c r="U4100" s="9">
        <v>42495.51385416666</v>
      </c>
      <c r="V4100" s="9">
        <v>42525.51385416666</v>
      </c>
    </row>
    <row r="4101" spans="1:22" ht="59" x14ac:dyDescent="0.7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  <c r="U4101" s="9">
        <v>42570.642048611109</v>
      </c>
      <c r="V4101" s="9">
        <v>42615.642048611109</v>
      </c>
    </row>
    <row r="4102" spans="1:22" ht="44.25" x14ac:dyDescent="0.7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  <c r="U4102" s="9">
        <v>41926.916550925926</v>
      </c>
      <c r="V4102" s="9">
        <v>41936.916550925926</v>
      </c>
    </row>
    <row r="4103" spans="1:22" ht="44.25" x14ac:dyDescent="0.7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  <c r="U4103" s="9">
        <v>42730.695393518516</v>
      </c>
      <c r="V4103" s="9">
        <v>42760.695393518516</v>
      </c>
    </row>
    <row r="4104" spans="1:22" ht="44.25" x14ac:dyDescent="0.7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  <c r="U4104" s="9">
        <v>42475.639733796292</v>
      </c>
      <c r="V4104" s="9">
        <v>42505.639733796292</v>
      </c>
    </row>
    <row r="4105" spans="1:22" ht="44.25" x14ac:dyDescent="0.7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  <c r="U4105" s="9">
        <v>42188.624606481484</v>
      </c>
      <c r="V4105" s="9">
        <v>42242.563888888886</v>
      </c>
    </row>
    <row r="4106" spans="1:22" ht="44.25" x14ac:dyDescent="0.7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  <c r="U4106" s="9">
        <v>42640.069837962961</v>
      </c>
      <c r="V4106" s="9">
        <v>42670.069837962961</v>
      </c>
    </row>
    <row r="4107" spans="1:22" ht="59" x14ac:dyDescent="0.7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  <c r="U4107" s="9">
        <v>42696.802187499998</v>
      </c>
      <c r="V4107" s="9">
        <v>42729.802187499998</v>
      </c>
    </row>
    <row r="4108" spans="1:22" ht="44.25" x14ac:dyDescent="0.7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  <c r="U4108" s="9">
        <v>42052.841041666667</v>
      </c>
      <c r="V4108" s="9">
        <v>42095.833333333336</v>
      </c>
    </row>
    <row r="4109" spans="1:22" ht="44.25" x14ac:dyDescent="0.7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  <c r="U4109" s="9">
        <v>41883.708344907405</v>
      </c>
      <c r="V4109" s="9">
        <v>41906.708344907405</v>
      </c>
    </row>
    <row r="4110" spans="1:22" ht="44.25" x14ac:dyDescent="0.7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42766.823344907411</v>
      </c>
      <c r="T4110" s="9">
        <f t="shared" si="389"/>
        <v>42796.999999999993</v>
      </c>
      <c r="U4110" s="9">
        <v>42766.823344907411</v>
      </c>
      <c r="V4110" s="9">
        <v>42796.999999999993</v>
      </c>
    </row>
    <row r="4111" spans="1:22" ht="44.25" x14ac:dyDescent="0.7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  <c r="U4111" s="9">
        <v>42307.331064814811</v>
      </c>
      <c r="V4111" s="9">
        <v>42337.372731481482</v>
      </c>
    </row>
    <row r="4112" spans="1:22" ht="44.25" x14ac:dyDescent="0.7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42512.418414351843</v>
      </c>
      <c r="T4112" s="9">
        <f t="shared" si="389"/>
        <v>42572.418414351843</v>
      </c>
      <c r="U4112" s="9">
        <v>42512.418414351843</v>
      </c>
      <c r="V4112" s="9">
        <v>42572.418414351843</v>
      </c>
    </row>
    <row r="4113" spans="1:22" ht="44.25" x14ac:dyDescent="0.7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  <c r="U4113" s="9">
        <v>42028.927546296291</v>
      </c>
      <c r="V4113" s="9">
        <v>42058.927546296291</v>
      </c>
    </row>
    <row r="4114" spans="1:22" ht="44.25" x14ac:dyDescent="0.7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  <c r="U4114" s="9">
        <v>42400.738263888888</v>
      </c>
      <c r="V4114" s="9">
        <v>42427.791666666664</v>
      </c>
    </row>
    <row r="4115" spans="1:22" ht="44.25" x14ac:dyDescent="0.7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  <c r="U4115" s="9">
        <v>42358.364849537036</v>
      </c>
      <c r="V4115" s="9">
        <v>42377.06527777778</v>
      </c>
    </row>
  </sheetData>
  <autoFilter ref="A1:T1" xr:uid="{CCD39CD2-A20B-49A8-A953-318BC97E9764}"/>
  <conditionalFormatting sqref="F1:F1048576">
    <cfRule type="cellIs" dxfId="4" priority="4" operator="equal">
      <formula>"live"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"""successful"""</formula>
    </cfRule>
    <cfRule type="cellIs" priority="9" operator="equal">
      <formula>"""successful"""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F8696B"/>
        <color theme="9"/>
        <color theme="4"/>
      </colorScale>
    </cfRule>
    <cfRule type="colorScale" priority="3">
      <colorScale>
        <cfvo type="min"/>
        <cfvo type="percentile" val="50"/>
        <cfvo type="max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D91DD-3DF1-46A6-A37C-F28B735DB8FF}">
  <sheetPr codeName="Sheet4"/>
  <dimension ref="A1:F14"/>
  <sheetViews>
    <sheetView workbookViewId="0">
      <selection sqref="A1:XFD1048576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7" width="10.58984375" bestFit="1" customWidth="1"/>
  </cols>
  <sheetData>
    <row r="1" spans="1:6" x14ac:dyDescent="0.75">
      <c r="A1" s="5" t="s">
        <v>8223</v>
      </c>
      <c r="B1" t="s">
        <v>8310</v>
      </c>
    </row>
    <row r="3" spans="1:6" x14ac:dyDescent="0.75">
      <c r="A3" s="5" t="s">
        <v>8322</v>
      </c>
      <c r="B3" s="5" t="s">
        <v>8323</v>
      </c>
    </row>
    <row r="4" spans="1:6" x14ac:dyDescent="0.75">
      <c r="A4" s="5" t="s">
        <v>8401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75">
      <c r="A5" s="6" t="s">
        <v>8312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75">
      <c r="A6" s="6" t="s">
        <v>8313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75">
      <c r="A7" s="6" t="s">
        <v>8314</v>
      </c>
      <c r="B7" s="7">
        <v>80</v>
      </c>
      <c r="C7" s="7">
        <v>140</v>
      </c>
      <c r="D7" s="7"/>
      <c r="E7" s="7"/>
      <c r="F7" s="7">
        <v>220</v>
      </c>
    </row>
    <row r="8" spans="1:6" x14ac:dyDescent="0.75">
      <c r="A8" s="6" t="s">
        <v>8315</v>
      </c>
      <c r="B8" s="7"/>
      <c r="C8" s="7"/>
      <c r="D8" s="7">
        <v>24</v>
      </c>
      <c r="E8" s="7"/>
      <c r="F8" s="7">
        <v>24</v>
      </c>
    </row>
    <row r="9" spans="1:6" x14ac:dyDescent="0.75">
      <c r="A9" s="6" t="s">
        <v>8316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75">
      <c r="A10" s="6" t="s">
        <v>8317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75">
      <c r="A11" s="6" t="s">
        <v>8318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7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75">
      <c r="A13" s="6" t="s">
        <v>8320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75">
      <c r="A14" s="6" t="s">
        <v>8321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9AB45-27D1-4945-924F-345C9AA209E4}">
  <sheetPr codeName="Sheet5"/>
  <dimension ref="A2:F47"/>
  <sheetViews>
    <sheetView topLeftCell="A10" workbookViewId="0">
      <selection activeCell="F41" sqref="A41:F46"/>
    </sheetView>
  </sheetViews>
  <sheetFormatPr defaultRowHeight="14.75" x14ac:dyDescent="0.75"/>
  <cols>
    <col min="1" max="1" width="15.08984375" bestFit="1" customWidth="1"/>
    <col min="2" max="2" width="15.1796875" bestFit="1" customWidth="1"/>
    <col min="3" max="3" width="5.40625" bestFit="1" customWidth="1"/>
    <col min="4" max="4" width="8" bestFit="1" customWidth="1"/>
    <col min="5" max="5" width="3.6328125" bestFit="1" customWidth="1"/>
    <col min="6" max="6" width="10.58984375" bestFit="1" customWidth="1"/>
  </cols>
  <sheetData>
    <row r="2" spans="1:6" x14ac:dyDescent="0.75">
      <c r="A2" s="5" t="s">
        <v>8223</v>
      </c>
      <c r="B2" t="s">
        <v>8310</v>
      </c>
    </row>
    <row r="4" spans="1:6" x14ac:dyDescent="0.75">
      <c r="A4" s="5" t="s">
        <v>8322</v>
      </c>
      <c r="B4" s="5" t="s">
        <v>8323</v>
      </c>
    </row>
    <row r="5" spans="1:6" x14ac:dyDescent="0.75">
      <c r="A5" s="5" t="s">
        <v>8402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7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7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7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7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7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7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7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7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7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7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7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7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7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7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7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7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7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7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7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7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7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7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7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7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7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7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7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7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7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7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7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7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7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7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7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7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7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7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7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7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7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75">
      <c r="A47" s="6" t="s">
        <v>8321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1DF43-EDB3-4532-B20C-87B0435963FE}">
  <sheetPr codeName="Sheet2"/>
  <dimension ref="A1:T32"/>
  <sheetViews>
    <sheetView zoomScale="87" workbookViewId="0">
      <selection activeCell="U30" sqref="U30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5.40625" bestFit="1" customWidth="1"/>
    <col min="4" max="4" width="8" bestFit="1" customWidth="1"/>
    <col min="5" max="6" width="10.58984375" bestFit="1" customWidth="1"/>
    <col min="15" max="15" width="12.5" bestFit="1" customWidth="1"/>
    <col min="16" max="16" width="15.1796875" bestFit="1" customWidth="1"/>
    <col min="17" max="17" width="6.6796875" bestFit="1" customWidth="1"/>
    <col min="18" max="18" width="8" bestFit="1" customWidth="1"/>
    <col min="19" max="20" width="10.58984375" bestFit="1" customWidth="1"/>
  </cols>
  <sheetData>
    <row r="1" spans="1:19" x14ac:dyDescent="0.75">
      <c r="A1" s="5" t="s">
        <v>8379</v>
      </c>
      <c r="B1" t="s">
        <v>8310</v>
      </c>
      <c r="O1" s="5" t="s">
        <v>8379</v>
      </c>
      <c r="P1" t="s">
        <v>8310</v>
      </c>
    </row>
    <row r="2" spans="1:19" x14ac:dyDescent="0.75">
      <c r="A2" s="5" t="s">
        <v>8308</v>
      </c>
      <c r="B2" t="s">
        <v>8310</v>
      </c>
      <c r="O2" s="5" t="s">
        <v>8308</v>
      </c>
      <c r="P2" t="s">
        <v>8310</v>
      </c>
    </row>
    <row r="4" spans="1:19" x14ac:dyDescent="0.75">
      <c r="A4" s="5" t="s">
        <v>8322</v>
      </c>
      <c r="B4" s="5" t="s">
        <v>8323</v>
      </c>
      <c r="O4" s="5" t="s">
        <v>8322</v>
      </c>
      <c r="P4" s="5" t="s">
        <v>8323</v>
      </c>
    </row>
    <row r="5" spans="1:19" x14ac:dyDescent="0.75">
      <c r="A5" s="5" t="s">
        <v>8311</v>
      </c>
      <c r="B5" t="s">
        <v>8219</v>
      </c>
      <c r="C5" t="s">
        <v>8221</v>
      </c>
      <c r="D5" t="s">
        <v>8220</v>
      </c>
      <c r="E5" t="s">
        <v>8321</v>
      </c>
      <c r="O5" s="5" t="s">
        <v>8311</v>
      </c>
      <c r="P5" t="s">
        <v>8219</v>
      </c>
      <c r="Q5" t="s">
        <v>8221</v>
      </c>
      <c r="R5" t="s">
        <v>8220</v>
      </c>
      <c r="S5" t="s">
        <v>8321</v>
      </c>
    </row>
    <row r="6" spans="1:19" x14ac:dyDescent="0.75">
      <c r="A6" s="10" t="s">
        <v>8373</v>
      </c>
      <c r="B6" s="7">
        <v>183</v>
      </c>
      <c r="C6" s="7">
        <v>149</v>
      </c>
      <c r="D6" s="7">
        <v>34</v>
      </c>
      <c r="E6" s="7">
        <v>366</v>
      </c>
      <c r="O6" s="10" t="s">
        <v>8373</v>
      </c>
      <c r="P6" s="14">
        <v>0.5</v>
      </c>
      <c r="Q6" s="14">
        <v>0.40710382513661203</v>
      </c>
      <c r="R6" s="14">
        <v>9.2896174863387984E-2</v>
      </c>
      <c r="S6" s="14">
        <v>1</v>
      </c>
    </row>
    <row r="7" spans="1:19" x14ac:dyDescent="0.75">
      <c r="A7" s="10" t="s">
        <v>8374</v>
      </c>
      <c r="B7" s="7">
        <v>202</v>
      </c>
      <c r="C7" s="7">
        <v>105</v>
      </c>
      <c r="D7" s="7">
        <v>27</v>
      </c>
      <c r="E7" s="7">
        <v>334</v>
      </c>
      <c r="O7" s="10" t="s">
        <v>8374</v>
      </c>
      <c r="P7" s="14">
        <v>0.60479041916167664</v>
      </c>
      <c r="Q7" s="14">
        <v>0.31437125748502992</v>
      </c>
      <c r="R7" s="14">
        <v>8.0838323353293412E-2</v>
      </c>
      <c r="S7" s="14">
        <v>1</v>
      </c>
    </row>
    <row r="8" spans="1:19" x14ac:dyDescent="0.75">
      <c r="A8" s="10" t="s">
        <v>8375</v>
      </c>
      <c r="B8" s="7">
        <v>179</v>
      </c>
      <c r="C8" s="7">
        <v>108</v>
      </c>
      <c r="D8" s="7">
        <v>28</v>
      </c>
      <c r="E8" s="7">
        <v>315</v>
      </c>
      <c r="O8" s="10" t="s">
        <v>8375</v>
      </c>
      <c r="P8" s="14">
        <v>0.56825396825396823</v>
      </c>
      <c r="Q8" s="14">
        <v>0.34285714285714286</v>
      </c>
      <c r="R8" s="14">
        <v>8.8888888888888892E-2</v>
      </c>
      <c r="S8" s="14">
        <v>1</v>
      </c>
    </row>
    <row r="9" spans="1:19" x14ac:dyDescent="0.75">
      <c r="A9" s="10" t="s">
        <v>8376</v>
      </c>
      <c r="B9" s="7">
        <v>193</v>
      </c>
      <c r="C9" s="7">
        <v>103</v>
      </c>
      <c r="D9" s="7">
        <v>27</v>
      </c>
      <c r="E9" s="7">
        <v>323</v>
      </c>
      <c r="O9" s="10" t="s">
        <v>8376</v>
      </c>
      <c r="P9" s="14">
        <v>0.5975232198142415</v>
      </c>
      <c r="Q9" s="14">
        <v>0.31888544891640869</v>
      </c>
      <c r="R9" s="14">
        <v>8.3591331269349839E-2</v>
      </c>
      <c r="S9" s="14">
        <v>1</v>
      </c>
    </row>
    <row r="10" spans="1:19" x14ac:dyDescent="0.75">
      <c r="A10" s="10" t="s">
        <v>8367</v>
      </c>
      <c r="B10" s="7">
        <v>233</v>
      </c>
      <c r="C10" s="7">
        <v>126</v>
      </c>
      <c r="D10" s="7">
        <v>26</v>
      </c>
      <c r="E10" s="7">
        <v>385</v>
      </c>
      <c r="O10" s="10" t="s">
        <v>8367</v>
      </c>
      <c r="P10" s="14">
        <v>0.60519480519480517</v>
      </c>
      <c r="Q10" s="14">
        <v>0.32727272727272727</v>
      </c>
      <c r="R10" s="14">
        <v>6.7532467532467527E-2</v>
      </c>
      <c r="S10" s="14">
        <v>1</v>
      </c>
    </row>
    <row r="11" spans="1:19" x14ac:dyDescent="0.75">
      <c r="A11" s="10" t="s">
        <v>8377</v>
      </c>
      <c r="B11" s="7">
        <v>213</v>
      </c>
      <c r="C11" s="7">
        <v>148</v>
      </c>
      <c r="D11" s="7">
        <v>27</v>
      </c>
      <c r="E11" s="7">
        <v>388</v>
      </c>
      <c r="O11" s="10" t="s">
        <v>8377</v>
      </c>
      <c r="P11" s="14">
        <v>0.5489690721649485</v>
      </c>
      <c r="Q11" s="14">
        <v>0.38144329896907214</v>
      </c>
      <c r="R11" s="14">
        <v>6.9587628865979384E-2</v>
      </c>
      <c r="S11" s="14">
        <v>1</v>
      </c>
    </row>
    <row r="12" spans="1:19" x14ac:dyDescent="0.75">
      <c r="A12" s="10" t="s">
        <v>8368</v>
      </c>
      <c r="B12" s="7">
        <v>192</v>
      </c>
      <c r="C12" s="7">
        <v>148</v>
      </c>
      <c r="D12" s="7">
        <v>44</v>
      </c>
      <c r="E12" s="7">
        <v>384</v>
      </c>
      <c r="O12" s="10" t="s">
        <v>8368</v>
      </c>
      <c r="P12" s="14">
        <v>0.5</v>
      </c>
      <c r="Q12" s="14">
        <v>0.38541666666666669</v>
      </c>
      <c r="R12" s="14">
        <v>0.11458333333333333</v>
      </c>
      <c r="S12" s="14">
        <v>1</v>
      </c>
    </row>
    <row r="13" spans="1:19" x14ac:dyDescent="0.75">
      <c r="A13" s="10" t="s">
        <v>8369</v>
      </c>
      <c r="B13" s="7">
        <v>167</v>
      </c>
      <c r="C13" s="7">
        <v>134</v>
      </c>
      <c r="D13" s="7">
        <v>32</v>
      </c>
      <c r="E13" s="7">
        <v>333</v>
      </c>
      <c r="O13" s="10" t="s">
        <v>8369</v>
      </c>
      <c r="P13" s="14">
        <v>0.50150150150150152</v>
      </c>
      <c r="Q13" s="14">
        <v>0.40240240240240238</v>
      </c>
      <c r="R13" s="14">
        <v>9.6096096096096095E-2</v>
      </c>
      <c r="S13" s="14">
        <v>1</v>
      </c>
    </row>
    <row r="14" spans="1:19" x14ac:dyDescent="0.75">
      <c r="A14" s="10" t="s">
        <v>8370</v>
      </c>
      <c r="B14" s="7">
        <v>148</v>
      </c>
      <c r="C14" s="7">
        <v>127</v>
      </c>
      <c r="D14" s="7">
        <v>24</v>
      </c>
      <c r="E14" s="7">
        <v>299</v>
      </c>
      <c r="O14" s="10" t="s">
        <v>8370</v>
      </c>
      <c r="P14" s="14">
        <v>0.49498327759197325</v>
      </c>
      <c r="Q14" s="14">
        <v>0.42474916387959866</v>
      </c>
      <c r="R14" s="14">
        <v>8.0267558528428096E-2</v>
      </c>
      <c r="S14" s="14">
        <v>1</v>
      </c>
    </row>
    <row r="15" spans="1:19" x14ac:dyDescent="0.75">
      <c r="A15" s="10" t="s">
        <v>8371</v>
      </c>
      <c r="B15" s="7">
        <v>184</v>
      </c>
      <c r="C15" s="7">
        <v>150</v>
      </c>
      <c r="D15" s="7">
        <v>20</v>
      </c>
      <c r="E15" s="7">
        <v>354</v>
      </c>
      <c r="O15" s="10" t="s">
        <v>8371</v>
      </c>
      <c r="P15" s="14">
        <v>0.51977401129943501</v>
      </c>
      <c r="Q15" s="14">
        <v>0.42372881355932202</v>
      </c>
      <c r="R15" s="14">
        <v>5.6497175141242938E-2</v>
      </c>
      <c r="S15" s="14">
        <v>1</v>
      </c>
    </row>
    <row r="16" spans="1:19" x14ac:dyDescent="0.75">
      <c r="A16" s="10" t="s">
        <v>8372</v>
      </c>
      <c r="B16" s="7">
        <v>180</v>
      </c>
      <c r="C16" s="7">
        <v>113</v>
      </c>
      <c r="D16" s="7">
        <v>37</v>
      </c>
      <c r="E16" s="7">
        <v>330</v>
      </c>
      <c r="O16" s="10" t="s">
        <v>8372</v>
      </c>
      <c r="P16" s="14">
        <v>0.54545454545454541</v>
      </c>
      <c r="Q16" s="14">
        <v>0.34242424242424241</v>
      </c>
      <c r="R16" s="14">
        <v>0.11212121212121212</v>
      </c>
      <c r="S16" s="14">
        <v>1</v>
      </c>
    </row>
    <row r="17" spans="1:20" x14ac:dyDescent="0.75">
      <c r="A17" s="10" t="s">
        <v>8378</v>
      </c>
      <c r="B17" s="7">
        <v>111</v>
      </c>
      <c r="C17" s="7">
        <v>119</v>
      </c>
      <c r="D17" s="7">
        <v>23</v>
      </c>
      <c r="E17" s="7">
        <v>253</v>
      </c>
      <c r="O17" s="10" t="s">
        <v>8378</v>
      </c>
      <c r="P17" s="14">
        <v>0.43873517786561267</v>
      </c>
      <c r="Q17" s="14">
        <v>0.47035573122529645</v>
      </c>
      <c r="R17" s="14">
        <v>9.0909090909090912E-2</v>
      </c>
      <c r="S17" s="14">
        <v>1</v>
      </c>
    </row>
    <row r="18" spans="1:20" x14ac:dyDescent="0.75">
      <c r="A18" s="10" t="s">
        <v>8321</v>
      </c>
      <c r="B18" s="7">
        <v>2185</v>
      </c>
      <c r="C18" s="7">
        <v>1530</v>
      </c>
      <c r="D18" s="7">
        <v>349</v>
      </c>
      <c r="E18" s="7">
        <v>4064</v>
      </c>
      <c r="O18" s="10" t="s">
        <v>8321</v>
      </c>
      <c r="P18" s="14">
        <v>0.53764763779527558</v>
      </c>
      <c r="Q18" s="14">
        <v>0.3764763779527559</v>
      </c>
      <c r="R18" s="14">
        <v>8.5875984251968504E-2</v>
      </c>
      <c r="S18" s="14">
        <v>1</v>
      </c>
    </row>
    <row r="21" spans="1:20" x14ac:dyDescent="0.75">
      <c r="A21" s="5" t="s">
        <v>8322</v>
      </c>
      <c r="B21" s="5" t="s">
        <v>8323</v>
      </c>
      <c r="O21" s="5" t="s">
        <v>8322</v>
      </c>
      <c r="P21" s="5" t="s">
        <v>8323</v>
      </c>
    </row>
    <row r="22" spans="1:20" x14ac:dyDescent="0.75">
      <c r="A22" s="5" t="s">
        <v>8311</v>
      </c>
      <c r="B22" t="s">
        <v>8219</v>
      </c>
      <c r="C22" t="s">
        <v>8221</v>
      </c>
      <c r="D22" t="s">
        <v>8220</v>
      </c>
      <c r="E22" t="s">
        <v>8321</v>
      </c>
      <c r="O22" s="5" t="s">
        <v>8311</v>
      </c>
      <c r="P22" t="s">
        <v>8219</v>
      </c>
      <c r="Q22" t="s">
        <v>8221</v>
      </c>
      <c r="R22" t="s">
        <v>8220</v>
      </c>
      <c r="S22" t="s">
        <v>8321</v>
      </c>
      <c r="T22" s="5"/>
    </row>
    <row r="23" spans="1:20" x14ac:dyDescent="0.75">
      <c r="A23" s="6" t="s">
        <v>8405</v>
      </c>
      <c r="B23" s="7">
        <v>9</v>
      </c>
      <c r="C23" s="7">
        <v>4</v>
      </c>
      <c r="D23" s="7">
        <v>1</v>
      </c>
      <c r="E23" s="7">
        <v>14</v>
      </c>
      <c r="O23" s="6" t="s">
        <v>8405</v>
      </c>
      <c r="P23" s="14">
        <v>0.6428571428571429</v>
      </c>
      <c r="Q23" s="14">
        <v>0.2857142857142857</v>
      </c>
      <c r="R23" s="14">
        <v>7.1428571428571425E-2</v>
      </c>
      <c r="S23" s="14">
        <v>1</v>
      </c>
    </row>
    <row r="24" spans="1:20" x14ac:dyDescent="0.75">
      <c r="A24" s="6" t="s">
        <v>8406</v>
      </c>
      <c r="B24" s="7">
        <v>49</v>
      </c>
      <c r="C24" s="7">
        <v>15</v>
      </c>
      <c r="D24" s="7">
        <v>1</v>
      </c>
      <c r="E24" s="7">
        <v>65</v>
      </c>
      <c r="O24" s="6" t="s">
        <v>8406</v>
      </c>
      <c r="P24" s="14">
        <v>0.75384615384615383</v>
      </c>
      <c r="Q24" s="14">
        <v>0.23076923076923078</v>
      </c>
      <c r="R24" s="14">
        <v>1.5384615384615385E-2</v>
      </c>
      <c r="S24" s="14">
        <v>1</v>
      </c>
    </row>
    <row r="25" spans="1:20" x14ac:dyDescent="0.75">
      <c r="A25" s="6" t="s">
        <v>8407</v>
      </c>
      <c r="B25" s="7">
        <v>136</v>
      </c>
      <c r="C25" s="7">
        <v>28</v>
      </c>
      <c r="D25" s="7">
        <v>7</v>
      </c>
      <c r="E25" s="7">
        <v>171</v>
      </c>
      <c r="O25" s="6" t="s">
        <v>8407</v>
      </c>
      <c r="P25" s="14">
        <v>0.79532163742690054</v>
      </c>
      <c r="Q25" s="14">
        <v>0.16374269005847952</v>
      </c>
      <c r="R25" s="14">
        <v>4.0935672514619881E-2</v>
      </c>
      <c r="S25" s="14">
        <v>1</v>
      </c>
    </row>
    <row r="26" spans="1:20" x14ac:dyDescent="0.75">
      <c r="A26" s="6" t="s">
        <v>8408</v>
      </c>
      <c r="B26" s="7">
        <v>216</v>
      </c>
      <c r="C26" s="7">
        <v>60</v>
      </c>
      <c r="D26" s="7">
        <v>6</v>
      </c>
      <c r="E26" s="7">
        <v>282</v>
      </c>
      <c r="O26" s="6" t="s">
        <v>8408</v>
      </c>
      <c r="P26" s="14">
        <v>0.76595744680851063</v>
      </c>
      <c r="Q26" s="14">
        <v>0.21276595744680851</v>
      </c>
      <c r="R26" s="14">
        <v>2.1276595744680851E-2</v>
      </c>
      <c r="S26" s="14">
        <v>1</v>
      </c>
    </row>
    <row r="27" spans="1:20" x14ac:dyDescent="0.75">
      <c r="A27" s="6" t="s">
        <v>8409</v>
      </c>
      <c r="B27" s="7">
        <v>200</v>
      </c>
      <c r="C27" s="7">
        <v>67</v>
      </c>
      <c r="D27" s="7">
        <v>7</v>
      </c>
      <c r="E27" s="7">
        <v>274</v>
      </c>
      <c r="O27" s="6" t="s">
        <v>8409</v>
      </c>
      <c r="P27" s="14">
        <v>0.72992700729927007</v>
      </c>
      <c r="Q27" s="14">
        <v>0.24452554744525548</v>
      </c>
      <c r="R27" s="14">
        <v>2.5547445255474453E-2</v>
      </c>
      <c r="S27" s="14">
        <v>1</v>
      </c>
    </row>
    <row r="28" spans="1:20" x14ac:dyDescent="0.75">
      <c r="A28" s="6" t="s">
        <v>8410</v>
      </c>
      <c r="B28" s="7">
        <v>474</v>
      </c>
      <c r="C28" s="7">
        <v>422</v>
      </c>
      <c r="D28" s="7">
        <v>80</v>
      </c>
      <c r="E28" s="7">
        <v>976</v>
      </c>
      <c r="O28" s="6" t="s">
        <v>8410</v>
      </c>
      <c r="P28" s="14">
        <v>0.48565573770491804</v>
      </c>
      <c r="Q28" s="14">
        <v>0.43237704918032788</v>
      </c>
      <c r="R28" s="14">
        <v>8.1967213114754092E-2</v>
      </c>
      <c r="S28" s="14">
        <v>1</v>
      </c>
    </row>
    <row r="29" spans="1:20" x14ac:dyDescent="0.75">
      <c r="A29" s="6" t="s">
        <v>8411</v>
      </c>
      <c r="B29" s="7">
        <v>567</v>
      </c>
      <c r="C29" s="7">
        <v>528</v>
      </c>
      <c r="D29" s="7">
        <v>131</v>
      </c>
      <c r="E29" s="7">
        <v>1226</v>
      </c>
      <c r="O29" s="6" t="s">
        <v>8411</v>
      </c>
      <c r="P29" s="14">
        <v>0.46247960848287112</v>
      </c>
      <c r="Q29" s="14">
        <v>0.43066884176182707</v>
      </c>
      <c r="R29" s="14">
        <v>0.1068515497553018</v>
      </c>
      <c r="S29" s="14">
        <v>1</v>
      </c>
    </row>
    <row r="30" spans="1:20" x14ac:dyDescent="0.75">
      <c r="A30" s="6" t="s">
        <v>8412</v>
      </c>
      <c r="B30" s="7">
        <v>475</v>
      </c>
      <c r="C30" s="7">
        <v>375</v>
      </c>
      <c r="D30" s="7">
        <v>99</v>
      </c>
      <c r="E30" s="7">
        <v>949</v>
      </c>
      <c r="O30" s="6" t="s">
        <v>8412</v>
      </c>
      <c r="P30" s="14">
        <v>0.50052687038988408</v>
      </c>
      <c r="Q30" s="14">
        <v>0.39515279241306639</v>
      </c>
      <c r="R30" s="14">
        <v>0.10432033719704953</v>
      </c>
      <c r="S30" s="14">
        <v>1</v>
      </c>
    </row>
    <row r="31" spans="1:20" x14ac:dyDescent="0.75">
      <c r="A31" s="6" t="s">
        <v>8413</v>
      </c>
      <c r="B31" s="7">
        <v>59</v>
      </c>
      <c r="C31" s="7">
        <v>31</v>
      </c>
      <c r="D31" s="7">
        <v>17</v>
      </c>
      <c r="E31" s="7">
        <v>107</v>
      </c>
      <c r="O31" s="6" t="s">
        <v>8413</v>
      </c>
      <c r="P31" s="14">
        <v>0.55140186915887845</v>
      </c>
      <c r="Q31" s="14">
        <v>0.28971962616822428</v>
      </c>
      <c r="R31" s="14">
        <v>0.15887850467289719</v>
      </c>
      <c r="S31" s="14">
        <v>1</v>
      </c>
    </row>
    <row r="32" spans="1:20" x14ac:dyDescent="0.75">
      <c r="A32" s="6" t="s">
        <v>8321</v>
      </c>
      <c r="B32" s="7">
        <v>2185</v>
      </c>
      <c r="C32" s="7">
        <v>1530</v>
      </c>
      <c r="D32" s="7">
        <v>349</v>
      </c>
      <c r="E32" s="7">
        <v>4064</v>
      </c>
      <c r="O32" s="6" t="s">
        <v>8321</v>
      </c>
      <c r="P32" s="14">
        <v>0.53764763779527558</v>
      </c>
      <c r="Q32" s="14">
        <v>0.3764763779527559</v>
      </c>
      <c r="R32" s="14">
        <v>8.5875984251968504E-2</v>
      </c>
      <c r="S32" s="14">
        <v>1</v>
      </c>
    </row>
  </sheetData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DA46F-ABFD-4C99-BEB0-BBC3EDD72823}">
  <sheetPr codeName="Sheet3"/>
  <dimension ref="A1:H14"/>
  <sheetViews>
    <sheetView tabSelected="1" zoomScaleNormal="100" workbookViewId="0">
      <selection activeCell="B9" sqref="B9"/>
    </sheetView>
  </sheetViews>
  <sheetFormatPr defaultRowHeight="14.75" x14ac:dyDescent="0.75"/>
  <cols>
    <col min="1" max="1" width="26.08984375" bestFit="1" customWidth="1"/>
    <col min="2" max="2" width="16.1328125" bestFit="1" customWidth="1"/>
    <col min="3" max="3" width="13.1328125" bestFit="1" customWidth="1"/>
    <col min="4" max="4" width="15.2265625" bestFit="1" customWidth="1"/>
    <col min="5" max="5" width="11.81640625" bestFit="1" customWidth="1"/>
    <col min="6" max="6" width="18.76953125" style="13" bestFit="1" customWidth="1"/>
    <col min="7" max="7" width="15.2265625" style="13" bestFit="1" customWidth="1"/>
    <col min="8" max="8" width="17.86328125" style="13" bestFit="1" customWidth="1"/>
  </cols>
  <sheetData>
    <row r="1" spans="1:8" s="11" customFormat="1" x14ac:dyDescent="0.75">
      <c r="A1" s="11" t="s">
        <v>8386</v>
      </c>
      <c r="B1" s="11" t="s">
        <v>8380</v>
      </c>
      <c r="C1" s="11" t="s">
        <v>8387</v>
      </c>
      <c r="D1" s="11" t="s">
        <v>8381</v>
      </c>
      <c r="E1" s="11" t="s">
        <v>8382</v>
      </c>
      <c r="F1" s="12" t="s">
        <v>8383</v>
      </c>
      <c r="G1" s="12" t="s">
        <v>8384</v>
      </c>
      <c r="H1" s="12" t="s">
        <v>8385</v>
      </c>
    </row>
    <row r="2" spans="1:8" x14ac:dyDescent="0.75">
      <c r="A2" t="s">
        <v>8388</v>
      </c>
      <c r="B2">
        <f>COUNTIFS(Data!$F$2:$F$4115,"successful",Data!$D$2:$D$4115,"&lt;1000")</f>
        <v>322</v>
      </c>
      <c r="C2">
        <f>COUNTIFS(Data!$F$2:$F$4115,"failed",Data!$D$2:$D$4115,"&lt;1000")</f>
        <v>113</v>
      </c>
      <c r="D2">
        <f>COUNTIFS(Data!$F$2:$F$4115,"canceled",Data!$D$2:$D$4115,"&lt;1000")</f>
        <v>18</v>
      </c>
      <c r="E2">
        <f>SUM(B2:D2)</f>
        <v>453</v>
      </c>
      <c r="F2" s="13">
        <f>B2/$E2</f>
        <v>0.71081677704194257</v>
      </c>
      <c r="G2" s="13">
        <f>D2/$E2</f>
        <v>3.9735099337748346E-2</v>
      </c>
      <c r="H2" s="13">
        <f>C2/$E2</f>
        <v>0.24944812362030905</v>
      </c>
    </row>
    <row r="3" spans="1:8" x14ac:dyDescent="0.75">
      <c r="A3" t="s">
        <v>8389</v>
      </c>
      <c r="B3">
        <f>COUNTIFS(Data!$F$2:$F$4115,"successful",Data!$D$2:$D$4115,"&gt;=1000", Data!$D$2:$D$4115,"&lt;=4999")</f>
        <v>932</v>
      </c>
      <c r="C3">
        <f>COUNTIFS(Data!$F$2:$F$4115,"failed",Data!$D$2:$D$4115,"&gt;=1000", Data!$D$2:$D$4115,"&lt;=4999")</f>
        <v>420</v>
      </c>
      <c r="D3">
        <f>COUNTIFS(Data!$F$2:$F$4115,"canceled",Data!$D$2:$D$4115,"&gt;=1000", Data!$D$2:$D$4115,"&lt;=4999")</f>
        <v>60</v>
      </c>
      <c r="E3">
        <f>SUM(B3:D3)</f>
        <v>1412</v>
      </c>
      <c r="F3" s="13">
        <f>B3/$E3</f>
        <v>0.66005665722379603</v>
      </c>
      <c r="G3" s="13">
        <f>D3/$E3</f>
        <v>4.2492917847025496E-2</v>
      </c>
      <c r="H3" s="13">
        <f>C3/$E3</f>
        <v>0.29745042492917845</v>
      </c>
    </row>
    <row r="4" spans="1:8" x14ac:dyDescent="0.75">
      <c r="A4" t="s">
        <v>8390</v>
      </c>
      <c r="B4">
        <f>COUNTIFS(Data!$F$2:$F$4115,"successful",Data!$D$2:$D$4115,"&gt;=5000", Data!$D$2:$D$4115,"&lt;=9999")</f>
        <v>381</v>
      </c>
      <c r="C4">
        <f>COUNTIFS(Data!$F$2:$F$4115,"failed",Data!$D$2:$D$4115,"&gt;=5000", Data!$D$2:$D$4115,"&lt;=9999")</f>
        <v>283</v>
      </c>
      <c r="D4">
        <f>COUNTIFS(Data!$F$2:$F$4115,"canceled",Data!$D$2:$D$4115,"&gt;=5000", Data!$D$2:$D$4115,"&lt;=9999")</f>
        <v>52</v>
      </c>
      <c r="E4">
        <f>SUM(B4:D4)</f>
        <v>716</v>
      </c>
      <c r="F4" s="13">
        <f>B4/$E4</f>
        <v>0.53212290502793291</v>
      </c>
      <c r="G4" s="13">
        <f>D4/$E4</f>
        <v>7.2625698324022353E-2</v>
      </c>
      <c r="H4" s="13">
        <f>C4/$E4</f>
        <v>0.39525139664804471</v>
      </c>
    </row>
    <row r="5" spans="1:8" x14ac:dyDescent="0.75">
      <c r="A5" t="s">
        <v>8391</v>
      </c>
      <c r="B5">
        <f>COUNTIFS(Data!$F$2:$F$4115,"successful",Data!$D$2:$D$4115,"&gt;=10000", Data!$D$2:$D$4115,"&lt;=14999")</f>
        <v>168</v>
      </c>
      <c r="C5">
        <f>COUNTIFS(Data!$F$2:$F$4115,"failed",Data!$D$2:$D$4115,"&gt;=10000", Data!$D$2:$D$4115,"&lt;=14999")</f>
        <v>144</v>
      </c>
      <c r="D5">
        <f>COUNTIFS(Data!$F$2:$F$4115,"canceled",Data!$D$2:$D$4115,"&gt;=10000", Data!$D$2:$D$4115,"&lt;=14999")</f>
        <v>40</v>
      </c>
      <c r="E5">
        <f>SUM(B5:D5)</f>
        <v>352</v>
      </c>
      <c r="F5" s="13">
        <f>B5/$E5</f>
        <v>0.47727272727272729</v>
      </c>
      <c r="G5" s="13">
        <f>D5/$E5</f>
        <v>0.11363636363636363</v>
      </c>
      <c r="H5" s="13">
        <f>C5/$E5</f>
        <v>0.40909090909090912</v>
      </c>
    </row>
    <row r="6" spans="1:8" x14ac:dyDescent="0.75">
      <c r="A6" t="s">
        <v>8392</v>
      </c>
      <c r="B6">
        <f>COUNTIFS(Data!$F$2:$F$4115,"successful",Data!$D$2:$D$4115,"&gt;=15000", Data!$D$2:$D$4115,"&lt;=19999")</f>
        <v>94</v>
      </c>
      <c r="C6">
        <f>COUNTIFS(Data!$F$2:$F$4115,"failed",Data!$D$2:$D$4115,"&gt;=15000", Data!$D$2:$D$4115,"&lt;=19999")</f>
        <v>90</v>
      </c>
      <c r="D6">
        <f>COUNTIFS(Data!$F$2:$F$4115,"canceled",Data!$D$2:$D$4115,"&gt;=15000", Data!$D$2:$D$4115,"&lt;=19999")</f>
        <v>17</v>
      </c>
      <c r="E6">
        <f>SUM(B6:D6)</f>
        <v>201</v>
      </c>
      <c r="F6" s="13">
        <f>B6/$E6</f>
        <v>0.46766169154228854</v>
      </c>
      <c r="G6" s="13">
        <f>D6/$E6</f>
        <v>8.45771144278607E-2</v>
      </c>
      <c r="H6" s="13">
        <f>C6/$E6</f>
        <v>0.44776119402985076</v>
      </c>
    </row>
    <row r="7" spans="1:8" x14ac:dyDescent="0.75">
      <c r="A7" t="s">
        <v>8393</v>
      </c>
      <c r="B7">
        <f>COUNTIFS(Data!$F$2:$F$4115,"successful",Data!$D$2:$D$4115,"&gt;=20000", Data!$D$2:$D$4115,"&lt;=24999")</f>
        <v>62</v>
      </c>
      <c r="C7">
        <f>COUNTIFS(Data!$F$2:$F$4115,"failed",Data!$D$2:$D$4115,"&gt;=20000", Data!$D$2:$D$4115,"&lt;=24999")</f>
        <v>72</v>
      </c>
      <c r="D7">
        <f>COUNTIFS(Data!$F$2:$F$4115,"canceled",Data!$D$2:$D$4115,"&gt;=20000", Data!$D$2:$D$4115,"&lt;=24999")</f>
        <v>14</v>
      </c>
      <c r="E7">
        <f>SUM(B7:D7)</f>
        <v>148</v>
      </c>
      <c r="F7" s="13">
        <f>B7/$E7</f>
        <v>0.41891891891891891</v>
      </c>
      <c r="G7" s="13">
        <f>D7/$E7</f>
        <v>9.45945945945946E-2</v>
      </c>
      <c r="H7" s="13">
        <f>C7/$E7</f>
        <v>0.48648648648648651</v>
      </c>
    </row>
    <row r="8" spans="1:8" x14ac:dyDescent="0.75">
      <c r="A8" t="s">
        <v>8394</v>
      </c>
      <c r="B8">
        <f>COUNTIFS(Data!$F$2:$F$4115,"successful",Data!$D$2:$D$4115,"&gt;=25000", Data!$D$2:$D$4115,"&lt;=29999")</f>
        <v>55</v>
      </c>
      <c r="C8">
        <f>COUNTIFS(Data!$F$2:$F$4115,"failed",Data!$D$2:$D$4115,"&gt;=25000", Data!$D$2:$D$4115,"&lt;=29999")</f>
        <v>64</v>
      </c>
      <c r="D8">
        <f>COUNTIFS(Data!$F$2:$F$4115,"canceled",Data!$D$2:$D$4115,"&gt;=25000", Data!$D$2:$D$4115,"&lt;=29999")</f>
        <v>18</v>
      </c>
      <c r="E8">
        <f>SUM(B8:D8)</f>
        <v>137</v>
      </c>
      <c r="F8" s="13">
        <f>B8/$E8</f>
        <v>0.40145985401459855</v>
      </c>
      <c r="G8" s="13">
        <f>D8/$E8</f>
        <v>0.13138686131386862</v>
      </c>
      <c r="H8" s="13">
        <f>C8/$E8</f>
        <v>0.46715328467153283</v>
      </c>
    </row>
    <row r="9" spans="1:8" x14ac:dyDescent="0.75">
      <c r="A9" t="s">
        <v>8395</v>
      </c>
      <c r="B9">
        <f>COUNTIFS(Data!$F$2:$F$4115,"successful",Data!$D$2:$D$4115,"&gt;=30000", Data!$D$2:$D$4115,"&lt;=34999")</f>
        <v>32</v>
      </c>
      <c r="C9">
        <f>COUNTIFS(Data!$F$2:$F$4115,"failed",Data!$D$2:$D$4115,"&gt;=30000", Data!$D$2:$D$4115,"&lt;=34999")</f>
        <v>37</v>
      </c>
      <c r="D9">
        <f>COUNTIFS(Data!$F$2:$F$4115,"canceled",Data!$D$2:$D$4115,"&gt;=30000", Data!$D$2:$D$4115,"&lt;=34999")</f>
        <v>13</v>
      </c>
      <c r="E9">
        <f>SUM(B9:D9)</f>
        <v>82</v>
      </c>
      <c r="F9" s="13">
        <f>B9/$E9</f>
        <v>0.3902439024390244</v>
      </c>
      <c r="G9" s="13">
        <f>D9/$E9</f>
        <v>0.15853658536585366</v>
      </c>
      <c r="H9" s="13">
        <f>C9/$E9</f>
        <v>0.45121951219512196</v>
      </c>
    </row>
    <row r="10" spans="1:8" x14ac:dyDescent="0.75">
      <c r="A10" t="s">
        <v>8396</v>
      </c>
      <c r="B10">
        <f>COUNTIFS(Data!$F$2:$F$4115,"successful",Data!$D$2:$D$4115,"&gt;=35000", Data!$D$2:$D$4115,"&lt;=39999")</f>
        <v>26</v>
      </c>
      <c r="C10">
        <f>COUNTIFS(Data!$F$2:$F$4115,"failed",Data!$D$2:$D$4115,"&gt;=35000", Data!$D$2:$D$4115,"&lt;=39999")</f>
        <v>22</v>
      </c>
      <c r="D10">
        <f>COUNTIFS(Data!$F$2:$F$4115,"canceled",Data!$D$2:$D$4115,"&gt;=35000", Data!$D$2:$D$4115,"&lt;=39999")</f>
        <v>7</v>
      </c>
      <c r="E10">
        <f>SUM(B10:D10)</f>
        <v>55</v>
      </c>
      <c r="F10" s="13">
        <f>B10/$E10</f>
        <v>0.47272727272727272</v>
      </c>
      <c r="G10" s="13">
        <f>D10/$E10</f>
        <v>0.12727272727272726</v>
      </c>
      <c r="H10" s="13">
        <f>C10/$E10</f>
        <v>0.4</v>
      </c>
    </row>
    <row r="11" spans="1:8" x14ac:dyDescent="0.75">
      <c r="A11" t="s">
        <v>8397</v>
      </c>
      <c r="B11">
        <f>COUNTIFS(Data!$F$2:$F$4115,"successful",Data!$D$2:$D$4115,"&gt;=40000", Data!$D$2:$D$4115,"&lt;=44999")</f>
        <v>21</v>
      </c>
      <c r="C11">
        <f>COUNTIFS(Data!$F$2:$F$4115,"failed",Data!$D$2:$D$4115,"&gt;=40000", Data!$D$2:$D$4115,"&lt;=44999")</f>
        <v>16</v>
      </c>
      <c r="D11">
        <f>COUNTIFS(Data!$F$2:$F$4115,"canceled",Data!$D$2:$D$4115,"&gt;=40000", Data!$D$2:$D$4115,"&lt;=44999")</f>
        <v>6</v>
      </c>
      <c r="E11">
        <f>SUM(B11:D11)</f>
        <v>43</v>
      </c>
      <c r="F11" s="13">
        <f>B11/$E11</f>
        <v>0.48837209302325579</v>
      </c>
      <c r="G11" s="13">
        <f>D11/$E11</f>
        <v>0.13953488372093023</v>
      </c>
      <c r="H11" s="13">
        <f>C11/$E11</f>
        <v>0.37209302325581395</v>
      </c>
    </row>
    <row r="12" spans="1:8" x14ac:dyDescent="0.75">
      <c r="A12" t="s">
        <v>8398</v>
      </c>
      <c r="B12">
        <f>COUNTIFS(Data!$F$2:$F$4115,"successful",Data!$D$2:$D$4115,"&gt;=45000", Data!$D$2:$D$4115,"&lt;=49999")</f>
        <v>6</v>
      </c>
      <c r="C12">
        <f>COUNTIFS(Data!$F$2:$F$4115,"failed",Data!$D$2:$D$4115,"&gt;=45000", Data!$D$2:$D$4115,"&lt;=49999")</f>
        <v>11</v>
      </c>
      <c r="D12">
        <f>COUNTIFS(Data!$F$2:$F$4115,"canceled",Data!$D$2:$D$4115,"&gt;=45000", Data!$D$2:$D$4115,"&lt;=49999")</f>
        <v>4</v>
      </c>
      <c r="E12">
        <f>SUM(B12:D12)</f>
        <v>21</v>
      </c>
      <c r="F12" s="13">
        <f>B12/$E12</f>
        <v>0.2857142857142857</v>
      </c>
      <c r="G12" s="13">
        <f>D12/$E12</f>
        <v>0.19047619047619047</v>
      </c>
      <c r="H12" s="13">
        <f>C12/$E12</f>
        <v>0.52380952380952384</v>
      </c>
    </row>
    <row r="13" spans="1:8" x14ac:dyDescent="0.75">
      <c r="A13" t="s">
        <v>8399</v>
      </c>
      <c r="B13">
        <f>COUNTIFS(Data!$F$2:$F$4115,"successful",Data!$D$2:$D$4115,"&gt;=50000")</f>
        <v>86</v>
      </c>
      <c r="C13">
        <f>COUNTIFS(Data!$F$2:$F$4115,"failed",Data!$D$2:$D$4115,"&gt;=50000")</f>
        <v>258</v>
      </c>
      <c r="D13">
        <f>COUNTIFS(Data!$F$2:$F$4115,"canceled",Data!$D$2:$D$4115,"&gt;=50000")</f>
        <v>100</v>
      </c>
      <c r="E13">
        <f>SUM(B13:D13)</f>
        <v>444</v>
      </c>
      <c r="F13" s="13">
        <f>B13/$E13</f>
        <v>0.19369369369369369</v>
      </c>
      <c r="G13" s="13">
        <f>D13/$E13</f>
        <v>0.22522522522522523</v>
      </c>
      <c r="H13" s="13">
        <f>C13/$E13</f>
        <v>0.58108108108108103</v>
      </c>
    </row>
    <row r="14" spans="1:8" s="11" customFormat="1" x14ac:dyDescent="0.75">
      <c r="A14" s="11" t="s">
        <v>8400</v>
      </c>
      <c r="B14" s="11">
        <f>SUM(B2:B13)</f>
        <v>2185</v>
      </c>
      <c r="C14" s="11">
        <f>SUM(C2:C13)</f>
        <v>1530</v>
      </c>
      <c r="D14" s="11">
        <f t="shared" ref="D14:E14" si="0">SUM(D2:D13)</f>
        <v>349</v>
      </c>
      <c r="E14" s="11">
        <f t="shared" si="0"/>
        <v>4064</v>
      </c>
      <c r="F14" s="12"/>
      <c r="G14" s="12"/>
      <c r="H14" s="1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DF66A-0809-4A41-AA41-119D165BF339}">
  <dimension ref="A1:M41"/>
  <sheetViews>
    <sheetView workbookViewId="0">
      <selection activeCell="P15" sqref="P15"/>
    </sheetView>
  </sheetViews>
  <sheetFormatPr defaultRowHeight="14.75" x14ac:dyDescent="0.75"/>
  <cols>
    <col min="1" max="1" width="12.5" bestFit="1" customWidth="1"/>
    <col min="2" max="2" width="15.1796875" bestFit="1" customWidth="1"/>
    <col min="3" max="3" width="8.1328125" customWidth="1"/>
    <col min="4" max="4" width="8" bestFit="1" customWidth="1"/>
    <col min="5" max="5" width="5.6796875" customWidth="1"/>
    <col min="6" max="7" width="10.58984375" bestFit="1" customWidth="1"/>
    <col min="8" max="8" width="12.5" bestFit="1" customWidth="1"/>
    <col min="9" max="9" width="15.1796875" bestFit="1" customWidth="1"/>
    <col min="10" max="10" width="6.6796875" bestFit="1" customWidth="1"/>
    <col min="11" max="11" width="8" bestFit="1" customWidth="1"/>
    <col min="12" max="12" width="6.58984375" bestFit="1" customWidth="1"/>
    <col min="13" max="13" width="10.58984375" bestFit="1" customWidth="1"/>
  </cols>
  <sheetData>
    <row r="1" spans="1:7" x14ac:dyDescent="0.75">
      <c r="A1" s="5" t="s">
        <v>8223</v>
      </c>
      <c r="B1" t="s">
        <v>8310</v>
      </c>
    </row>
    <row r="3" spans="1:7" x14ac:dyDescent="0.75">
      <c r="A3" s="5" t="s">
        <v>8322</v>
      </c>
      <c r="B3" s="5" t="s">
        <v>8323</v>
      </c>
    </row>
    <row r="4" spans="1:7" x14ac:dyDescent="0.75">
      <c r="A4" s="5" t="s">
        <v>8401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  <c r="G4" s="5"/>
    </row>
    <row r="5" spans="1:7" x14ac:dyDescent="0.75">
      <c r="A5" s="6" t="s">
        <v>8312</v>
      </c>
      <c r="B5" s="14">
        <v>0.57692307692307687</v>
      </c>
      <c r="C5" s="14">
        <v>0.34615384615384615</v>
      </c>
      <c r="D5" s="14">
        <v>7.6923076923076927E-2</v>
      </c>
      <c r="E5" s="14">
        <v>0</v>
      </c>
      <c r="F5" s="14">
        <v>1</v>
      </c>
    </row>
    <row r="6" spans="1:7" x14ac:dyDescent="0.75">
      <c r="A6" s="6" t="s">
        <v>8313</v>
      </c>
      <c r="B6" s="14">
        <v>0.17</v>
      </c>
      <c r="C6" s="14">
        <v>0.7</v>
      </c>
      <c r="D6" s="14">
        <v>0.1</v>
      </c>
      <c r="E6" s="14">
        <v>0.03</v>
      </c>
      <c r="F6" s="14">
        <v>1</v>
      </c>
    </row>
    <row r="7" spans="1:7" x14ac:dyDescent="0.75">
      <c r="A7" s="6" t="s">
        <v>8314</v>
      </c>
      <c r="B7" s="14">
        <v>0.36363636363636365</v>
      </c>
      <c r="C7" s="14">
        <v>0.63636363636363635</v>
      </c>
      <c r="D7" s="14">
        <v>0</v>
      </c>
      <c r="E7" s="14">
        <v>0</v>
      </c>
      <c r="F7" s="14">
        <v>1</v>
      </c>
    </row>
    <row r="8" spans="1:7" x14ac:dyDescent="0.75">
      <c r="A8" s="6" t="s">
        <v>8315</v>
      </c>
      <c r="B8" s="14">
        <v>0</v>
      </c>
      <c r="C8" s="14">
        <v>0</v>
      </c>
      <c r="D8" s="14">
        <v>1</v>
      </c>
      <c r="E8" s="14">
        <v>0</v>
      </c>
      <c r="F8" s="14">
        <v>1</v>
      </c>
    </row>
    <row r="9" spans="1:7" x14ac:dyDescent="0.75">
      <c r="A9" s="6" t="s">
        <v>8316</v>
      </c>
      <c r="B9" s="14">
        <v>0.77142857142857146</v>
      </c>
      <c r="C9" s="14">
        <v>0.17142857142857143</v>
      </c>
      <c r="D9" s="14">
        <v>2.8571428571428571E-2</v>
      </c>
      <c r="E9" s="14">
        <v>2.8571428571428571E-2</v>
      </c>
      <c r="F9" s="14">
        <v>1</v>
      </c>
    </row>
    <row r="10" spans="1:7" x14ac:dyDescent="0.75">
      <c r="A10" s="6" t="s">
        <v>8317</v>
      </c>
      <c r="B10" s="14">
        <v>0.4681818181818182</v>
      </c>
      <c r="C10" s="14">
        <v>0.53181818181818186</v>
      </c>
      <c r="D10" s="14">
        <v>0</v>
      </c>
      <c r="E10" s="14">
        <v>0</v>
      </c>
      <c r="F10" s="14">
        <v>1</v>
      </c>
    </row>
    <row r="11" spans="1:7" x14ac:dyDescent="0.75">
      <c r="A11" s="6" t="s">
        <v>8318</v>
      </c>
      <c r="B11" s="14">
        <v>0.33755274261603374</v>
      </c>
      <c r="C11" s="14">
        <v>0.53586497890295359</v>
      </c>
      <c r="D11" s="14">
        <v>0.12658227848101267</v>
      </c>
      <c r="E11" s="14">
        <v>0</v>
      </c>
      <c r="F11" s="14">
        <v>1</v>
      </c>
    </row>
    <row r="12" spans="1:7" x14ac:dyDescent="0.75">
      <c r="A12" s="6" t="s">
        <v>8319</v>
      </c>
      <c r="B12" s="14">
        <v>0.34833333333333333</v>
      </c>
      <c r="C12" s="14">
        <v>0.35499999999999998</v>
      </c>
      <c r="D12" s="14">
        <v>0.29666666666666669</v>
      </c>
      <c r="E12" s="14">
        <v>0</v>
      </c>
      <c r="F12" s="14">
        <v>1</v>
      </c>
    </row>
    <row r="13" spans="1:7" x14ac:dyDescent="0.75">
      <c r="A13" s="6" t="s">
        <v>8320</v>
      </c>
      <c r="B13" s="14">
        <v>0.60229720028715006</v>
      </c>
      <c r="C13" s="14">
        <v>0.35391241923905242</v>
      </c>
      <c r="D13" s="14">
        <v>2.6561378320172292E-2</v>
      </c>
      <c r="E13" s="14">
        <v>1.7229002153625269E-2</v>
      </c>
      <c r="F13" s="14">
        <v>1</v>
      </c>
    </row>
    <row r="14" spans="1:7" x14ac:dyDescent="0.75">
      <c r="A14" s="6" t="s">
        <v>8321</v>
      </c>
      <c r="B14" s="14">
        <v>0.53111327175498302</v>
      </c>
      <c r="C14" s="14">
        <v>0.37190082644628097</v>
      </c>
      <c r="D14" s="14">
        <v>8.4832280019445788E-2</v>
      </c>
      <c r="E14" s="14">
        <v>1.2153621779290228E-2</v>
      </c>
      <c r="F14" s="14">
        <v>1</v>
      </c>
    </row>
    <row r="18" spans="1:13" x14ac:dyDescent="0.75">
      <c r="A18" s="5" t="s">
        <v>8322</v>
      </c>
      <c r="B18" s="5" t="s">
        <v>8323</v>
      </c>
      <c r="H18" s="5" t="s">
        <v>8322</v>
      </c>
      <c r="I18" s="5" t="s">
        <v>8323</v>
      </c>
    </row>
    <row r="19" spans="1:13" x14ac:dyDescent="0.75">
      <c r="A19" s="5" t="s">
        <v>8311</v>
      </c>
      <c r="B19" t="s">
        <v>8219</v>
      </c>
      <c r="C19" t="s">
        <v>8221</v>
      </c>
      <c r="D19" t="s">
        <v>8220</v>
      </c>
      <c r="E19" t="s">
        <v>8222</v>
      </c>
      <c r="F19" t="s">
        <v>8321</v>
      </c>
      <c r="H19" s="5" t="s">
        <v>8311</v>
      </c>
      <c r="I19" t="s">
        <v>8219</v>
      </c>
      <c r="J19" t="s">
        <v>8221</v>
      </c>
      <c r="K19" t="s">
        <v>8220</v>
      </c>
      <c r="L19" t="s">
        <v>8222</v>
      </c>
      <c r="M19" t="s">
        <v>8321</v>
      </c>
    </row>
    <row r="20" spans="1:13" x14ac:dyDescent="0.75">
      <c r="A20" s="6" t="s">
        <v>8239</v>
      </c>
      <c r="B20" s="7">
        <v>3</v>
      </c>
      <c r="C20" s="7">
        <v>2</v>
      </c>
      <c r="D20" s="7"/>
      <c r="E20" s="7">
        <v>1</v>
      </c>
      <c r="F20" s="7">
        <v>6</v>
      </c>
      <c r="H20" s="6" t="s">
        <v>8239</v>
      </c>
      <c r="I20" s="14">
        <v>0.5</v>
      </c>
      <c r="J20" s="14">
        <v>0.33333333333333331</v>
      </c>
      <c r="K20" s="14">
        <v>0</v>
      </c>
      <c r="L20" s="14">
        <v>0.16666666666666666</v>
      </c>
      <c r="M20" s="14">
        <v>1</v>
      </c>
    </row>
    <row r="21" spans="1:13" x14ac:dyDescent="0.75">
      <c r="A21" s="6" t="s">
        <v>8226</v>
      </c>
      <c r="B21" s="7">
        <v>19</v>
      </c>
      <c r="C21" s="7">
        <v>41</v>
      </c>
      <c r="D21" s="7">
        <v>14</v>
      </c>
      <c r="E21" s="7"/>
      <c r="F21" s="7">
        <v>74</v>
      </c>
      <c r="H21" s="6" t="s">
        <v>8226</v>
      </c>
      <c r="I21" s="14">
        <v>0.25675675675675674</v>
      </c>
      <c r="J21" s="14">
        <v>0.55405405405405406</v>
      </c>
      <c r="K21" s="14">
        <v>0.1891891891891892</v>
      </c>
      <c r="L21" s="14">
        <v>0</v>
      </c>
      <c r="M21" s="14">
        <v>1</v>
      </c>
    </row>
    <row r="22" spans="1:13" x14ac:dyDescent="0.75">
      <c r="A22" s="6" t="s">
        <v>8242</v>
      </c>
      <c r="B22" s="7">
        <v>1</v>
      </c>
      <c r="C22" s="7">
        <v>1</v>
      </c>
      <c r="D22" s="7"/>
      <c r="E22" s="7"/>
      <c r="F22" s="7">
        <v>2</v>
      </c>
      <c r="H22" s="6" t="s">
        <v>8242</v>
      </c>
      <c r="I22" s="14">
        <v>0.5</v>
      </c>
      <c r="J22" s="14">
        <v>0.5</v>
      </c>
      <c r="K22" s="14">
        <v>0</v>
      </c>
      <c r="L22" s="14">
        <v>0</v>
      </c>
      <c r="M22" s="14">
        <v>1</v>
      </c>
    </row>
    <row r="23" spans="1:13" x14ac:dyDescent="0.75">
      <c r="A23" s="6" t="s">
        <v>8229</v>
      </c>
      <c r="B23" s="7">
        <v>64</v>
      </c>
      <c r="C23" s="7">
        <v>64</v>
      </c>
      <c r="D23" s="7">
        <v>17</v>
      </c>
      <c r="E23" s="7">
        <v>1</v>
      </c>
      <c r="F23" s="7">
        <v>146</v>
      </c>
      <c r="H23" s="6" t="s">
        <v>8229</v>
      </c>
      <c r="I23" s="14">
        <v>0.43835616438356162</v>
      </c>
      <c r="J23" s="14">
        <v>0.43835616438356162</v>
      </c>
      <c r="K23" s="14">
        <v>0.11643835616438356</v>
      </c>
      <c r="L23" s="14">
        <v>6.8493150684931503E-3</v>
      </c>
      <c r="M23" s="14">
        <v>1</v>
      </c>
    </row>
    <row r="24" spans="1:13" x14ac:dyDescent="0.75">
      <c r="A24" s="6" t="s">
        <v>8240</v>
      </c>
      <c r="B24" s="7">
        <v>1</v>
      </c>
      <c r="C24" s="7">
        <v>2</v>
      </c>
      <c r="D24" s="7">
        <v>3</v>
      </c>
      <c r="E24" s="7"/>
      <c r="F24" s="7">
        <v>6</v>
      </c>
      <c r="H24" s="6" t="s">
        <v>8240</v>
      </c>
      <c r="I24" s="14">
        <v>0.16666666666666666</v>
      </c>
      <c r="J24" s="14">
        <v>0.33333333333333331</v>
      </c>
      <c r="K24" s="14">
        <v>0.5</v>
      </c>
      <c r="L24" s="14">
        <v>0</v>
      </c>
      <c r="M24" s="14">
        <v>1</v>
      </c>
    </row>
    <row r="25" spans="1:13" x14ac:dyDescent="0.75">
      <c r="A25" s="6" t="s">
        <v>8236</v>
      </c>
      <c r="B25" s="7">
        <v>23</v>
      </c>
      <c r="C25" s="7">
        <v>27</v>
      </c>
      <c r="D25" s="7">
        <v>3</v>
      </c>
      <c r="E25" s="7"/>
      <c r="F25" s="7">
        <v>53</v>
      </c>
      <c r="H25" s="6" t="s">
        <v>8236</v>
      </c>
      <c r="I25" s="14">
        <v>0.43396226415094341</v>
      </c>
      <c r="J25" s="14">
        <v>0.50943396226415094</v>
      </c>
      <c r="K25" s="14">
        <v>5.6603773584905662E-2</v>
      </c>
      <c r="L25" s="14">
        <v>0</v>
      </c>
      <c r="M25" s="14">
        <v>1</v>
      </c>
    </row>
    <row r="26" spans="1:13" x14ac:dyDescent="0.75">
      <c r="A26" s="6" t="s">
        <v>8232</v>
      </c>
      <c r="B26" s="7">
        <v>4</v>
      </c>
      <c r="C26" s="7">
        <v>6</v>
      </c>
      <c r="D26" s="7">
        <v>4</v>
      </c>
      <c r="E26" s="7"/>
      <c r="F26" s="7">
        <v>14</v>
      </c>
      <c r="H26" s="6" t="s">
        <v>8232</v>
      </c>
      <c r="I26" s="14">
        <v>0.2857142857142857</v>
      </c>
      <c r="J26" s="14">
        <v>0.42857142857142855</v>
      </c>
      <c r="K26" s="14">
        <v>0.2857142857142857</v>
      </c>
      <c r="L26" s="14">
        <v>0</v>
      </c>
      <c r="M26" s="14">
        <v>1</v>
      </c>
    </row>
    <row r="27" spans="1:13" x14ac:dyDescent="0.75">
      <c r="A27" s="6" t="s">
        <v>8227</v>
      </c>
      <c r="B27" s="7">
        <v>11</v>
      </c>
      <c r="C27" s="7">
        <v>9</v>
      </c>
      <c r="D27" s="7">
        <v>1</v>
      </c>
      <c r="E27" s="7"/>
      <c r="F27" s="7">
        <v>21</v>
      </c>
      <c r="H27" s="6" t="s">
        <v>8227</v>
      </c>
      <c r="I27" s="14">
        <v>0.52380952380952384</v>
      </c>
      <c r="J27" s="14">
        <v>0.42857142857142855</v>
      </c>
      <c r="K27" s="14">
        <v>4.7619047619047616E-2</v>
      </c>
      <c r="L27" s="14">
        <v>0</v>
      </c>
      <c r="M27" s="14">
        <v>1</v>
      </c>
    </row>
    <row r="28" spans="1:13" x14ac:dyDescent="0.75">
      <c r="A28" s="6" t="s">
        <v>8230</v>
      </c>
      <c r="B28" s="7">
        <v>10</v>
      </c>
      <c r="C28" s="7">
        <v>10</v>
      </c>
      <c r="D28" s="7">
        <v>5</v>
      </c>
      <c r="E28" s="7">
        <v>2</v>
      </c>
      <c r="F28" s="7">
        <v>27</v>
      </c>
      <c r="H28" s="6" t="s">
        <v>8230</v>
      </c>
      <c r="I28" s="14">
        <v>0.37037037037037035</v>
      </c>
      <c r="J28" s="14">
        <v>0.37037037037037035</v>
      </c>
      <c r="K28" s="14">
        <v>0.18518518518518517</v>
      </c>
      <c r="L28" s="14">
        <v>7.407407407407407E-2</v>
      </c>
      <c r="M28" s="14">
        <v>1</v>
      </c>
    </row>
    <row r="29" spans="1:13" x14ac:dyDescent="0.75">
      <c r="A29" s="6" t="s">
        <v>8225</v>
      </c>
      <c r="B29" s="7">
        <v>366</v>
      </c>
      <c r="C29" s="7">
        <v>205</v>
      </c>
      <c r="D29" s="7">
        <v>25</v>
      </c>
      <c r="E29" s="7">
        <v>8</v>
      </c>
      <c r="F29" s="7">
        <v>604</v>
      </c>
      <c r="H29" s="6" t="s">
        <v>8225</v>
      </c>
      <c r="I29" s="14">
        <v>0.60596026490066224</v>
      </c>
      <c r="J29" s="14">
        <v>0.33940397350993379</v>
      </c>
      <c r="K29" s="14">
        <v>4.1390728476821195E-2</v>
      </c>
      <c r="L29" s="14">
        <v>1.3245033112582781E-2</v>
      </c>
      <c r="M29" s="14">
        <v>1</v>
      </c>
    </row>
    <row r="30" spans="1:13" x14ac:dyDescent="0.75">
      <c r="A30" s="6" t="s">
        <v>8231</v>
      </c>
      <c r="B30" s="7"/>
      <c r="C30" s="7">
        <v>2</v>
      </c>
      <c r="D30" s="7">
        <v>1</v>
      </c>
      <c r="E30" s="7"/>
      <c r="F30" s="7">
        <v>3</v>
      </c>
      <c r="H30" s="6" t="s">
        <v>8231</v>
      </c>
      <c r="I30" s="14">
        <v>0</v>
      </c>
      <c r="J30" s="14">
        <v>0.66666666666666663</v>
      </c>
      <c r="K30" s="14">
        <v>0.33333333333333331</v>
      </c>
      <c r="L30" s="14">
        <v>0</v>
      </c>
      <c r="M30" s="14">
        <v>1</v>
      </c>
    </row>
    <row r="31" spans="1:13" x14ac:dyDescent="0.75">
      <c r="A31" s="6" t="s">
        <v>8241</v>
      </c>
      <c r="B31" s="7">
        <v>8</v>
      </c>
      <c r="C31" s="7">
        <v>4</v>
      </c>
      <c r="D31" s="7">
        <v>2</v>
      </c>
      <c r="E31" s="7">
        <v>1</v>
      </c>
      <c r="F31" s="7">
        <v>15</v>
      </c>
      <c r="H31" s="6" t="s">
        <v>8241</v>
      </c>
      <c r="I31" s="14">
        <v>0.53333333333333333</v>
      </c>
      <c r="J31" s="14">
        <v>0.26666666666666666</v>
      </c>
      <c r="K31" s="14">
        <v>0.13333333333333333</v>
      </c>
      <c r="L31" s="14">
        <v>6.6666666666666666E-2</v>
      </c>
      <c r="M31" s="14">
        <v>1</v>
      </c>
    </row>
    <row r="32" spans="1:13" x14ac:dyDescent="0.75">
      <c r="A32" s="6" t="s">
        <v>8237</v>
      </c>
      <c r="B32" s="7">
        <v>7</v>
      </c>
      <c r="C32" s="7">
        <v>19</v>
      </c>
      <c r="D32" s="7">
        <v>3</v>
      </c>
      <c r="E32" s="7"/>
      <c r="F32" s="7">
        <v>29</v>
      </c>
      <c r="H32" s="6" t="s">
        <v>8237</v>
      </c>
      <c r="I32" s="14">
        <v>0.2413793103448276</v>
      </c>
      <c r="J32" s="14">
        <v>0.65517241379310343</v>
      </c>
      <c r="K32" s="14">
        <v>0.10344827586206896</v>
      </c>
      <c r="L32" s="14">
        <v>0</v>
      </c>
      <c r="M32" s="14">
        <v>1</v>
      </c>
    </row>
    <row r="33" spans="1:13" x14ac:dyDescent="0.75">
      <c r="A33" s="6" t="s">
        <v>8243</v>
      </c>
      <c r="B33" s="7">
        <v>2</v>
      </c>
      <c r="C33" s="7"/>
      <c r="D33" s="7"/>
      <c r="E33" s="7"/>
      <c r="F33" s="7">
        <v>2</v>
      </c>
      <c r="H33" s="6" t="s">
        <v>8243</v>
      </c>
      <c r="I33" s="14">
        <v>1</v>
      </c>
      <c r="J33" s="14">
        <v>0</v>
      </c>
      <c r="K33" s="14">
        <v>0</v>
      </c>
      <c r="L33" s="14">
        <v>0</v>
      </c>
      <c r="M33" s="14">
        <v>1</v>
      </c>
    </row>
    <row r="34" spans="1:13" x14ac:dyDescent="0.75">
      <c r="A34" s="6" t="s">
        <v>8238</v>
      </c>
      <c r="B34" s="7"/>
      <c r="C34" s="7">
        <v>8</v>
      </c>
      <c r="D34" s="7">
        <v>1</v>
      </c>
      <c r="E34" s="7">
        <v>3</v>
      </c>
      <c r="F34" s="7">
        <v>12</v>
      </c>
      <c r="H34" s="6" t="s">
        <v>8238</v>
      </c>
      <c r="I34" s="14">
        <v>0</v>
      </c>
      <c r="J34" s="14">
        <v>0.66666666666666663</v>
      </c>
      <c r="K34" s="14">
        <v>8.3333333333333329E-2</v>
      </c>
      <c r="L34" s="14">
        <v>0.25</v>
      </c>
      <c r="M34" s="14">
        <v>1</v>
      </c>
    </row>
    <row r="35" spans="1:13" x14ac:dyDescent="0.75">
      <c r="A35" s="6" t="s">
        <v>8233</v>
      </c>
      <c r="B35" s="7">
        <v>2</v>
      </c>
      <c r="C35" s="7">
        <v>14</v>
      </c>
      <c r="D35" s="7">
        <v>4</v>
      </c>
      <c r="E35" s="7">
        <v>1</v>
      </c>
      <c r="F35" s="7">
        <v>21</v>
      </c>
      <c r="H35" s="6" t="s">
        <v>8233</v>
      </c>
      <c r="I35" s="14">
        <v>9.5238095238095233E-2</v>
      </c>
      <c r="J35" s="14">
        <v>0.66666666666666663</v>
      </c>
      <c r="K35" s="14">
        <v>0.19047619047619047</v>
      </c>
      <c r="L35" s="14">
        <v>4.7619047619047616E-2</v>
      </c>
      <c r="M35" s="14">
        <v>1</v>
      </c>
    </row>
    <row r="36" spans="1:13" x14ac:dyDescent="0.75">
      <c r="A36" s="6" t="s">
        <v>8234</v>
      </c>
      <c r="B36" s="7">
        <v>2</v>
      </c>
      <c r="C36" s="7">
        <v>5</v>
      </c>
      <c r="D36" s="7"/>
      <c r="E36" s="7"/>
      <c r="F36" s="7">
        <v>7</v>
      </c>
      <c r="H36" s="6" t="s">
        <v>8234</v>
      </c>
      <c r="I36" s="14">
        <v>0.2857142857142857</v>
      </c>
      <c r="J36" s="14">
        <v>0.7142857142857143</v>
      </c>
      <c r="K36" s="14">
        <v>0</v>
      </c>
      <c r="L36" s="14">
        <v>0</v>
      </c>
      <c r="M36" s="14">
        <v>1</v>
      </c>
    </row>
    <row r="37" spans="1:13" x14ac:dyDescent="0.75">
      <c r="A37" s="6" t="s">
        <v>8228</v>
      </c>
      <c r="B37" s="7">
        <v>3</v>
      </c>
      <c r="C37" s="7">
        <v>5</v>
      </c>
      <c r="D37" s="7">
        <v>4</v>
      </c>
      <c r="E37" s="7"/>
      <c r="F37" s="7">
        <v>12</v>
      </c>
      <c r="H37" s="6" t="s">
        <v>8228</v>
      </c>
      <c r="I37" s="14">
        <v>0.25</v>
      </c>
      <c r="J37" s="14">
        <v>0.41666666666666669</v>
      </c>
      <c r="K37" s="14">
        <v>0.33333333333333331</v>
      </c>
      <c r="L37" s="14">
        <v>0</v>
      </c>
      <c r="M37" s="14">
        <v>1</v>
      </c>
    </row>
    <row r="38" spans="1:13" x14ac:dyDescent="0.75">
      <c r="A38" s="6" t="s">
        <v>8235</v>
      </c>
      <c r="B38" s="7">
        <v>7</v>
      </c>
      <c r="C38" s="7">
        <v>9</v>
      </c>
      <c r="D38" s="7">
        <v>5</v>
      </c>
      <c r="E38" s="7"/>
      <c r="F38" s="7">
        <v>21</v>
      </c>
      <c r="H38" s="6" t="s">
        <v>8235</v>
      </c>
      <c r="I38" s="14">
        <v>0.33333333333333331</v>
      </c>
      <c r="J38" s="14">
        <v>0.42857142857142855</v>
      </c>
      <c r="K38" s="14">
        <v>0.23809523809523808</v>
      </c>
      <c r="L38" s="14">
        <v>0</v>
      </c>
      <c r="M38" s="14">
        <v>1</v>
      </c>
    </row>
    <row r="39" spans="1:13" x14ac:dyDescent="0.75">
      <c r="A39" s="6" t="s">
        <v>8244</v>
      </c>
      <c r="B39" s="7">
        <v>1</v>
      </c>
      <c r="C39" s="7"/>
      <c r="D39" s="7"/>
      <c r="E39" s="7"/>
      <c r="F39" s="7">
        <v>1</v>
      </c>
      <c r="H39" s="6" t="s">
        <v>8244</v>
      </c>
      <c r="I39" s="14">
        <v>1</v>
      </c>
      <c r="J39" s="14">
        <v>0</v>
      </c>
      <c r="K39" s="14">
        <v>0</v>
      </c>
      <c r="L39" s="14">
        <v>0</v>
      </c>
      <c r="M39" s="14">
        <v>1</v>
      </c>
    </row>
    <row r="40" spans="1:13" x14ac:dyDescent="0.75">
      <c r="A40" s="6" t="s">
        <v>8224</v>
      </c>
      <c r="B40" s="7">
        <v>1651</v>
      </c>
      <c r="C40" s="7">
        <v>1097</v>
      </c>
      <c r="D40" s="7">
        <v>257</v>
      </c>
      <c r="E40" s="7">
        <v>33</v>
      </c>
      <c r="F40" s="7">
        <v>3038</v>
      </c>
      <c r="H40" s="6" t="s">
        <v>8224</v>
      </c>
      <c r="I40" s="14">
        <v>0.54344963791968404</v>
      </c>
      <c r="J40" s="14">
        <v>0.36109282422646477</v>
      </c>
      <c r="K40" s="14">
        <v>8.4595128373930212E-2</v>
      </c>
      <c r="L40" s="14">
        <v>1.0862409479921E-2</v>
      </c>
      <c r="M40" s="14">
        <v>1</v>
      </c>
    </row>
    <row r="41" spans="1:13" x14ac:dyDescent="0.75">
      <c r="A41" s="6" t="s">
        <v>8321</v>
      </c>
      <c r="B41" s="7">
        <v>2185</v>
      </c>
      <c r="C41" s="7">
        <v>1530</v>
      </c>
      <c r="D41" s="7">
        <v>349</v>
      </c>
      <c r="E41" s="7">
        <v>50</v>
      </c>
      <c r="F41" s="7">
        <v>4114</v>
      </c>
      <c r="H41" s="6" t="s">
        <v>8321</v>
      </c>
      <c r="I41" s="14">
        <v>0.53111327175498302</v>
      </c>
      <c r="J41" s="14">
        <v>0.37190082644628097</v>
      </c>
      <c r="K41" s="14">
        <v>8.4832280019445788E-2</v>
      </c>
      <c r="L41" s="14">
        <v>1.2153621779290228E-2</v>
      </c>
      <c r="M41" s="1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stats</vt:lpstr>
      <vt:lpstr>Sub-category stats</vt:lpstr>
      <vt:lpstr>Outcome by launch date</vt:lpstr>
      <vt:lpstr>Bonus</vt:lpstr>
      <vt:lpstr>Additional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Vivek Mohan</cp:lastModifiedBy>
  <dcterms:created xsi:type="dcterms:W3CDTF">2017-04-20T15:17:24Z</dcterms:created>
  <dcterms:modified xsi:type="dcterms:W3CDTF">2018-08-11T04:13:40Z</dcterms:modified>
</cp:coreProperties>
</file>