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top mentors docs\PBose Assignments\"/>
    </mc:Choice>
  </mc:AlternateContent>
  <xr:revisionPtr revIDLastSave="0" documentId="13_ncr:1_{3CC2057F-509F-4967-833A-4B8FC0CBE6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2'!$H$2:$L$228</definedName>
  </definedNames>
  <calcPr calcId="181029"/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I52" i="1"/>
  <c r="I49" i="1"/>
  <c r="I48" i="1"/>
  <c r="I47" i="1"/>
  <c r="I44" i="1"/>
  <c r="I45" i="1"/>
  <c r="I43" i="1"/>
  <c r="I42" i="1"/>
  <c r="I39" i="1"/>
  <c r="I38" i="1"/>
  <c r="I37" i="1"/>
  <c r="I36" i="1"/>
  <c r="I33" i="1"/>
  <c r="I32" i="1"/>
  <c r="I31" i="1"/>
  <c r="I30" i="1"/>
  <c r="I29" i="1"/>
</calcChain>
</file>

<file path=xl/sharedStrings.xml><?xml version="1.0" encoding="utf-8"?>
<sst xmlns="http://schemas.openxmlformats.org/spreadsheetml/2006/main" count="855" uniqueCount="77">
  <si>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</si>
  <si>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</si>
  <si>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</si>
  <si>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</si>
  <si>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</si>
  <si>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</si>
  <si>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</si>
  <si>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</si>
  <si>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</si>
  <si>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</si>
  <si>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</si>
  <si>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</si>
  <si>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</si>
  <si>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</si>
  <si>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</si>
  <si>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</si>
  <si>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</si>
  <si>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</si>
  <si>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</si>
  <si>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</si>
  <si>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</si>
  <si>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</si>
  <si>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</si>
  <si>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</si>
  <si>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</si>
  <si>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</si>
  <si>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</si>
  <si>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</si>
  <si>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</si>
  <si>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</si>
  <si>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</si>
  <si>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</si>
  <si>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</si>
  <si>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</si>
  <si>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</si>
  <si>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</si>
  <si>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</si>
  <si>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</si>
  <si>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</si>
  <si>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</si>
  <si>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</si>
  <si>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</si>
  <si>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</si>
  <si>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</si>
  <si>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</si>
  <si>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</si>
  <si>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</si>
  <si>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</si>
  <si>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</si>
  <si>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</si>
  <si>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</si>
  <si>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</si>
  <si>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</si>
  <si>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</si>
  <si>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</si>
  <si>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</si>
  <si>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</si>
  <si>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</si>
  <si>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</si>
  <si>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</si>
  <si>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</si>
  <si>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</si>
  <si>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</si>
  <si>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</si>
  <si>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</si>
  <si>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</si>
  <si>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</si>
  <si>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</si>
  <si>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</si>
  <si>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</si>
  <si>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</si>
  <si>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</si>
  <si>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</si>
  <si>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Transport Alias</t>
  </si>
  <si>
    <t>truck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</si>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</sst>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32" workbookViewId="0">
      <selection activeCell="G36" sqref="G36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8" max="8" width="13.28515625" customWidth="1"/>
    <col min="10" max="10" width="9.7109375" bestFit="1" customWidth="1"/>
  </cols>
  <sheetData>
    <row r="1" spans="1:11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73</v>
      </c>
      <c r="H1" s="4" t="s">
        <v>12</v>
      </c>
    </row>
    <row r="2" spans="1:11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74</v>
      </c>
      <c r="H2" s="1" t="s">
        <v>18</v>
      </c>
      <c r="J2" t="s">
        <v>75</v>
      </c>
      <c r="K2" t="s">
        <v>76</v>
      </c>
    </row>
    <row r="3" spans="1:11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74</v>
      </c>
      <c r="H3" s="1" t="s">
        <v>19</v>
      </c>
      <c r="J3" s="18">
        <v>41308</v>
      </c>
      <c r="K3" s="18">
        <v>41311</v>
      </c>
    </row>
    <row r="4" spans="1:11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74</v>
      </c>
      <c r="H4" s="1" t="s">
        <v>20</v>
      </c>
    </row>
    <row r="5" spans="1:11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74</v>
      </c>
      <c r="H5" s="1" t="s">
        <v>19</v>
      </c>
    </row>
    <row r="6" spans="1:11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74</v>
      </c>
      <c r="H6" s="1" t="s">
        <v>18</v>
      </c>
    </row>
    <row r="7" spans="1:11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74</v>
      </c>
      <c r="H7" s="1" t="s">
        <v>21</v>
      </c>
    </row>
    <row r="8" spans="1:11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74</v>
      </c>
      <c r="H8" s="1" t="s">
        <v>20</v>
      </c>
    </row>
    <row r="9" spans="1:11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74</v>
      </c>
      <c r="H9" s="1" t="s">
        <v>21</v>
      </c>
    </row>
    <row r="10" spans="1:11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74</v>
      </c>
      <c r="H10" s="1" t="s">
        <v>22</v>
      </c>
    </row>
    <row r="11" spans="1:11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74</v>
      </c>
      <c r="H11" s="1" t="s">
        <v>19</v>
      </c>
    </row>
    <row r="12" spans="1:11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74</v>
      </c>
      <c r="H12" s="1" t="s">
        <v>20</v>
      </c>
    </row>
    <row r="13" spans="1:11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74</v>
      </c>
      <c r="H13" s="1" t="s">
        <v>19</v>
      </c>
    </row>
    <row r="14" spans="1:11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3" t="s">
        <v>41</v>
      </c>
      <c r="H14" s="1" t="s">
        <v>21</v>
      </c>
    </row>
    <row r="15" spans="1:11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74</v>
      </c>
      <c r="H15" s="1" t="s">
        <v>20</v>
      </c>
    </row>
    <row r="16" spans="1:11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74</v>
      </c>
      <c r="H16" s="1" t="s">
        <v>18</v>
      </c>
    </row>
    <row r="17" spans="1:9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74</v>
      </c>
      <c r="H17" s="1" t="s">
        <v>22</v>
      </c>
    </row>
    <row r="18" spans="1:9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74</v>
      </c>
      <c r="H18" s="1" t="s">
        <v>19</v>
      </c>
    </row>
    <row r="19" spans="1:9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74</v>
      </c>
      <c r="H19" s="1" t="s">
        <v>20</v>
      </c>
    </row>
    <row r="20" spans="1:9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74</v>
      </c>
      <c r="H20" s="1" t="s">
        <v>21</v>
      </c>
    </row>
    <row r="21" spans="1:9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74</v>
      </c>
      <c r="H21" s="1" t="s">
        <v>20</v>
      </c>
    </row>
    <row r="22" spans="1:9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74</v>
      </c>
      <c r="H22" s="1" t="s">
        <v>22</v>
      </c>
    </row>
    <row r="23" spans="1:9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41</v>
      </c>
      <c r="H23" s="1" t="s">
        <v>19</v>
      </c>
    </row>
    <row r="24" spans="1:9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74</v>
      </c>
      <c r="H24" s="1" t="s">
        <v>18</v>
      </c>
    </row>
    <row r="25" spans="1:9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74</v>
      </c>
      <c r="H25" s="1" t="s">
        <v>21</v>
      </c>
    </row>
    <row r="27" spans="1:9" x14ac:dyDescent="0.25">
      <c r="E27" s="15" t="s">
        <v>71</v>
      </c>
      <c r="I27" t="s">
        <v>72</v>
      </c>
    </row>
    <row r="28" spans="1:9" x14ac:dyDescent="0.25">
      <c r="F28" s="2"/>
      <c r="G28" s="2"/>
    </row>
    <row r="29" spans="1:9" ht="15.75" x14ac:dyDescent="0.25">
      <c r="E29" s="14" t="s">
        <v>31</v>
      </c>
      <c r="I29">
        <f>COUNTIF($H$2:$H$25,"Boston")</f>
        <v>4</v>
      </c>
    </row>
    <row r="30" spans="1:9" ht="15.75" x14ac:dyDescent="0.25">
      <c r="E30" s="14" t="s">
        <v>32</v>
      </c>
      <c r="I30">
        <f>COUNTIF($D$2:$D$25,"Microwave")</f>
        <v>5</v>
      </c>
    </row>
    <row r="31" spans="1:9" ht="15.75" x14ac:dyDescent="0.25">
      <c r="E31" s="14" t="s">
        <v>33</v>
      </c>
      <c r="I31">
        <f>COUNTIF($F$2:$F$25,"truck 3")</f>
        <v>8</v>
      </c>
    </row>
    <row r="32" spans="1:9" ht="15.75" x14ac:dyDescent="0.25">
      <c r="E32" s="14" t="s">
        <v>34</v>
      </c>
      <c r="I32">
        <f>COUNTIF($C$2:$C$25,"Peter White")</f>
        <v>6</v>
      </c>
    </row>
    <row r="33" spans="5:14" ht="15.75" x14ac:dyDescent="0.25">
      <c r="E33" s="14" t="s">
        <v>26</v>
      </c>
      <c r="I33">
        <f>COUNTIF($E$2:$E$25,"&lt;20")</f>
        <v>9</v>
      </c>
    </row>
    <row r="34" spans="5:14" ht="15.75" x14ac:dyDescent="0.25">
      <c r="E34" s="14"/>
    </row>
    <row r="35" spans="5:14" ht="15.75" x14ac:dyDescent="0.25">
      <c r="E35" s="14"/>
      <c r="F35" s="2"/>
      <c r="G35" s="2"/>
    </row>
    <row r="36" spans="5:14" ht="15.75" x14ac:dyDescent="0.25">
      <c r="E36" s="14" t="s">
        <v>23</v>
      </c>
      <c r="I36">
        <f>SUMIF($D$2:$D$25,"Refrigerator",$E$2:$E$25)</f>
        <v>105</v>
      </c>
    </row>
    <row r="37" spans="5:14" ht="15.75" x14ac:dyDescent="0.25">
      <c r="E37" s="14" t="s">
        <v>24</v>
      </c>
      <c r="I37">
        <f>SUMIF($D$2:$D$25,"Washing Machine",$E$2:$E$25)</f>
        <v>164</v>
      </c>
    </row>
    <row r="38" spans="5:14" ht="15.75" x14ac:dyDescent="0.25">
      <c r="E38" s="14" t="s">
        <v>30</v>
      </c>
      <c r="I38">
        <f>SUMIF($F$2:$F$25,"truck 4",$E$2:$E$25)</f>
        <v>156</v>
      </c>
    </row>
    <row r="39" spans="5:14" ht="15.75" x14ac:dyDescent="0.25">
      <c r="E39" s="14" t="s">
        <v>40</v>
      </c>
      <c r="I39">
        <f>SUMIF($G$2:$G$25,"truck",$E$2:$E$25)</f>
        <v>511</v>
      </c>
    </row>
    <row r="40" spans="5:14" ht="15.75" x14ac:dyDescent="0.25">
      <c r="E40" s="14"/>
    </row>
    <row r="41" spans="5:14" ht="15.75" x14ac:dyDescent="0.25">
      <c r="E41" s="14"/>
      <c r="F41" s="2"/>
      <c r="G41" s="2"/>
    </row>
    <row r="42" spans="5:14" ht="15.75" x14ac:dyDescent="0.25">
      <c r="E42" s="14" t="s">
        <v>35</v>
      </c>
      <c r="I42">
        <f>COUNTIFS($D$2:$D$25,"microwave",$H$2:$H$25,"Boston")</f>
        <v>2</v>
      </c>
    </row>
    <row r="43" spans="5:14" ht="15.75" x14ac:dyDescent="0.25">
      <c r="E43" s="14" t="s">
        <v>36</v>
      </c>
      <c r="I43">
        <f>COUNTIFS($C$2:$C$25,"Peter White",$F$2:$F$25,"truck 1")</f>
        <v>2</v>
      </c>
    </row>
    <row r="44" spans="5:14" ht="15.75" x14ac:dyDescent="0.25">
      <c r="E44" s="14" t="s">
        <v>37</v>
      </c>
      <c r="I44">
        <f>COUNTIFS($B$2:$B$25,"&gt;2/3/2013",$H$2:$H$25,"Boston")</f>
        <v>2</v>
      </c>
    </row>
    <row r="45" spans="5:14" ht="15.75" x14ac:dyDescent="0.25">
      <c r="E45" s="14" t="s">
        <v>38</v>
      </c>
      <c r="I45">
        <f>COUNTIFS(B2:B25,"&gt;="&amp;J3,B2:B25,"&lt;="&amp;K3)</f>
        <v>14</v>
      </c>
    </row>
    <row r="46" spans="5:14" ht="15.75" x14ac:dyDescent="0.25">
      <c r="E46" s="14"/>
      <c r="F46" s="2"/>
      <c r="G46" s="2"/>
      <c r="L46" t="s">
        <v>19</v>
      </c>
      <c r="M46" t="s">
        <v>21</v>
      </c>
      <c r="N46" t="s">
        <v>20</v>
      </c>
    </row>
    <row r="47" spans="5:14" ht="15.75" x14ac:dyDescent="0.25">
      <c r="E47" s="14" t="s">
        <v>27</v>
      </c>
      <c r="I47">
        <f>SUMIFS($E$2:$E$25,$D$2:$D$25,"Microwave",$H$2:$H$25,"NY")</f>
        <v>25</v>
      </c>
    </row>
    <row r="48" spans="5:14" ht="15.75" x14ac:dyDescent="0.25">
      <c r="E48" s="14" t="s">
        <v>29</v>
      </c>
      <c r="I48">
        <f>SUMIFS($E$2:$E$25,$F$2:$F$25,"truck 1",$H$2:$H$25,"Pittsburgh")</f>
        <v>75</v>
      </c>
    </row>
    <row r="49" spans="5:9" ht="15.75" x14ac:dyDescent="0.25">
      <c r="E49" s="14" t="s">
        <v>39</v>
      </c>
      <c r="I49">
        <f>SUMIFS($E$2:$E$25,$B$2:$B$25,"&gt;="&amp;J3,$B$2:$B$25,"&lt;="&amp;K3)</f>
        <v>309</v>
      </c>
    </row>
    <row r="50" spans="5:9" ht="15.75" x14ac:dyDescent="0.25">
      <c r="E50" s="14"/>
    </row>
    <row r="51" spans="5:9" ht="15.75" x14ac:dyDescent="0.25">
      <c r="E51" s="14"/>
    </row>
    <row r="52" spans="5:9" ht="15.75" x14ac:dyDescent="0.25">
      <c r="E52" s="14" t="s">
        <v>28</v>
      </c>
      <c r="I52">
        <f>SUMPRODUCT(SUMIFS(E2:E25,H2:H25,L46:N46))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8"/>
  <sheetViews>
    <sheetView workbookViewId="0">
      <selection activeCell="E15" sqref="E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9.7109375" bestFit="1" customWidth="1"/>
    <col min="14" max="14" width="9.7109375" bestFit="1" customWidth="1"/>
  </cols>
  <sheetData>
    <row r="1" spans="1:14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  <c r="H1" s="20" t="s">
        <v>61</v>
      </c>
      <c r="I1" s="20"/>
      <c r="J1" s="20"/>
      <c r="K1" s="20"/>
      <c r="L1" s="20"/>
    </row>
    <row r="2" spans="1:14" ht="30" x14ac:dyDescent="0.25">
      <c r="A2" s="1" t="s">
        <v>45</v>
      </c>
      <c r="B2" s="1">
        <f>COUNTIF(I3:I228,A2)</f>
        <v>71</v>
      </c>
      <c r="C2" s="10">
        <f>SUMIF(I3:I228,A2,L3:L228)</f>
        <v>717</v>
      </c>
      <c r="D2" s="1">
        <f>COUNTIFS(K3:K228,"cash",I3:I228,A2)</f>
        <v>42</v>
      </c>
      <c r="E2" s="1">
        <f>COUNTIFS(K3:K228,"credit card",I3:I228,A2)</f>
        <v>29</v>
      </c>
      <c r="F2" s="1">
        <f>SUMIFS(L3:L228,K3:K228,"cash",I3:I228,A2)</f>
        <v>414</v>
      </c>
      <c r="H2" s="4" t="s">
        <v>1</v>
      </c>
      <c r="I2" s="4" t="s">
        <v>56</v>
      </c>
      <c r="J2" s="4" t="s">
        <v>57</v>
      </c>
      <c r="K2" s="4" t="s">
        <v>58</v>
      </c>
      <c r="L2" s="4" t="s">
        <v>62</v>
      </c>
    </row>
    <row r="3" spans="1:14" x14ac:dyDescent="0.25">
      <c r="A3" s="6" t="s">
        <v>43</v>
      </c>
      <c r="B3" s="1">
        <f>COUNTIF(I4:I229,A3)</f>
        <v>46</v>
      </c>
      <c r="C3" s="10">
        <f t="shared" ref="C3:C5" si="0">SUMIF(I4:I229,A3,L4:L229)</f>
        <v>1934</v>
      </c>
      <c r="D3" s="1">
        <f t="shared" ref="D3:D5" si="1">COUNTIFS(K4:K229,"cash",I4:I229,A3)</f>
        <v>31</v>
      </c>
      <c r="E3" s="1">
        <f t="shared" ref="E3:E5" si="2">COUNTIFS(K4:K229,"credit card",I4:I229,A3)</f>
        <v>15</v>
      </c>
      <c r="F3" s="1">
        <f t="shared" ref="F3:F5" si="3">SUMIFS(L4:L229,K4:K229,"cash",I4:I229,A3)</f>
        <v>1350</v>
      </c>
      <c r="H3" s="5">
        <v>41395</v>
      </c>
      <c r="I3" s="1" t="s">
        <v>45</v>
      </c>
      <c r="J3" s="6" t="s">
        <v>49</v>
      </c>
      <c r="K3" s="6" t="s">
        <v>59</v>
      </c>
      <c r="L3" s="10">
        <v>7</v>
      </c>
    </row>
    <row r="4" spans="1:14" x14ac:dyDescent="0.25">
      <c r="A4" s="7" t="s">
        <v>44</v>
      </c>
      <c r="B4" s="1">
        <f>COUNTIF(I5:I230,A4)</f>
        <v>50</v>
      </c>
      <c r="C4" s="10">
        <f t="shared" si="0"/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  <c r="H4" s="5">
        <v>41395</v>
      </c>
      <c r="I4" s="1" t="s">
        <v>45</v>
      </c>
      <c r="J4" s="6" t="s">
        <v>50</v>
      </c>
      <c r="K4" s="6" t="s">
        <v>60</v>
      </c>
      <c r="L4" s="10">
        <v>7</v>
      </c>
    </row>
    <row r="5" spans="1:14" x14ac:dyDescent="0.25">
      <c r="A5" s="1" t="s">
        <v>48</v>
      </c>
      <c r="B5" s="1">
        <f>COUNTIF(I6:I231,A5)</f>
        <v>32</v>
      </c>
      <c r="C5" s="10">
        <f t="shared" si="0"/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  <c r="H5" s="5">
        <v>41395</v>
      </c>
      <c r="I5" s="1" t="s">
        <v>45</v>
      </c>
      <c r="J5" s="6" t="s">
        <v>51</v>
      </c>
      <c r="K5" s="6" t="s">
        <v>59</v>
      </c>
      <c r="L5" s="10">
        <v>7</v>
      </c>
      <c r="N5" s="18">
        <v>41404</v>
      </c>
    </row>
    <row r="6" spans="1:14" x14ac:dyDescent="0.25">
      <c r="H6" s="5">
        <v>41395</v>
      </c>
      <c r="I6" s="6" t="s">
        <v>43</v>
      </c>
      <c r="J6" s="6" t="s">
        <v>52</v>
      </c>
      <c r="K6" s="6" t="s">
        <v>59</v>
      </c>
      <c r="L6" s="10">
        <v>60</v>
      </c>
      <c r="N6" s="18">
        <v>41414</v>
      </c>
    </row>
    <row r="7" spans="1:14" x14ac:dyDescent="0.25">
      <c r="H7" s="5">
        <v>41395</v>
      </c>
      <c r="I7" s="7" t="s">
        <v>44</v>
      </c>
      <c r="J7" s="6" t="s">
        <v>52</v>
      </c>
      <c r="K7" s="6" t="s">
        <v>60</v>
      </c>
      <c r="L7" s="10">
        <v>33</v>
      </c>
    </row>
    <row r="8" spans="1:14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  <c r="H8" s="5">
        <v>41395</v>
      </c>
      <c r="I8" s="1" t="s">
        <v>47</v>
      </c>
      <c r="J8" s="6" t="s">
        <v>53</v>
      </c>
      <c r="K8" s="6" t="s">
        <v>59</v>
      </c>
      <c r="L8" s="10">
        <v>67</v>
      </c>
    </row>
    <row r="9" spans="1:14" x14ac:dyDescent="0.25">
      <c r="A9" s="6" t="s">
        <v>49</v>
      </c>
      <c r="B9" s="1">
        <f>COUNTIF(J10:J235,A9)</f>
        <v>24</v>
      </c>
      <c r="C9" s="10">
        <f>SUMIF(J3:J228,A9,L3:L228)</f>
        <v>688</v>
      </c>
      <c r="D9" s="1">
        <f>COUNTIFS(I3:I228,"Shaving",J3:J228,A9)</f>
        <v>7</v>
      </c>
      <c r="E9" s="1">
        <f>COUNTIFS(J3:J228,A9,I3:I228,"Kids")</f>
        <v>1</v>
      </c>
      <c r="F9" s="1">
        <f>SUMIFS(L3:L228,J3:J228,A9,I3:I228,"Shaving",H3:H228,"&gt;"&amp;N5,H3:H228,"&lt;"&amp;N6)</f>
        <v>31</v>
      </c>
      <c r="H9" s="5">
        <v>41395</v>
      </c>
      <c r="I9" s="1" t="s">
        <v>48</v>
      </c>
      <c r="J9" s="6" t="s">
        <v>51</v>
      </c>
      <c r="K9" s="6" t="s">
        <v>59</v>
      </c>
      <c r="L9" s="10">
        <v>33</v>
      </c>
    </row>
    <row r="10" spans="1:14" x14ac:dyDescent="0.25">
      <c r="A10" s="6" t="s">
        <v>50</v>
      </c>
      <c r="B10" s="1">
        <f t="shared" ref="B10:B11" si="4">COUNTIF(J11:J236,A10)</f>
        <v>30</v>
      </c>
      <c r="C10" s="10">
        <f t="shared" ref="C10:C11" si="5">SUMIF(J4:J229,A10,L4:L229)</f>
        <v>965</v>
      </c>
      <c r="D10" s="1">
        <f t="shared" ref="D10:D11" si="6">COUNTIFS(I4:I229,"Shaving",J4:J229,A10)</f>
        <v>8</v>
      </c>
      <c r="E10" s="1">
        <f t="shared" ref="E10:E11" si="7">COUNTIFS(J4:J229,A10,I4:I229,"Kids")</f>
        <v>1</v>
      </c>
      <c r="F10" s="1">
        <f>SUMIFS(L4:L229,J4:J229,A10,I4:I229,"Shaving",H4:H229,"&gt;"&amp;N5,H4:H229,"&lt;"&amp;N6)</f>
        <v>24</v>
      </c>
      <c r="H10" s="5">
        <v>41395</v>
      </c>
      <c r="I10" s="1" t="s">
        <v>45</v>
      </c>
      <c r="J10" s="6" t="s">
        <v>54</v>
      </c>
      <c r="K10" s="6" t="s">
        <v>59</v>
      </c>
      <c r="L10" s="10">
        <v>7</v>
      </c>
    </row>
    <row r="11" spans="1:14" x14ac:dyDescent="0.25">
      <c r="A11" s="6" t="s">
        <v>52</v>
      </c>
      <c r="B11" s="1">
        <f t="shared" si="4"/>
        <v>21</v>
      </c>
      <c r="C11" s="10">
        <f t="shared" si="5"/>
        <v>701</v>
      </c>
      <c r="D11" s="1">
        <f t="shared" si="6"/>
        <v>5</v>
      </c>
      <c r="E11" s="1">
        <f t="shared" si="7"/>
        <v>1</v>
      </c>
      <c r="F11" s="1">
        <f>SUMIFS(L5:L230,J5:J230,A11,I5:I230,"Shaving",H5:H230,"&gt;"&amp;N5,H5:H230,"&lt;"&amp;N6)</f>
        <v>31</v>
      </c>
      <c r="H11" s="5">
        <v>41396</v>
      </c>
      <c r="I11" s="1" t="s">
        <v>45</v>
      </c>
      <c r="J11" s="6" t="s">
        <v>54</v>
      </c>
      <c r="K11" s="6" t="s">
        <v>60</v>
      </c>
      <c r="L11" s="10">
        <v>7</v>
      </c>
    </row>
    <row r="12" spans="1:14" x14ac:dyDescent="0.25">
      <c r="B12" s="13"/>
      <c r="H12" s="5">
        <v>41396</v>
      </c>
      <c r="I12" s="1" t="s">
        <v>45</v>
      </c>
      <c r="J12" s="6" t="s">
        <v>55</v>
      </c>
      <c r="K12" s="6" t="s">
        <v>60</v>
      </c>
      <c r="L12" s="10">
        <v>17</v>
      </c>
    </row>
    <row r="13" spans="1:14" x14ac:dyDescent="0.25">
      <c r="B13" s="13"/>
      <c r="H13" s="5">
        <v>41396</v>
      </c>
      <c r="I13" s="1" t="s">
        <v>46</v>
      </c>
      <c r="J13" s="6" t="s">
        <v>55</v>
      </c>
      <c r="K13" s="6" t="s">
        <v>59</v>
      </c>
      <c r="L13" s="10">
        <v>3</v>
      </c>
    </row>
    <row r="14" spans="1:14" x14ac:dyDescent="0.25">
      <c r="H14" s="5">
        <v>41396</v>
      </c>
      <c r="I14" s="1" t="s">
        <v>45</v>
      </c>
      <c r="J14" s="6" t="s">
        <v>54</v>
      </c>
      <c r="K14" s="6" t="s">
        <v>59</v>
      </c>
      <c r="L14" s="10">
        <v>7</v>
      </c>
    </row>
    <row r="15" spans="1:14" x14ac:dyDescent="0.25">
      <c r="H15" s="5">
        <v>41396</v>
      </c>
      <c r="I15" s="1" t="s">
        <v>45</v>
      </c>
      <c r="J15" s="6" t="s">
        <v>51</v>
      </c>
      <c r="K15" s="6" t="s">
        <v>59</v>
      </c>
      <c r="L15" s="10">
        <v>7</v>
      </c>
    </row>
    <row r="16" spans="1:14" x14ac:dyDescent="0.25">
      <c r="H16" s="5">
        <v>41396</v>
      </c>
      <c r="I16" s="1" t="s">
        <v>45</v>
      </c>
      <c r="J16" s="6" t="s">
        <v>49</v>
      </c>
      <c r="K16" s="6" t="s">
        <v>60</v>
      </c>
      <c r="L16" s="10">
        <v>7</v>
      </c>
    </row>
    <row r="17" spans="8:12" x14ac:dyDescent="0.25">
      <c r="H17" s="5">
        <v>41396</v>
      </c>
      <c r="I17" s="6" t="s">
        <v>43</v>
      </c>
      <c r="J17" s="6" t="s">
        <v>55</v>
      </c>
      <c r="K17" s="6" t="s">
        <v>59</v>
      </c>
      <c r="L17" s="10">
        <v>60</v>
      </c>
    </row>
    <row r="18" spans="8:12" x14ac:dyDescent="0.25">
      <c r="H18" s="5">
        <v>41396</v>
      </c>
      <c r="I18" s="7" t="s">
        <v>44</v>
      </c>
      <c r="J18" s="6" t="s">
        <v>53</v>
      </c>
      <c r="K18" s="6" t="s">
        <v>59</v>
      </c>
      <c r="L18" s="10">
        <v>33</v>
      </c>
    </row>
    <row r="19" spans="8:12" x14ac:dyDescent="0.25">
      <c r="H19" s="5">
        <v>41396</v>
      </c>
      <c r="I19" s="1" t="s">
        <v>47</v>
      </c>
      <c r="J19" s="6" t="s">
        <v>52</v>
      </c>
      <c r="K19" s="6" t="s">
        <v>60</v>
      </c>
      <c r="L19" s="10">
        <v>67</v>
      </c>
    </row>
    <row r="20" spans="8:12" x14ac:dyDescent="0.25">
      <c r="H20" s="5">
        <v>41396</v>
      </c>
      <c r="I20" s="1" t="s">
        <v>48</v>
      </c>
      <c r="J20" s="6" t="s">
        <v>49</v>
      </c>
      <c r="K20" s="6" t="s">
        <v>59</v>
      </c>
      <c r="L20" s="10">
        <v>33</v>
      </c>
    </row>
    <row r="21" spans="8:12" x14ac:dyDescent="0.25">
      <c r="H21" s="5">
        <v>41396</v>
      </c>
      <c r="I21" s="1" t="s">
        <v>43</v>
      </c>
      <c r="J21" s="6" t="s">
        <v>50</v>
      </c>
      <c r="K21" s="6" t="s">
        <v>59</v>
      </c>
      <c r="L21" s="10">
        <v>23</v>
      </c>
    </row>
    <row r="22" spans="8:12" x14ac:dyDescent="0.25">
      <c r="H22" s="5">
        <v>41396</v>
      </c>
      <c r="I22" s="1" t="s">
        <v>45</v>
      </c>
      <c r="J22" s="6" t="s">
        <v>55</v>
      </c>
      <c r="K22" s="6" t="s">
        <v>59</v>
      </c>
      <c r="L22" s="10">
        <v>7</v>
      </c>
    </row>
    <row r="23" spans="8:12" x14ac:dyDescent="0.25">
      <c r="H23" s="5">
        <v>41396</v>
      </c>
      <c r="I23" s="1" t="s">
        <v>45</v>
      </c>
      <c r="J23" s="6" t="s">
        <v>49</v>
      </c>
      <c r="K23" s="6" t="s">
        <v>59</v>
      </c>
      <c r="L23" s="10">
        <v>17</v>
      </c>
    </row>
    <row r="24" spans="8:12" x14ac:dyDescent="0.25">
      <c r="H24" s="5">
        <v>41396</v>
      </c>
      <c r="I24" s="1" t="s">
        <v>46</v>
      </c>
      <c r="J24" s="6" t="s">
        <v>54</v>
      </c>
      <c r="K24" s="6" t="s">
        <v>59</v>
      </c>
      <c r="L24" s="10">
        <v>3</v>
      </c>
    </row>
    <row r="25" spans="8:12" x14ac:dyDescent="0.25">
      <c r="H25" s="5">
        <v>41397</v>
      </c>
      <c r="I25" s="1" t="s">
        <v>46</v>
      </c>
      <c r="J25" s="6" t="s">
        <v>55</v>
      </c>
      <c r="K25" s="6" t="s">
        <v>60</v>
      </c>
      <c r="L25" s="10">
        <v>3</v>
      </c>
    </row>
    <row r="26" spans="8:12" x14ac:dyDescent="0.25">
      <c r="H26" s="5">
        <v>41397</v>
      </c>
      <c r="I26" s="1" t="s">
        <v>46</v>
      </c>
      <c r="J26" s="6" t="s">
        <v>51</v>
      </c>
      <c r="K26" s="6" t="s">
        <v>59</v>
      </c>
      <c r="L26" s="10">
        <v>3</v>
      </c>
    </row>
    <row r="27" spans="8:12" x14ac:dyDescent="0.25">
      <c r="H27" s="5">
        <v>41397</v>
      </c>
      <c r="I27" s="6" t="s">
        <v>43</v>
      </c>
      <c r="J27" s="6" t="s">
        <v>50</v>
      </c>
      <c r="K27" s="6" t="s">
        <v>59</v>
      </c>
      <c r="L27" s="10">
        <v>60</v>
      </c>
    </row>
    <row r="28" spans="8:12" x14ac:dyDescent="0.25">
      <c r="H28" s="5">
        <v>41397</v>
      </c>
      <c r="I28" s="7" t="s">
        <v>44</v>
      </c>
      <c r="J28" s="6" t="s">
        <v>51</v>
      </c>
      <c r="K28" s="6" t="s">
        <v>60</v>
      </c>
      <c r="L28" s="10">
        <v>33</v>
      </c>
    </row>
    <row r="29" spans="8:12" x14ac:dyDescent="0.25">
      <c r="H29" s="5">
        <v>41397</v>
      </c>
      <c r="I29" s="1" t="s">
        <v>47</v>
      </c>
      <c r="J29" s="6" t="s">
        <v>53</v>
      </c>
      <c r="K29" s="6" t="s">
        <v>59</v>
      </c>
      <c r="L29" s="10">
        <v>67</v>
      </c>
    </row>
    <row r="30" spans="8:12" x14ac:dyDescent="0.25">
      <c r="H30" s="5">
        <v>41397</v>
      </c>
      <c r="I30" s="1" t="s">
        <v>48</v>
      </c>
      <c r="J30" s="6" t="s">
        <v>50</v>
      </c>
      <c r="K30" s="6" t="s">
        <v>59</v>
      </c>
      <c r="L30" s="10">
        <v>33</v>
      </c>
    </row>
    <row r="31" spans="8:12" x14ac:dyDescent="0.25">
      <c r="H31" s="5">
        <v>41397</v>
      </c>
      <c r="I31" s="1" t="s">
        <v>43</v>
      </c>
      <c r="J31" s="6" t="s">
        <v>49</v>
      </c>
      <c r="K31" s="6" t="s">
        <v>60</v>
      </c>
      <c r="L31" s="10">
        <v>23</v>
      </c>
    </row>
    <row r="32" spans="8:12" x14ac:dyDescent="0.25">
      <c r="H32" s="5">
        <v>41397</v>
      </c>
      <c r="I32" s="1" t="s">
        <v>45</v>
      </c>
      <c r="J32" s="6" t="s">
        <v>53</v>
      </c>
      <c r="K32" s="6" t="s">
        <v>59</v>
      </c>
      <c r="L32" s="10">
        <v>7</v>
      </c>
    </row>
    <row r="33" spans="8:12" x14ac:dyDescent="0.25">
      <c r="H33" s="5">
        <v>41398</v>
      </c>
      <c r="I33" s="1" t="s">
        <v>45</v>
      </c>
      <c r="J33" s="6" t="s">
        <v>50</v>
      </c>
      <c r="K33" s="6" t="s">
        <v>59</v>
      </c>
      <c r="L33" s="10">
        <v>17</v>
      </c>
    </row>
    <row r="34" spans="8:12" x14ac:dyDescent="0.25">
      <c r="H34" s="5">
        <v>41398</v>
      </c>
      <c r="I34" s="1" t="s">
        <v>46</v>
      </c>
      <c r="J34" s="6" t="s">
        <v>52</v>
      </c>
      <c r="K34" s="6" t="s">
        <v>59</v>
      </c>
      <c r="L34" s="10">
        <v>3</v>
      </c>
    </row>
    <row r="35" spans="8:12" x14ac:dyDescent="0.25">
      <c r="H35" s="5">
        <v>41398</v>
      </c>
      <c r="I35" s="1" t="s">
        <v>46</v>
      </c>
      <c r="J35" s="6" t="s">
        <v>55</v>
      </c>
      <c r="K35" s="6" t="s">
        <v>60</v>
      </c>
      <c r="L35" s="10">
        <v>3</v>
      </c>
    </row>
    <row r="36" spans="8:12" x14ac:dyDescent="0.25">
      <c r="H36" s="5">
        <v>41398</v>
      </c>
      <c r="I36" s="7" t="s">
        <v>48</v>
      </c>
      <c r="J36" s="6" t="s">
        <v>55</v>
      </c>
      <c r="K36" s="6" t="s">
        <v>60</v>
      </c>
      <c r="L36" s="10">
        <v>40</v>
      </c>
    </row>
    <row r="37" spans="8:12" x14ac:dyDescent="0.25">
      <c r="H37" s="5">
        <v>41398</v>
      </c>
      <c r="I37" s="1" t="s">
        <v>46</v>
      </c>
      <c r="J37" s="6" t="s">
        <v>49</v>
      </c>
      <c r="K37" s="6" t="s">
        <v>60</v>
      </c>
      <c r="L37" s="10">
        <v>3</v>
      </c>
    </row>
    <row r="38" spans="8:12" x14ac:dyDescent="0.25">
      <c r="H38" s="5">
        <v>41398</v>
      </c>
      <c r="I38" s="1" t="s">
        <v>46</v>
      </c>
      <c r="J38" s="6" t="s">
        <v>50</v>
      </c>
      <c r="K38" s="6" t="s">
        <v>59</v>
      </c>
      <c r="L38" s="10">
        <v>3</v>
      </c>
    </row>
    <row r="39" spans="8:12" x14ac:dyDescent="0.25">
      <c r="H39" s="5">
        <v>41398</v>
      </c>
      <c r="I39" s="1" t="s">
        <v>46</v>
      </c>
      <c r="J39" s="6" t="s">
        <v>53</v>
      </c>
      <c r="K39" s="6" t="s">
        <v>59</v>
      </c>
      <c r="L39" s="10">
        <v>3</v>
      </c>
    </row>
    <row r="40" spans="8:12" x14ac:dyDescent="0.25">
      <c r="H40" s="5">
        <v>41399</v>
      </c>
      <c r="I40" s="1" t="s">
        <v>48</v>
      </c>
      <c r="J40" s="6" t="s">
        <v>55</v>
      </c>
      <c r="K40" s="6" t="s">
        <v>59</v>
      </c>
      <c r="L40" s="10">
        <v>33</v>
      </c>
    </row>
    <row r="41" spans="8:12" x14ac:dyDescent="0.25">
      <c r="H41" s="5">
        <v>41399</v>
      </c>
      <c r="I41" s="1" t="s">
        <v>48</v>
      </c>
      <c r="J41" s="6" t="s">
        <v>52</v>
      </c>
      <c r="K41" s="6" t="s">
        <v>60</v>
      </c>
      <c r="L41" s="10">
        <v>33</v>
      </c>
    </row>
    <row r="42" spans="8:12" x14ac:dyDescent="0.25">
      <c r="H42" s="5">
        <v>41399</v>
      </c>
      <c r="I42" s="1" t="s">
        <v>45</v>
      </c>
      <c r="J42" s="6" t="s">
        <v>50</v>
      </c>
      <c r="K42" s="6" t="s">
        <v>59</v>
      </c>
      <c r="L42" s="10">
        <v>7</v>
      </c>
    </row>
    <row r="43" spans="8:12" x14ac:dyDescent="0.25">
      <c r="H43" s="5">
        <v>41399</v>
      </c>
      <c r="I43" s="1" t="s">
        <v>45</v>
      </c>
      <c r="J43" s="6" t="s">
        <v>50</v>
      </c>
      <c r="K43" s="6" t="s">
        <v>59</v>
      </c>
      <c r="L43" s="10">
        <v>17</v>
      </c>
    </row>
    <row r="44" spans="8:12" x14ac:dyDescent="0.25">
      <c r="H44" s="5">
        <v>41399</v>
      </c>
      <c r="I44" s="8" t="s">
        <v>43</v>
      </c>
      <c r="J44" s="6" t="s">
        <v>53</v>
      </c>
      <c r="K44" s="6" t="s">
        <v>59</v>
      </c>
      <c r="L44" s="10">
        <v>33</v>
      </c>
    </row>
    <row r="45" spans="8:12" x14ac:dyDescent="0.25">
      <c r="H45" s="5">
        <v>41399</v>
      </c>
      <c r="I45" s="9" t="s">
        <v>43</v>
      </c>
      <c r="J45" s="6" t="s">
        <v>53</v>
      </c>
      <c r="K45" s="6" t="s">
        <v>60</v>
      </c>
      <c r="L45" s="10">
        <v>40</v>
      </c>
    </row>
    <row r="46" spans="8:12" x14ac:dyDescent="0.25">
      <c r="H46" s="5">
        <v>41399</v>
      </c>
      <c r="I46" s="7" t="s">
        <v>48</v>
      </c>
      <c r="J46" s="6" t="s">
        <v>53</v>
      </c>
      <c r="K46" s="6" t="s">
        <v>59</v>
      </c>
      <c r="L46" s="10">
        <v>40</v>
      </c>
    </row>
    <row r="47" spans="8:12" x14ac:dyDescent="0.25">
      <c r="H47" s="5">
        <v>41399</v>
      </c>
      <c r="I47" s="6" t="s">
        <v>43</v>
      </c>
      <c r="J47" s="6" t="s">
        <v>51</v>
      </c>
      <c r="K47" s="6" t="s">
        <v>59</v>
      </c>
      <c r="L47" s="10">
        <v>60</v>
      </c>
    </row>
    <row r="48" spans="8:12" x14ac:dyDescent="0.25">
      <c r="H48" s="5">
        <v>41399</v>
      </c>
      <c r="I48" s="7" t="s">
        <v>44</v>
      </c>
      <c r="J48" s="6" t="s">
        <v>55</v>
      </c>
      <c r="K48" s="6" t="s">
        <v>59</v>
      </c>
      <c r="L48" s="10">
        <v>33</v>
      </c>
    </row>
    <row r="49" spans="8:12" x14ac:dyDescent="0.25">
      <c r="H49" s="5">
        <v>41399</v>
      </c>
      <c r="I49" s="1" t="s">
        <v>47</v>
      </c>
      <c r="J49" s="6" t="s">
        <v>55</v>
      </c>
      <c r="K49" s="6" t="s">
        <v>59</v>
      </c>
      <c r="L49" s="10">
        <v>67</v>
      </c>
    </row>
    <row r="50" spans="8:12" x14ac:dyDescent="0.25">
      <c r="H50" s="5">
        <v>41399</v>
      </c>
      <c r="I50" s="1" t="s">
        <v>48</v>
      </c>
      <c r="J50" s="6" t="s">
        <v>50</v>
      </c>
      <c r="K50" s="6" t="s">
        <v>59</v>
      </c>
      <c r="L50" s="10">
        <v>33</v>
      </c>
    </row>
    <row r="51" spans="8:12" x14ac:dyDescent="0.25">
      <c r="H51" s="5">
        <v>41399</v>
      </c>
      <c r="I51" s="1" t="s">
        <v>45</v>
      </c>
      <c r="J51" s="6" t="s">
        <v>54</v>
      </c>
      <c r="K51" s="6" t="s">
        <v>59</v>
      </c>
      <c r="L51" s="10">
        <v>7</v>
      </c>
    </row>
    <row r="52" spans="8:12" x14ac:dyDescent="0.25">
      <c r="H52" s="5">
        <v>41399</v>
      </c>
      <c r="I52" s="1" t="s">
        <v>45</v>
      </c>
      <c r="J52" s="6" t="s">
        <v>53</v>
      </c>
      <c r="K52" s="6" t="s">
        <v>59</v>
      </c>
      <c r="L52" s="10">
        <v>7</v>
      </c>
    </row>
    <row r="53" spans="8:12" x14ac:dyDescent="0.25">
      <c r="H53" s="5">
        <v>41400</v>
      </c>
      <c r="I53" s="1" t="s">
        <v>48</v>
      </c>
      <c r="J53" s="6" t="s">
        <v>53</v>
      </c>
      <c r="K53" s="6" t="s">
        <v>59</v>
      </c>
      <c r="L53" s="10">
        <v>33</v>
      </c>
    </row>
    <row r="54" spans="8:12" x14ac:dyDescent="0.25">
      <c r="H54" s="5">
        <v>41400</v>
      </c>
      <c r="I54" s="1" t="s">
        <v>45</v>
      </c>
      <c r="J54" s="6" t="s">
        <v>55</v>
      </c>
      <c r="K54" s="6" t="s">
        <v>60</v>
      </c>
      <c r="L54" s="10">
        <v>7</v>
      </c>
    </row>
    <row r="55" spans="8:12" x14ac:dyDescent="0.25">
      <c r="H55" s="5">
        <v>41400</v>
      </c>
      <c r="I55" s="9" t="s">
        <v>43</v>
      </c>
      <c r="J55" s="6" t="s">
        <v>51</v>
      </c>
      <c r="K55" s="6" t="s">
        <v>59</v>
      </c>
      <c r="L55" s="10">
        <v>40</v>
      </c>
    </row>
    <row r="56" spans="8:12" x14ac:dyDescent="0.25">
      <c r="H56" s="5">
        <v>41400</v>
      </c>
      <c r="I56" s="7" t="s">
        <v>48</v>
      </c>
      <c r="J56" s="6" t="s">
        <v>52</v>
      </c>
      <c r="K56" s="6" t="s">
        <v>59</v>
      </c>
      <c r="L56" s="10">
        <v>40</v>
      </c>
    </row>
    <row r="57" spans="8:12" x14ac:dyDescent="0.25">
      <c r="H57" s="5">
        <v>41400</v>
      </c>
      <c r="I57" s="6" t="s">
        <v>43</v>
      </c>
      <c r="J57" s="6" t="s">
        <v>53</v>
      </c>
      <c r="K57" s="6" t="s">
        <v>59</v>
      </c>
      <c r="L57" s="10">
        <v>60</v>
      </c>
    </row>
    <row r="58" spans="8:12" x14ac:dyDescent="0.25">
      <c r="H58" s="5">
        <v>41400</v>
      </c>
      <c r="I58" s="7" t="s">
        <v>44</v>
      </c>
      <c r="J58" s="6" t="s">
        <v>54</v>
      </c>
      <c r="K58" s="6" t="s">
        <v>59</v>
      </c>
      <c r="L58" s="10">
        <v>33</v>
      </c>
    </row>
    <row r="59" spans="8:12" x14ac:dyDescent="0.25">
      <c r="H59" s="5">
        <v>41400</v>
      </c>
      <c r="I59" s="1" t="s">
        <v>47</v>
      </c>
      <c r="J59" s="6" t="s">
        <v>53</v>
      </c>
      <c r="K59" s="6" t="s">
        <v>59</v>
      </c>
      <c r="L59" s="10">
        <v>67</v>
      </c>
    </row>
    <row r="60" spans="8:12" x14ac:dyDescent="0.25">
      <c r="H60" s="5">
        <v>41400</v>
      </c>
      <c r="I60" s="1" t="s">
        <v>48</v>
      </c>
      <c r="J60" s="6" t="s">
        <v>55</v>
      </c>
      <c r="K60" s="6" t="s">
        <v>59</v>
      </c>
      <c r="L60" s="10">
        <v>33</v>
      </c>
    </row>
    <row r="61" spans="8:12" x14ac:dyDescent="0.25">
      <c r="H61" s="5">
        <v>41400</v>
      </c>
      <c r="I61" s="1" t="s">
        <v>43</v>
      </c>
      <c r="J61" s="6" t="s">
        <v>52</v>
      </c>
      <c r="K61" s="6" t="s">
        <v>59</v>
      </c>
      <c r="L61" s="10">
        <v>23</v>
      </c>
    </row>
    <row r="62" spans="8:12" x14ac:dyDescent="0.25">
      <c r="H62" s="5">
        <v>41401</v>
      </c>
      <c r="I62" s="1" t="s">
        <v>48</v>
      </c>
      <c r="J62" s="6" t="s">
        <v>55</v>
      </c>
      <c r="K62" s="6" t="s">
        <v>60</v>
      </c>
      <c r="L62" s="10">
        <v>33</v>
      </c>
    </row>
    <row r="63" spans="8:12" x14ac:dyDescent="0.25">
      <c r="H63" s="5">
        <v>41401</v>
      </c>
      <c r="I63" s="1" t="s">
        <v>45</v>
      </c>
      <c r="J63" s="6" t="s">
        <v>53</v>
      </c>
      <c r="K63" s="6" t="s">
        <v>59</v>
      </c>
      <c r="L63" s="10">
        <v>17</v>
      </c>
    </row>
    <row r="64" spans="8:12" x14ac:dyDescent="0.25">
      <c r="H64" s="5">
        <v>41401</v>
      </c>
      <c r="I64" s="8" t="s">
        <v>43</v>
      </c>
      <c r="J64" s="6" t="s">
        <v>55</v>
      </c>
      <c r="K64" s="6" t="s">
        <v>59</v>
      </c>
      <c r="L64" s="10">
        <v>33</v>
      </c>
    </row>
    <row r="65" spans="8:12" x14ac:dyDescent="0.25">
      <c r="H65" s="5">
        <v>41401</v>
      </c>
      <c r="I65" s="9" t="s">
        <v>43</v>
      </c>
      <c r="J65" s="6" t="s">
        <v>50</v>
      </c>
      <c r="K65" s="6" t="s">
        <v>59</v>
      </c>
      <c r="L65" s="10">
        <v>40</v>
      </c>
    </row>
    <row r="66" spans="8:12" x14ac:dyDescent="0.25">
      <c r="H66" s="5">
        <v>41401</v>
      </c>
      <c r="I66" s="1" t="s">
        <v>45</v>
      </c>
      <c r="J66" s="6" t="s">
        <v>53</v>
      </c>
      <c r="K66" s="6" t="s">
        <v>59</v>
      </c>
      <c r="L66" s="10">
        <v>7</v>
      </c>
    </row>
    <row r="67" spans="8:12" x14ac:dyDescent="0.25">
      <c r="H67" s="5">
        <v>41401</v>
      </c>
      <c r="I67" s="1" t="s">
        <v>45</v>
      </c>
      <c r="J67" s="6" t="s">
        <v>54</v>
      </c>
      <c r="K67" s="6" t="s">
        <v>59</v>
      </c>
      <c r="L67" s="10">
        <v>7</v>
      </c>
    </row>
    <row r="68" spans="8:12" x14ac:dyDescent="0.25">
      <c r="H68" s="5">
        <v>41402</v>
      </c>
      <c r="I68" s="7" t="s">
        <v>44</v>
      </c>
      <c r="J68" s="6" t="s">
        <v>51</v>
      </c>
      <c r="K68" s="6" t="s">
        <v>59</v>
      </c>
      <c r="L68" s="10">
        <v>33</v>
      </c>
    </row>
    <row r="69" spans="8:12" x14ac:dyDescent="0.25">
      <c r="H69" s="5">
        <v>41402</v>
      </c>
      <c r="I69" s="1" t="s">
        <v>47</v>
      </c>
      <c r="J69" s="6" t="s">
        <v>53</v>
      </c>
      <c r="K69" s="6" t="s">
        <v>60</v>
      </c>
      <c r="L69" s="10">
        <v>67</v>
      </c>
    </row>
    <row r="70" spans="8:12" x14ac:dyDescent="0.25">
      <c r="H70" s="5">
        <v>41402</v>
      </c>
      <c r="I70" s="1" t="s">
        <v>45</v>
      </c>
      <c r="J70" s="6" t="s">
        <v>51</v>
      </c>
      <c r="K70" s="6" t="s">
        <v>60</v>
      </c>
      <c r="L70" s="10">
        <v>7</v>
      </c>
    </row>
    <row r="71" spans="8:12" x14ac:dyDescent="0.25">
      <c r="H71" s="5">
        <v>41402</v>
      </c>
      <c r="I71" s="1" t="s">
        <v>45</v>
      </c>
      <c r="J71" s="6" t="s">
        <v>53</v>
      </c>
      <c r="K71" s="6" t="s">
        <v>60</v>
      </c>
      <c r="L71" s="10">
        <v>7</v>
      </c>
    </row>
    <row r="72" spans="8:12" x14ac:dyDescent="0.25">
      <c r="H72" s="5">
        <v>41402</v>
      </c>
      <c r="I72" s="1" t="s">
        <v>48</v>
      </c>
      <c r="J72" s="6" t="s">
        <v>54</v>
      </c>
      <c r="K72" s="6" t="s">
        <v>59</v>
      </c>
      <c r="L72" s="10">
        <v>33</v>
      </c>
    </row>
    <row r="73" spans="8:12" x14ac:dyDescent="0.25">
      <c r="H73" s="5">
        <v>41402</v>
      </c>
      <c r="I73" s="1" t="s">
        <v>45</v>
      </c>
      <c r="J73" s="6" t="s">
        <v>52</v>
      </c>
      <c r="K73" s="6" t="s">
        <v>59</v>
      </c>
      <c r="L73" s="10">
        <v>17</v>
      </c>
    </row>
    <row r="74" spans="8:12" x14ac:dyDescent="0.25">
      <c r="H74" s="5">
        <v>41402</v>
      </c>
      <c r="I74" s="8" t="s">
        <v>43</v>
      </c>
      <c r="J74" s="6" t="s">
        <v>53</v>
      </c>
      <c r="K74" s="6" t="s">
        <v>59</v>
      </c>
      <c r="L74" s="10">
        <v>33</v>
      </c>
    </row>
    <row r="75" spans="8:12" x14ac:dyDescent="0.25">
      <c r="H75" s="5">
        <v>41402</v>
      </c>
      <c r="I75" s="9" t="s">
        <v>43</v>
      </c>
      <c r="J75" s="6" t="s">
        <v>53</v>
      </c>
      <c r="K75" s="6" t="s">
        <v>59</v>
      </c>
      <c r="L75" s="10">
        <v>40</v>
      </c>
    </row>
    <row r="76" spans="8:12" x14ac:dyDescent="0.25">
      <c r="H76" s="5">
        <v>41402</v>
      </c>
      <c r="I76" s="1" t="s">
        <v>45</v>
      </c>
      <c r="J76" s="6" t="s">
        <v>53</v>
      </c>
      <c r="K76" s="6" t="s">
        <v>59</v>
      </c>
      <c r="L76" s="10">
        <v>7</v>
      </c>
    </row>
    <row r="77" spans="8:12" x14ac:dyDescent="0.25">
      <c r="H77" s="5">
        <v>41402</v>
      </c>
      <c r="I77" s="1" t="s">
        <v>48</v>
      </c>
      <c r="J77" s="6" t="s">
        <v>52</v>
      </c>
      <c r="K77" s="6" t="s">
        <v>60</v>
      </c>
      <c r="L77" s="10">
        <v>33</v>
      </c>
    </row>
    <row r="78" spans="8:12" x14ac:dyDescent="0.25">
      <c r="H78" s="5">
        <v>41402</v>
      </c>
      <c r="I78" s="1" t="s">
        <v>45</v>
      </c>
      <c r="J78" s="6" t="s">
        <v>55</v>
      </c>
      <c r="K78" s="6" t="s">
        <v>59</v>
      </c>
      <c r="L78" s="10">
        <v>7</v>
      </c>
    </row>
    <row r="79" spans="8:12" x14ac:dyDescent="0.25">
      <c r="H79" s="5">
        <v>41402</v>
      </c>
      <c r="I79" s="1" t="s">
        <v>48</v>
      </c>
      <c r="J79" s="6" t="s">
        <v>49</v>
      </c>
      <c r="K79" s="6" t="s">
        <v>59</v>
      </c>
      <c r="L79" s="10">
        <v>33</v>
      </c>
    </row>
    <row r="80" spans="8:12" x14ac:dyDescent="0.25">
      <c r="H80" s="5">
        <v>41402</v>
      </c>
      <c r="I80" s="1" t="s">
        <v>45</v>
      </c>
      <c r="J80" s="6" t="s">
        <v>54</v>
      </c>
      <c r="K80" s="6" t="s">
        <v>60</v>
      </c>
      <c r="L80" s="10">
        <v>7</v>
      </c>
    </row>
    <row r="81" spans="8:12" x14ac:dyDescent="0.25">
      <c r="H81" s="5">
        <v>41403</v>
      </c>
      <c r="I81" s="1" t="s">
        <v>45</v>
      </c>
      <c r="J81" s="6" t="s">
        <v>54</v>
      </c>
      <c r="K81" s="6" t="s">
        <v>60</v>
      </c>
      <c r="L81" s="10">
        <v>7</v>
      </c>
    </row>
    <row r="82" spans="8:12" x14ac:dyDescent="0.25">
      <c r="H82" s="5">
        <v>41403</v>
      </c>
      <c r="I82" s="1" t="s">
        <v>45</v>
      </c>
      <c r="J82" s="6" t="s">
        <v>53</v>
      </c>
      <c r="K82" s="6" t="s">
        <v>59</v>
      </c>
      <c r="L82" s="10">
        <v>7</v>
      </c>
    </row>
    <row r="83" spans="8:12" x14ac:dyDescent="0.25">
      <c r="H83" s="5">
        <v>41403</v>
      </c>
      <c r="I83" s="1" t="s">
        <v>45</v>
      </c>
      <c r="J83" s="6" t="s">
        <v>53</v>
      </c>
      <c r="K83" s="6" t="s">
        <v>60</v>
      </c>
      <c r="L83" s="10">
        <v>17</v>
      </c>
    </row>
    <row r="84" spans="8:12" x14ac:dyDescent="0.25">
      <c r="H84" s="5">
        <v>41403</v>
      </c>
      <c r="I84" s="8" t="s">
        <v>43</v>
      </c>
      <c r="J84" s="6" t="s">
        <v>49</v>
      </c>
      <c r="K84" s="6" t="s">
        <v>60</v>
      </c>
      <c r="L84" s="10">
        <v>33</v>
      </c>
    </row>
    <row r="85" spans="8:12" x14ac:dyDescent="0.25">
      <c r="H85" s="5">
        <v>41403</v>
      </c>
      <c r="I85" s="9" t="s">
        <v>43</v>
      </c>
      <c r="J85" s="6" t="s">
        <v>51</v>
      </c>
      <c r="K85" s="6" t="s">
        <v>59</v>
      </c>
      <c r="L85" s="10">
        <v>40</v>
      </c>
    </row>
    <row r="86" spans="8:12" x14ac:dyDescent="0.25">
      <c r="H86" s="5">
        <v>41403</v>
      </c>
      <c r="I86" s="1" t="s">
        <v>45</v>
      </c>
      <c r="J86" s="6" t="s">
        <v>53</v>
      </c>
      <c r="K86" s="6" t="s">
        <v>59</v>
      </c>
      <c r="L86" s="10">
        <v>7</v>
      </c>
    </row>
    <row r="87" spans="8:12" x14ac:dyDescent="0.25">
      <c r="H87" s="5">
        <v>41403</v>
      </c>
      <c r="I87" s="1" t="s">
        <v>45</v>
      </c>
      <c r="J87" s="6" t="s">
        <v>54</v>
      </c>
      <c r="K87" s="6" t="s">
        <v>59</v>
      </c>
      <c r="L87" s="10">
        <v>7</v>
      </c>
    </row>
    <row r="88" spans="8:12" x14ac:dyDescent="0.25">
      <c r="H88" s="5">
        <v>41403</v>
      </c>
      <c r="I88" s="7" t="s">
        <v>44</v>
      </c>
      <c r="J88" s="6" t="s">
        <v>53</v>
      </c>
      <c r="K88" s="6" t="s">
        <v>59</v>
      </c>
      <c r="L88" s="10">
        <v>33</v>
      </c>
    </row>
    <row r="89" spans="8:12" x14ac:dyDescent="0.25">
      <c r="H89" s="5">
        <v>41403</v>
      </c>
      <c r="I89" s="1" t="s">
        <v>45</v>
      </c>
      <c r="J89" s="6" t="s">
        <v>50</v>
      </c>
      <c r="K89" s="6" t="s">
        <v>60</v>
      </c>
      <c r="L89" s="10">
        <v>7</v>
      </c>
    </row>
    <row r="90" spans="8:12" x14ac:dyDescent="0.25">
      <c r="H90" s="5">
        <v>41403</v>
      </c>
      <c r="I90" s="7" t="s">
        <v>44</v>
      </c>
      <c r="J90" s="6" t="s">
        <v>51</v>
      </c>
      <c r="K90" s="6" t="s">
        <v>59</v>
      </c>
      <c r="L90" s="10">
        <v>33</v>
      </c>
    </row>
    <row r="91" spans="8:12" x14ac:dyDescent="0.25">
      <c r="H91" s="5">
        <v>41404</v>
      </c>
      <c r="I91" s="1" t="s">
        <v>43</v>
      </c>
      <c r="J91" s="6" t="s">
        <v>49</v>
      </c>
      <c r="K91" s="6" t="s">
        <v>59</v>
      </c>
      <c r="L91" s="10">
        <v>23</v>
      </c>
    </row>
    <row r="92" spans="8:12" x14ac:dyDescent="0.25">
      <c r="H92" s="5">
        <v>41404</v>
      </c>
      <c r="I92" s="1" t="s">
        <v>45</v>
      </c>
      <c r="J92" s="6" t="s">
        <v>53</v>
      </c>
      <c r="K92" s="6" t="s">
        <v>59</v>
      </c>
      <c r="L92" s="10">
        <v>7</v>
      </c>
    </row>
    <row r="93" spans="8:12" x14ac:dyDescent="0.25">
      <c r="H93" s="5">
        <v>41404</v>
      </c>
      <c r="I93" s="1" t="s">
        <v>45</v>
      </c>
      <c r="J93" s="6" t="s">
        <v>53</v>
      </c>
      <c r="K93" s="6" t="s">
        <v>60</v>
      </c>
      <c r="L93" s="10">
        <v>17</v>
      </c>
    </row>
    <row r="94" spans="8:12" x14ac:dyDescent="0.25">
      <c r="H94" s="5">
        <v>41404</v>
      </c>
      <c r="I94" s="8" t="s">
        <v>43</v>
      </c>
      <c r="J94" s="6" t="s">
        <v>52</v>
      </c>
      <c r="K94" s="6" t="s">
        <v>59</v>
      </c>
      <c r="L94" s="10">
        <v>33</v>
      </c>
    </row>
    <row r="95" spans="8:12" x14ac:dyDescent="0.25">
      <c r="H95" s="5">
        <v>41404</v>
      </c>
      <c r="I95" s="1" t="s">
        <v>48</v>
      </c>
      <c r="J95" s="6" t="s">
        <v>53</v>
      </c>
      <c r="K95" s="6" t="s">
        <v>60</v>
      </c>
      <c r="L95" s="10">
        <v>33</v>
      </c>
    </row>
    <row r="96" spans="8:12" x14ac:dyDescent="0.25">
      <c r="H96" s="5">
        <v>41404</v>
      </c>
      <c r="I96" s="7" t="s">
        <v>48</v>
      </c>
      <c r="J96" s="6" t="s">
        <v>54</v>
      </c>
      <c r="K96" s="6" t="s">
        <v>59</v>
      </c>
      <c r="L96" s="10">
        <v>40</v>
      </c>
    </row>
    <row r="97" spans="8:12" x14ac:dyDescent="0.25">
      <c r="H97" s="5">
        <v>41404</v>
      </c>
      <c r="I97" s="6" t="s">
        <v>43</v>
      </c>
      <c r="J97" s="6" t="s">
        <v>52</v>
      </c>
      <c r="K97" s="6" t="s">
        <v>59</v>
      </c>
      <c r="L97" s="10">
        <v>60</v>
      </c>
    </row>
    <row r="98" spans="8:12" x14ac:dyDescent="0.25">
      <c r="H98" s="5">
        <v>41404</v>
      </c>
      <c r="I98" s="7" t="s">
        <v>44</v>
      </c>
      <c r="J98" s="6" t="s">
        <v>52</v>
      </c>
      <c r="K98" s="6" t="s">
        <v>59</v>
      </c>
      <c r="L98" s="10">
        <v>33</v>
      </c>
    </row>
    <row r="99" spans="8:12" x14ac:dyDescent="0.25">
      <c r="H99" s="5">
        <v>41404</v>
      </c>
      <c r="I99" s="1" t="s">
        <v>47</v>
      </c>
      <c r="J99" s="6" t="s">
        <v>54</v>
      </c>
      <c r="K99" s="6" t="s">
        <v>59</v>
      </c>
      <c r="L99" s="10">
        <v>67</v>
      </c>
    </row>
    <row r="100" spans="8:12" x14ac:dyDescent="0.25">
      <c r="H100" s="5">
        <v>41404</v>
      </c>
      <c r="I100" s="1" t="s">
        <v>48</v>
      </c>
      <c r="J100" s="6" t="s">
        <v>53</v>
      </c>
      <c r="K100" s="6" t="s">
        <v>60</v>
      </c>
      <c r="L100" s="10">
        <v>33</v>
      </c>
    </row>
    <row r="101" spans="8:12" x14ac:dyDescent="0.25">
      <c r="H101" s="5">
        <v>41404</v>
      </c>
      <c r="I101" s="1" t="s">
        <v>43</v>
      </c>
      <c r="J101" s="6" t="s">
        <v>49</v>
      </c>
      <c r="K101" s="6" t="s">
        <v>60</v>
      </c>
      <c r="L101" s="10">
        <v>23</v>
      </c>
    </row>
    <row r="102" spans="8:12" x14ac:dyDescent="0.25">
      <c r="H102" s="5">
        <v>41405</v>
      </c>
      <c r="I102" s="1" t="s">
        <v>45</v>
      </c>
      <c r="J102" s="6" t="s">
        <v>55</v>
      </c>
      <c r="K102" s="6" t="s">
        <v>60</v>
      </c>
      <c r="L102" s="10">
        <v>7</v>
      </c>
    </row>
    <row r="103" spans="8:12" x14ac:dyDescent="0.25">
      <c r="H103" s="5">
        <v>41405</v>
      </c>
      <c r="I103" s="1" t="s">
        <v>45</v>
      </c>
      <c r="J103" s="6" t="s">
        <v>52</v>
      </c>
      <c r="K103" s="6" t="s">
        <v>60</v>
      </c>
      <c r="L103" s="10">
        <v>17</v>
      </c>
    </row>
    <row r="104" spans="8:12" x14ac:dyDescent="0.25">
      <c r="H104" s="5">
        <v>41405</v>
      </c>
      <c r="I104" s="8" t="s">
        <v>43</v>
      </c>
      <c r="J104" s="6" t="s">
        <v>55</v>
      </c>
      <c r="K104" s="6" t="s">
        <v>60</v>
      </c>
      <c r="L104" s="10">
        <v>33</v>
      </c>
    </row>
    <row r="105" spans="8:12" x14ac:dyDescent="0.25">
      <c r="H105" s="5">
        <v>41405</v>
      </c>
      <c r="I105" s="1" t="s">
        <v>45</v>
      </c>
      <c r="J105" s="6" t="s">
        <v>50</v>
      </c>
      <c r="K105" s="6" t="s">
        <v>59</v>
      </c>
      <c r="L105" s="10">
        <v>7</v>
      </c>
    </row>
    <row r="106" spans="8:12" x14ac:dyDescent="0.25">
      <c r="H106" s="5">
        <v>41405</v>
      </c>
      <c r="I106" s="7" t="s">
        <v>44</v>
      </c>
      <c r="J106" s="6" t="s">
        <v>54</v>
      </c>
      <c r="K106" s="6" t="s">
        <v>59</v>
      </c>
      <c r="L106" s="10">
        <v>33</v>
      </c>
    </row>
    <row r="107" spans="8:12" x14ac:dyDescent="0.25">
      <c r="H107" s="5">
        <v>41405</v>
      </c>
      <c r="I107" s="7" t="s">
        <v>44</v>
      </c>
      <c r="J107" s="6" t="s">
        <v>50</v>
      </c>
      <c r="K107" s="6" t="s">
        <v>59</v>
      </c>
      <c r="L107" s="10">
        <v>33</v>
      </c>
    </row>
    <row r="108" spans="8:12" x14ac:dyDescent="0.25">
      <c r="H108" s="5">
        <v>41405</v>
      </c>
      <c r="I108" s="7" t="s">
        <v>44</v>
      </c>
      <c r="J108" s="6" t="s">
        <v>53</v>
      </c>
      <c r="K108" s="6" t="s">
        <v>59</v>
      </c>
      <c r="L108" s="10">
        <v>33</v>
      </c>
    </row>
    <row r="109" spans="8:12" x14ac:dyDescent="0.25">
      <c r="H109" s="5">
        <v>41405</v>
      </c>
      <c r="I109" s="1" t="s">
        <v>45</v>
      </c>
      <c r="J109" s="6" t="s">
        <v>52</v>
      </c>
      <c r="K109" s="6" t="s">
        <v>59</v>
      </c>
      <c r="L109" s="10">
        <v>7</v>
      </c>
    </row>
    <row r="110" spans="8:12" x14ac:dyDescent="0.25">
      <c r="H110" s="5">
        <v>41405</v>
      </c>
      <c r="I110" s="1" t="s">
        <v>48</v>
      </c>
      <c r="J110" s="6" t="s">
        <v>51</v>
      </c>
      <c r="K110" s="6" t="s">
        <v>59</v>
      </c>
      <c r="L110" s="10">
        <v>33</v>
      </c>
    </row>
    <row r="111" spans="8:12" x14ac:dyDescent="0.25">
      <c r="H111" s="5">
        <v>41405</v>
      </c>
      <c r="I111" s="1" t="s">
        <v>43</v>
      </c>
      <c r="J111" s="6" t="s">
        <v>52</v>
      </c>
      <c r="K111" s="6" t="s">
        <v>60</v>
      </c>
      <c r="L111" s="10">
        <v>23</v>
      </c>
    </row>
    <row r="112" spans="8:12" x14ac:dyDescent="0.25">
      <c r="H112" s="5">
        <v>41406</v>
      </c>
      <c r="I112" s="1" t="s">
        <v>45</v>
      </c>
      <c r="J112" s="6" t="s">
        <v>54</v>
      </c>
      <c r="K112" s="6" t="s">
        <v>60</v>
      </c>
      <c r="L112" s="10">
        <v>7</v>
      </c>
    </row>
    <row r="113" spans="8:12" x14ac:dyDescent="0.25">
      <c r="H113" s="5">
        <v>41406</v>
      </c>
      <c r="I113" s="1" t="s">
        <v>45</v>
      </c>
      <c r="J113" s="6" t="s">
        <v>54</v>
      </c>
      <c r="K113" s="6" t="s">
        <v>59</v>
      </c>
      <c r="L113" s="10">
        <v>17</v>
      </c>
    </row>
    <row r="114" spans="8:12" x14ac:dyDescent="0.25">
      <c r="H114" s="5">
        <v>41406</v>
      </c>
      <c r="I114" s="7" t="s">
        <v>44</v>
      </c>
      <c r="J114" s="6" t="s">
        <v>54</v>
      </c>
      <c r="K114" s="6" t="s">
        <v>59</v>
      </c>
      <c r="L114" s="10">
        <v>33</v>
      </c>
    </row>
    <row r="115" spans="8:12" x14ac:dyDescent="0.25">
      <c r="H115" s="5">
        <v>41406</v>
      </c>
      <c r="I115" s="1" t="s">
        <v>45</v>
      </c>
      <c r="J115" s="6" t="s">
        <v>49</v>
      </c>
      <c r="K115" s="6" t="s">
        <v>59</v>
      </c>
      <c r="L115" s="10">
        <v>7</v>
      </c>
    </row>
    <row r="116" spans="8:12" x14ac:dyDescent="0.25">
      <c r="H116" s="5">
        <v>41406</v>
      </c>
      <c r="I116" s="1" t="s">
        <v>45</v>
      </c>
      <c r="J116" s="6" t="s">
        <v>54</v>
      </c>
      <c r="K116" s="6" t="s">
        <v>60</v>
      </c>
      <c r="L116" s="10">
        <v>7</v>
      </c>
    </row>
    <row r="117" spans="8:12" x14ac:dyDescent="0.25">
      <c r="H117" s="5">
        <v>41406</v>
      </c>
      <c r="I117" s="6" t="s">
        <v>43</v>
      </c>
      <c r="J117" s="6" t="s">
        <v>51</v>
      </c>
      <c r="K117" s="6" t="s">
        <v>59</v>
      </c>
      <c r="L117" s="10">
        <v>60</v>
      </c>
    </row>
    <row r="118" spans="8:12" x14ac:dyDescent="0.25">
      <c r="H118" s="5">
        <v>41406</v>
      </c>
      <c r="I118" s="7" t="s">
        <v>44</v>
      </c>
      <c r="J118" s="6" t="s">
        <v>49</v>
      </c>
      <c r="K118" s="6" t="s">
        <v>60</v>
      </c>
      <c r="L118" s="10">
        <v>33</v>
      </c>
    </row>
    <row r="119" spans="8:12" x14ac:dyDescent="0.25">
      <c r="H119" s="5">
        <v>41406</v>
      </c>
      <c r="I119" s="1" t="s">
        <v>45</v>
      </c>
      <c r="J119" s="6" t="s">
        <v>49</v>
      </c>
      <c r="K119" s="6" t="s">
        <v>60</v>
      </c>
      <c r="L119" s="10">
        <v>7</v>
      </c>
    </row>
    <row r="120" spans="8:12" x14ac:dyDescent="0.25">
      <c r="H120" s="5">
        <v>41407</v>
      </c>
      <c r="I120" s="1" t="s">
        <v>45</v>
      </c>
      <c r="J120" s="6" t="s">
        <v>51</v>
      </c>
      <c r="K120" s="6" t="s">
        <v>59</v>
      </c>
      <c r="L120" s="10">
        <v>7</v>
      </c>
    </row>
    <row r="121" spans="8:12" x14ac:dyDescent="0.25">
      <c r="H121" s="5">
        <v>41407</v>
      </c>
      <c r="I121" s="7" t="s">
        <v>44</v>
      </c>
      <c r="J121" s="6" t="s">
        <v>49</v>
      </c>
      <c r="K121" s="6" t="s">
        <v>60</v>
      </c>
      <c r="L121" s="10">
        <v>33</v>
      </c>
    </row>
    <row r="122" spans="8:12" x14ac:dyDescent="0.25">
      <c r="H122" s="5">
        <v>41407</v>
      </c>
      <c r="I122" s="1" t="s">
        <v>45</v>
      </c>
      <c r="J122" s="6" t="s">
        <v>53</v>
      </c>
      <c r="K122" s="6" t="s">
        <v>59</v>
      </c>
      <c r="L122" s="10">
        <v>7</v>
      </c>
    </row>
    <row r="123" spans="8:12" x14ac:dyDescent="0.25">
      <c r="H123" s="5">
        <v>41407</v>
      </c>
      <c r="I123" s="1" t="s">
        <v>45</v>
      </c>
      <c r="J123" s="6" t="s">
        <v>53</v>
      </c>
      <c r="K123" s="6" t="s">
        <v>59</v>
      </c>
      <c r="L123" s="10">
        <v>7</v>
      </c>
    </row>
    <row r="124" spans="8:12" x14ac:dyDescent="0.25">
      <c r="H124" s="5">
        <v>41407</v>
      </c>
      <c r="I124" s="8" t="s">
        <v>43</v>
      </c>
      <c r="J124" s="6" t="s">
        <v>52</v>
      </c>
      <c r="K124" s="6" t="s">
        <v>60</v>
      </c>
      <c r="L124" s="10">
        <v>33</v>
      </c>
    </row>
    <row r="125" spans="8:12" x14ac:dyDescent="0.25">
      <c r="H125" s="5">
        <v>41407</v>
      </c>
      <c r="I125" s="7" t="s">
        <v>44</v>
      </c>
      <c r="J125" s="6" t="s">
        <v>50</v>
      </c>
      <c r="K125" s="6" t="s">
        <v>59</v>
      </c>
      <c r="L125" s="10">
        <v>33</v>
      </c>
    </row>
    <row r="126" spans="8:12" x14ac:dyDescent="0.25">
      <c r="H126" s="5">
        <v>41407</v>
      </c>
      <c r="I126" s="7" t="s">
        <v>44</v>
      </c>
      <c r="J126" s="6" t="s">
        <v>53</v>
      </c>
      <c r="K126" s="6" t="s">
        <v>59</v>
      </c>
      <c r="L126" s="10">
        <v>33</v>
      </c>
    </row>
    <row r="127" spans="8:12" x14ac:dyDescent="0.25">
      <c r="H127" s="5">
        <v>41407</v>
      </c>
      <c r="I127" s="7" t="s">
        <v>44</v>
      </c>
      <c r="J127" s="6" t="s">
        <v>55</v>
      </c>
      <c r="K127" s="6" t="s">
        <v>59</v>
      </c>
      <c r="L127" s="10">
        <v>33</v>
      </c>
    </row>
    <row r="128" spans="8:12" x14ac:dyDescent="0.25">
      <c r="H128" s="5">
        <v>41407</v>
      </c>
      <c r="I128" s="7" t="s">
        <v>44</v>
      </c>
      <c r="J128" s="6" t="s">
        <v>51</v>
      </c>
      <c r="K128" s="6" t="s">
        <v>59</v>
      </c>
      <c r="L128" s="10">
        <v>33</v>
      </c>
    </row>
    <row r="129" spans="8:12" x14ac:dyDescent="0.25">
      <c r="H129" s="5">
        <v>41407</v>
      </c>
      <c r="I129" s="1" t="s">
        <v>47</v>
      </c>
      <c r="J129" s="6" t="s">
        <v>55</v>
      </c>
      <c r="K129" s="6" t="s">
        <v>59</v>
      </c>
      <c r="L129" s="10">
        <v>67</v>
      </c>
    </row>
    <row r="130" spans="8:12" x14ac:dyDescent="0.25">
      <c r="H130" s="5">
        <v>41407</v>
      </c>
      <c r="I130" s="7" t="s">
        <v>44</v>
      </c>
      <c r="J130" s="6" t="s">
        <v>55</v>
      </c>
      <c r="K130" s="6" t="s">
        <v>59</v>
      </c>
      <c r="L130" s="10">
        <v>33</v>
      </c>
    </row>
    <row r="131" spans="8:12" x14ac:dyDescent="0.25">
      <c r="H131" s="5">
        <v>41407</v>
      </c>
      <c r="I131" s="1" t="s">
        <v>47</v>
      </c>
      <c r="J131" s="6" t="s">
        <v>53</v>
      </c>
      <c r="K131" s="6" t="s">
        <v>60</v>
      </c>
      <c r="L131" s="10">
        <v>67</v>
      </c>
    </row>
    <row r="132" spans="8:12" x14ac:dyDescent="0.25">
      <c r="H132" s="5">
        <v>41407</v>
      </c>
      <c r="I132" s="1" t="s">
        <v>45</v>
      </c>
      <c r="J132" s="6" t="s">
        <v>52</v>
      </c>
      <c r="K132" s="6" t="s">
        <v>60</v>
      </c>
      <c r="L132" s="10">
        <v>7</v>
      </c>
    </row>
    <row r="133" spans="8:12" x14ac:dyDescent="0.25">
      <c r="H133" s="5">
        <v>41407</v>
      </c>
      <c r="I133" s="1" t="s">
        <v>45</v>
      </c>
      <c r="J133" s="6" t="s">
        <v>50</v>
      </c>
      <c r="K133" s="6" t="s">
        <v>59</v>
      </c>
      <c r="L133" s="10">
        <v>17</v>
      </c>
    </row>
    <row r="134" spans="8:12" x14ac:dyDescent="0.25">
      <c r="H134" s="5">
        <v>41408</v>
      </c>
      <c r="I134" s="8" t="s">
        <v>43</v>
      </c>
      <c r="J134" s="6" t="s">
        <v>49</v>
      </c>
      <c r="K134" s="6" t="s">
        <v>59</v>
      </c>
      <c r="L134" s="10">
        <v>33</v>
      </c>
    </row>
    <row r="135" spans="8:12" x14ac:dyDescent="0.25">
      <c r="H135" s="5">
        <v>41408</v>
      </c>
      <c r="I135" s="7" t="s">
        <v>44</v>
      </c>
      <c r="J135" s="6" t="s">
        <v>50</v>
      </c>
      <c r="K135" s="6" t="s">
        <v>60</v>
      </c>
      <c r="L135" s="10">
        <v>33</v>
      </c>
    </row>
    <row r="136" spans="8:12" x14ac:dyDescent="0.25">
      <c r="H136" s="5">
        <v>41408</v>
      </c>
      <c r="I136" s="7" t="s">
        <v>48</v>
      </c>
      <c r="J136" s="6" t="s">
        <v>50</v>
      </c>
      <c r="K136" s="6" t="s">
        <v>60</v>
      </c>
      <c r="L136" s="10">
        <v>40</v>
      </c>
    </row>
    <row r="137" spans="8:12" x14ac:dyDescent="0.25">
      <c r="H137" s="5">
        <v>41408</v>
      </c>
      <c r="I137" s="1" t="s">
        <v>47</v>
      </c>
      <c r="J137" s="6" t="s">
        <v>51</v>
      </c>
      <c r="K137" s="6" t="s">
        <v>59</v>
      </c>
      <c r="L137" s="10">
        <v>67</v>
      </c>
    </row>
    <row r="138" spans="8:12" x14ac:dyDescent="0.25">
      <c r="H138" s="5">
        <v>41408</v>
      </c>
      <c r="I138" s="1" t="s">
        <v>47</v>
      </c>
      <c r="J138" s="6" t="s">
        <v>51</v>
      </c>
      <c r="K138" s="6" t="s">
        <v>59</v>
      </c>
      <c r="L138" s="10">
        <v>67</v>
      </c>
    </row>
    <row r="139" spans="8:12" x14ac:dyDescent="0.25">
      <c r="H139" s="5">
        <v>41408</v>
      </c>
      <c r="I139" s="7" t="s">
        <v>44</v>
      </c>
      <c r="J139" s="6" t="s">
        <v>52</v>
      </c>
      <c r="K139" s="6" t="s">
        <v>59</v>
      </c>
      <c r="L139" s="10">
        <v>33</v>
      </c>
    </row>
    <row r="140" spans="8:12" x14ac:dyDescent="0.25">
      <c r="H140" s="5">
        <v>41408</v>
      </c>
      <c r="I140" s="7" t="s">
        <v>44</v>
      </c>
      <c r="J140" s="6" t="s">
        <v>54</v>
      </c>
      <c r="K140" s="6" t="s">
        <v>59</v>
      </c>
      <c r="L140" s="10">
        <v>33</v>
      </c>
    </row>
    <row r="141" spans="8:12" x14ac:dyDescent="0.25">
      <c r="H141" s="5">
        <v>41408</v>
      </c>
      <c r="I141" s="1" t="s">
        <v>47</v>
      </c>
      <c r="J141" s="6" t="s">
        <v>53</v>
      </c>
      <c r="K141" s="6" t="s">
        <v>59</v>
      </c>
      <c r="L141" s="10">
        <v>67</v>
      </c>
    </row>
    <row r="142" spans="8:12" x14ac:dyDescent="0.25">
      <c r="H142" s="5">
        <v>41408</v>
      </c>
      <c r="I142" s="7" t="s">
        <v>44</v>
      </c>
      <c r="J142" s="6" t="s">
        <v>50</v>
      </c>
      <c r="K142" s="6" t="s">
        <v>59</v>
      </c>
      <c r="L142" s="10">
        <v>33</v>
      </c>
    </row>
    <row r="143" spans="8:12" x14ac:dyDescent="0.25">
      <c r="H143" s="5">
        <v>41409</v>
      </c>
      <c r="I143" s="1" t="s">
        <v>45</v>
      </c>
      <c r="J143" s="6" t="s">
        <v>54</v>
      </c>
      <c r="K143" s="6" t="s">
        <v>60</v>
      </c>
      <c r="L143" s="10">
        <v>17</v>
      </c>
    </row>
    <row r="144" spans="8:12" x14ac:dyDescent="0.25">
      <c r="H144" s="5">
        <v>41409</v>
      </c>
      <c r="I144" s="8" t="s">
        <v>43</v>
      </c>
      <c r="J144" s="6" t="s">
        <v>52</v>
      </c>
      <c r="K144" s="6" t="s">
        <v>60</v>
      </c>
      <c r="L144" s="10">
        <v>33</v>
      </c>
    </row>
    <row r="145" spans="8:12" x14ac:dyDescent="0.25">
      <c r="H145" s="5">
        <v>41409</v>
      </c>
      <c r="I145" s="9" t="s">
        <v>43</v>
      </c>
      <c r="J145" s="6" t="s">
        <v>53</v>
      </c>
      <c r="K145" s="6" t="s">
        <v>59</v>
      </c>
      <c r="L145" s="10">
        <v>40</v>
      </c>
    </row>
    <row r="146" spans="8:12" x14ac:dyDescent="0.25">
      <c r="H146" s="5">
        <v>41409</v>
      </c>
      <c r="I146" s="7" t="s">
        <v>48</v>
      </c>
      <c r="J146" s="6" t="s">
        <v>49</v>
      </c>
      <c r="K146" s="6" t="s">
        <v>60</v>
      </c>
      <c r="L146" s="10">
        <v>40</v>
      </c>
    </row>
    <row r="147" spans="8:12" x14ac:dyDescent="0.25">
      <c r="H147" s="5">
        <v>41409</v>
      </c>
      <c r="I147" s="7" t="s">
        <v>44</v>
      </c>
      <c r="J147" s="6" t="s">
        <v>52</v>
      </c>
      <c r="K147" s="6" t="s">
        <v>59</v>
      </c>
      <c r="L147" s="10">
        <v>33</v>
      </c>
    </row>
    <row r="148" spans="8:12" x14ac:dyDescent="0.25">
      <c r="H148" s="5">
        <v>41409</v>
      </c>
      <c r="I148" s="7" t="s">
        <v>44</v>
      </c>
      <c r="J148" s="6" t="s">
        <v>53</v>
      </c>
      <c r="K148" s="6" t="s">
        <v>59</v>
      </c>
      <c r="L148" s="10">
        <v>33</v>
      </c>
    </row>
    <row r="149" spans="8:12" x14ac:dyDescent="0.25">
      <c r="H149" s="5">
        <v>41409</v>
      </c>
      <c r="I149" s="1" t="s">
        <v>47</v>
      </c>
      <c r="J149" s="6" t="s">
        <v>50</v>
      </c>
      <c r="K149" s="6" t="s">
        <v>59</v>
      </c>
      <c r="L149" s="10">
        <v>67</v>
      </c>
    </row>
    <row r="150" spans="8:12" x14ac:dyDescent="0.25">
      <c r="H150" s="5">
        <v>41409</v>
      </c>
      <c r="I150" s="1" t="s">
        <v>47</v>
      </c>
      <c r="J150" s="6" t="s">
        <v>49</v>
      </c>
      <c r="K150" s="6" t="s">
        <v>60</v>
      </c>
      <c r="L150" s="10">
        <v>67</v>
      </c>
    </row>
    <row r="151" spans="8:12" x14ac:dyDescent="0.25">
      <c r="H151" s="5">
        <v>41409</v>
      </c>
      <c r="I151" s="1" t="s">
        <v>43</v>
      </c>
      <c r="J151" s="6" t="s">
        <v>55</v>
      </c>
      <c r="K151" s="6" t="s">
        <v>60</v>
      </c>
      <c r="L151" s="10">
        <v>23</v>
      </c>
    </row>
    <row r="152" spans="8:12" x14ac:dyDescent="0.25">
      <c r="H152" s="5">
        <v>41410</v>
      </c>
      <c r="I152" s="1" t="s">
        <v>45</v>
      </c>
      <c r="J152" s="6" t="s">
        <v>55</v>
      </c>
      <c r="K152" s="6" t="s">
        <v>59</v>
      </c>
      <c r="L152" s="10">
        <v>7</v>
      </c>
    </row>
    <row r="153" spans="8:12" x14ac:dyDescent="0.25">
      <c r="H153" s="5">
        <v>41410</v>
      </c>
      <c r="I153" s="1" t="s">
        <v>45</v>
      </c>
      <c r="J153" s="6" t="s">
        <v>54</v>
      </c>
      <c r="K153" s="6" t="s">
        <v>59</v>
      </c>
      <c r="L153" s="10">
        <v>17</v>
      </c>
    </row>
    <row r="154" spans="8:12" x14ac:dyDescent="0.25">
      <c r="H154" s="5">
        <v>41410</v>
      </c>
      <c r="I154" s="7" t="s">
        <v>44</v>
      </c>
      <c r="J154" s="6" t="s">
        <v>55</v>
      </c>
      <c r="K154" s="6" t="s">
        <v>60</v>
      </c>
      <c r="L154" s="10">
        <v>33</v>
      </c>
    </row>
    <row r="155" spans="8:12" x14ac:dyDescent="0.25">
      <c r="H155" s="5">
        <v>41410</v>
      </c>
      <c r="I155" s="7" t="s">
        <v>44</v>
      </c>
      <c r="J155" s="6" t="s">
        <v>50</v>
      </c>
      <c r="K155" s="6" t="s">
        <v>60</v>
      </c>
      <c r="L155" s="10">
        <v>33</v>
      </c>
    </row>
    <row r="156" spans="8:12" x14ac:dyDescent="0.25">
      <c r="H156" s="5">
        <v>41410</v>
      </c>
      <c r="I156" s="7" t="s">
        <v>48</v>
      </c>
      <c r="J156" s="6" t="s">
        <v>54</v>
      </c>
      <c r="K156" s="6" t="s">
        <v>59</v>
      </c>
      <c r="L156" s="10">
        <v>40</v>
      </c>
    </row>
    <row r="157" spans="8:12" x14ac:dyDescent="0.25">
      <c r="H157" s="5">
        <v>41410</v>
      </c>
      <c r="I157" s="6" t="s">
        <v>43</v>
      </c>
      <c r="J157" s="6" t="s">
        <v>55</v>
      </c>
      <c r="K157" s="6" t="s">
        <v>59</v>
      </c>
      <c r="L157" s="10">
        <v>60</v>
      </c>
    </row>
    <row r="158" spans="8:12" x14ac:dyDescent="0.25">
      <c r="H158" s="5">
        <v>41410</v>
      </c>
      <c r="I158" s="7" t="s">
        <v>44</v>
      </c>
      <c r="J158" s="6" t="s">
        <v>49</v>
      </c>
      <c r="K158" s="6" t="s">
        <v>59</v>
      </c>
      <c r="L158" s="10">
        <v>33</v>
      </c>
    </row>
    <row r="159" spans="8:12" x14ac:dyDescent="0.25">
      <c r="H159" s="5">
        <v>41410</v>
      </c>
      <c r="I159" s="1" t="s">
        <v>47</v>
      </c>
      <c r="J159" s="6" t="s">
        <v>54</v>
      </c>
      <c r="K159" s="6" t="s">
        <v>59</v>
      </c>
      <c r="L159" s="10">
        <v>67</v>
      </c>
    </row>
    <row r="160" spans="8:12" x14ac:dyDescent="0.25">
      <c r="H160" s="5">
        <v>41410</v>
      </c>
      <c r="I160" s="1" t="s">
        <v>48</v>
      </c>
      <c r="J160" s="6" t="s">
        <v>52</v>
      </c>
      <c r="K160" s="6" t="s">
        <v>60</v>
      </c>
      <c r="L160" s="10">
        <v>33</v>
      </c>
    </row>
    <row r="161" spans="8:12" x14ac:dyDescent="0.25">
      <c r="H161" s="5">
        <v>41410</v>
      </c>
      <c r="I161" s="1" t="s">
        <v>43</v>
      </c>
      <c r="J161" s="6" t="s">
        <v>55</v>
      </c>
      <c r="K161" s="6" t="s">
        <v>59</v>
      </c>
      <c r="L161" s="10">
        <v>23</v>
      </c>
    </row>
    <row r="162" spans="8:12" x14ac:dyDescent="0.25">
      <c r="H162" s="5">
        <v>41410</v>
      </c>
      <c r="I162" s="1" t="s">
        <v>45</v>
      </c>
      <c r="J162" s="6" t="s">
        <v>53</v>
      </c>
      <c r="K162" s="6" t="s">
        <v>59</v>
      </c>
      <c r="L162" s="10">
        <v>7</v>
      </c>
    </row>
    <row r="163" spans="8:12" x14ac:dyDescent="0.25">
      <c r="H163" s="5">
        <v>41410</v>
      </c>
      <c r="I163" s="1" t="s">
        <v>45</v>
      </c>
      <c r="J163" s="6" t="s">
        <v>51</v>
      </c>
      <c r="K163" s="6" t="s">
        <v>60</v>
      </c>
      <c r="L163" s="10">
        <v>17</v>
      </c>
    </row>
    <row r="164" spans="8:12" x14ac:dyDescent="0.25">
      <c r="H164" s="5">
        <v>41410</v>
      </c>
      <c r="I164" s="8" t="s">
        <v>43</v>
      </c>
      <c r="J164" s="6" t="s">
        <v>53</v>
      </c>
      <c r="K164" s="6" t="s">
        <v>59</v>
      </c>
      <c r="L164" s="10">
        <v>33</v>
      </c>
    </row>
    <row r="165" spans="8:12" x14ac:dyDescent="0.25">
      <c r="H165" s="5">
        <v>41411</v>
      </c>
      <c r="I165" s="7" t="s">
        <v>44</v>
      </c>
      <c r="J165" s="6" t="s">
        <v>54</v>
      </c>
      <c r="K165" s="6" t="s">
        <v>59</v>
      </c>
      <c r="L165" s="10">
        <v>33</v>
      </c>
    </row>
    <row r="166" spans="8:12" x14ac:dyDescent="0.25">
      <c r="H166" s="5">
        <v>41411</v>
      </c>
      <c r="I166" s="7" t="s">
        <v>44</v>
      </c>
      <c r="J166" s="6" t="s">
        <v>55</v>
      </c>
      <c r="K166" s="6" t="s">
        <v>59</v>
      </c>
      <c r="L166" s="10">
        <v>33</v>
      </c>
    </row>
    <row r="167" spans="8:12" x14ac:dyDescent="0.25">
      <c r="H167" s="5">
        <v>41411</v>
      </c>
      <c r="I167" s="6" t="s">
        <v>43</v>
      </c>
      <c r="J167" s="6" t="s">
        <v>53</v>
      </c>
      <c r="K167" s="6" t="s">
        <v>60</v>
      </c>
      <c r="L167" s="10">
        <v>60</v>
      </c>
    </row>
    <row r="168" spans="8:12" x14ac:dyDescent="0.25">
      <c r="H168" s="5">
        <v>41411</v>
      </c>
      <c r="I168" s="7" t="s">
        <v>44</v>
      </c>
      <c r="J168" s="6" t="s">
        <v>55</v>
      </c>
      <c r="K168" s="6" t="s">
        <v>60</v>
      </c>
      <c r="L168" s="10">
        <v>33</v>
      </c>
    </row>
    <row r="169" spans="8:12" x14ac:dyDescent="0.25">
      <c r="H169" s="5">
        <v>41411</v>
      </c>
      <c r="I169" s="1" t="s">
        <v>47</v>
      </c>
      <c r="J169" s="6" t="s">
        <v>50</v>
      </c>
      <c r="K169" s="6" t="s">
        <v>60</v>
      </c>
      <c r="L169" s="10">
        <v>67</v>
      </c>
    </row>
    <row r="170" spans="8:12" x14ac:dyDescent="0.25">
      <c r="H170" s="5">
        <v>41411</v>
      </c>
      <c r="I170" s="1" t="s">
        <v>48</v>
      </c>
      <c r="J170" s="6" t="s">
        <v>53</v>
      </c>
      <c r="K170" s="6" t="s">
        <v>60</v>
      </c>
      <c r="L170" s="10">
        <v>33</v>
      </c>
    </row>
    <row r="171" spans="8:12" x14ac:dyDescent="0.25">
      <c r="H171" s="5">
        <v>41411</v>
      </c>
      <c r="I171" s="7" t="s">
        <v>44</v>
      </c>
      <c r="J171" s="6" t="s">
        <v>53</v>
      </c>
      <c r="K171" s="6" t="s">
        <v>59</v>
      </c>
      <c r="L171" s="10">
        <v>33</v>
      </c>
    </row>
    <row r="172" spans="8:12" x14ac:dyDescent="0.25">
      <c r="H172" s="5">
        <v>41411</v>
      </c>
      <c r="I172" s="1" t="s">
        <v>45</v>
      </c>
      <c r="J172" s="6" t="s">
        <v>55</v>
      </c>
      <c r="K172" s="6" t="s">
        <v>59</v>
      </c>
      <c r="L172" s="10">
        <v>7</v>
      </c>
    </row>
    <row r="173" spans="8:12" x14ac:dyDescent="0.25">
      <c r="H173" s="5">
        <v>41412</v>
      </c>
      <c r="I173" s="1" t="s">
        <v>45</v>
      </c>
      <c r="J173" s="6" t="s">
        <v>51</v>
      </c>
      <c r="K173" s="6" t="s">
        <v>59</v>
      </c>
      <c r="L173" s="10">
        <v>17</v>
      </c>
    </row>
    <row r="174" spans="8:12" x14ac:dyDescent="0.25">
      <c r="H174" s="5">
        <v>41412</v>
      </c>
      <c r="I174" s="1" t="s">
        <v>45</v>
      </c>
      <c r="J174" s="6" t="s">
        <v>54</v>
      </c>
      <c r="K174" s="6" t="s">
        <v>59</v>
      </c>
      <c r="L174" s="10">
        <v>7</v>
      </c>
    </row>
    <row r="175" spans="8:12" x14ac:dyDescent="0.25">
      <c r="H175" s="5">
        <v>41412</v>
      </c>
      <c r="I175" s="1" t="s">
        <v>45</v>
      </c>
      <c r="J175" s="6" t="s">
        <v>49</v>
      </c>
      <c r="K175" s="6" t="s">
        <v>60</v>
      </c>
      <c r="L175" s="10">
        <v>17</v>
      </c>
    </row>
    <row r="176" spans="8:12" x14ac:dyDescent="0.25">
      <c r="H176" s="5">
        <v>41412</v>
      </c>
      <c r="I176" s="7" t="s">
        <v>44</v>
      </c>
      <c r="J176" s="6" t="s">
        <v>50</v>
      </c>
      <c r="K176" s="6" t="s">
        <v>59</v>
      </c>
      <c r="L176" s="10">
        <v>33</v>
      </c>
    </row>
    <row r="177" spans="8:12" x14ac:dyDescent="0.25">
      <c r="H177" s="5">
        <v>41412</v>
      </c>
      <c r="I177" s="1" t="s">
        <v>45</v>
      </c>
      <c r="J177" s="6" t="s">
        <v>55</v>
      </c>
      <c r="K177" s="6" t="s">
        <v>59</v>
      </c>
      <c r="L177" s="10">
        <v>7</v>
      </c>
    </row>
    <row r="178" spans="8:12" x14ac:dyDescent="0.25">
      <c r="H178" s="5">
        <v>41412</v>
      </c>
      <c r="I178" s="1" t="s">
        <v>45</v>
      </c>
      <c r="J178" s="6" t="s">
        <v>51</v>
      </c>
      <c r="K178" s="6" t="s">
        <v>60</v>
      </c>
      <c r="L178" s="10">
        <v>7</v>
      </c>
    </row>
    <row r="179" spans="8:12" x14ac:dyDescent="0.25">
      <c r="H179" s="5">
        <v>41412</v>
      </c>
      <c r="I179" s="7" t="s">
        <v>44</v>
      </c>
      <c r="J179" s="6" t="s">
        <v>50</v>
      </c>
      <c r="K179" s="6" t="s">
        <v>60</v>
      </c>
      <c r="L179" s="10">
        <v>33</v>
      </c>
    </row>
    <row r="180" spans="8:12" x14ac:dyDescent="0.25">
      <c r="H180" s="5">
        <v>41413</v>
      </c>
      <c r="I180" s="1" t="s">
        <v>45</v>
      </c>
      <c r="J180" s="6" t="s">
        <v>55</v>
      </c>
      <c r="K180" s="6" t="s">
        <v>60</v>
      </c>
      <c r="L180" s="10">
        <v>7</v>
      </c>
    </row>
    <row r="181" spans="8:12" x14ac:dyDescent="0.25">
      <c r="H181" s="5">
        <v>41414</v>
      </c>
      <c r="I181" s="1" t="s">
        <v>45</v>
      </c>
      <c r="J181" s="6" t="s">
        <v>52</v>
      </c>
      <c r="K181" s="6" t="s">
        <v>60</v>
      </c>
      <c r="L181" s="10">
        <v>7</v>
      </c>
    </row>
    <row r="182" spans="8:12" x14ac:dyDescent="0.25">
      <c r="H182" s="5">
        <v>41414</v>
      </c>
      <c r="I182" s="7" t="s">
        <v>44</v>
      </c>
      <c r="J182" s="6" t="s">
        <v>55</v>
      </c>
      <c r="K182" s="6" t="s">
        <v>60</v>
      </c>
      <c r="L182" s="10">
        <v>33</v>
      </c>
    </row>
    <row r="183" spans="8:12" x14ac:dyDescent="0.25">
      <c r="H183" s="5">
        <v>41414</v>
      </c>
      <c r="I183" s="1" t="s">
        <v>45</v>
      </c>
      <c r="J183" s="6" t="s">
        <v>53</v>
      </c>
      <c r="K183" s="6" t="s">
        <v>60</v>
      </c>
      <c r="L183" s="10">
        <v>7</v>
      </c>
    </row>
    <row r="184" spans="8:12" x14ac:dyDescent="0.25">
      <c r="H184" s="5">
        <v>41415</v>
      </c>
      <c r="I184" s="1" t="s">
        <v>45</v>
      </c>
      <c r="J184" s="6" t="s">
        <v>54</v>
      </c>
      <c r="K184" s="6" t="s">
        <v>60</v>
      </c>
      <c r="L184" s="10">
        <v>7</v>
      </c>
    </row>
    <row r="185" spans="8:12" x14ac:dyDescent="0.25">
      <c r="H185" s="5">
        <v>41415</v>
      </c>
      <c r="I185" s="1" t="s">
        <v>45</v>
      </c>
      <c r="J185" s="6" t="s">
        <v>53</v>
      </c>
      <c r="K185" s="6" t="s">
        <v>59</v>
      </c>
      <c r="L185" s="10">
        <v>7</v>
      </c>
    </row>
    <row r="186" spans="8:12" x14ac:dyDescent="0.25">
      <c r="H186" s="5">
        <v>41415</v>
      </c>
      <c r="I186" s="7" t="s">
        <v>44</v>
      </c>
      <c r="J186" s="6" t="s">
        <v>53</v>
      </c>
      <c r="K186" s="6" t="s">
        <v>59</v>
      </c>
      <c r="L186" s="10">
        <v>33</v>
      </c>
    </row>
    <row r="187" spans="8:12" x14ac:dyDescent="0.25">
      <c r="H187" s="5">
        <v>41416</v>
      </c>
      <c r="I187" s="7" t="s">
        <v>48</v>
      </c>
      <c r="J187" s="6" t="s">
        <v>50</v>
      </c>
      <c r="K187" s="6" t="s">
        <v>59</v>
      </c>
      <c r="L187" s="10">
        <v>40</v>
      </c>
    </row>
    <row r="188" spans="8:12" x14ac:dyDescent="0.25">
      <c r="H188" s="5">
        <v>41417</v>
      </c>
      <c r="I188" s="7" t="s">
        <v>44</v>
      </c>
      <c r="J188" s="6" t="s">
        <v>50</v>
      </c>
      <c r="K188" s="6" t="s">
        <v>60</v>
      </c>
      <c r="L188" s="10">
        <v>33</v>
      </c>
    </row>
    <row r="189" spans="8:12" x14ac:dyDescent="0.25">
      <c r="H189" s="5">
        <v>41417</v>
      </c>
      <c r="I189" s="7" t="s">
        <v>48</v>
      </c>
      <c r="J189" s="6" t="s">
        <v>52</v>
      </c>
      <c r="K189" s="6" t="s">
        <v>59</v>
      </c>
      <c r="L189" s="10">
        <v>40</v>
      </c>
    </row>
    <row r="190" spans="8:12" x14ac:dyDescent="0.25">
      <c r="H190" s="5">
        <v>41418</v>
      </c>
      <c r="I190" s="1" t="s">
        <v>48</v>
      </c>
      <c r="J190" s="6" t="s">
        <v>53</v>
      </c>
      <c r="K190" s="6" t="s">
        <v>60</v>
      </c>
      <c r="L190" s="10">
        <v>33</v>
      </c>
    </row>
    <row r="191" spans="8:12" x14ac:dyDescent="0.25">
      <c r="H191" s="5">
        <v>41418</v>
      </c>
      <c r="I191" s="1" t="s">
        <v>48</v>
      </c>
      <c r="J191" s="6" t="s">
        <v>53</v>
      </c>
      <c r="K191" s="6" t="s">
        <v>59</v>
      </c>
      <c r="L191" s="10">
        <v>33</v>
      </c>
    </row>
    <row r="192" spans="8:12" x14ac:dyDescent="0.25">
      <c r="H192" s="5">
        <v>41418</v>
      </c>
      <c r="I192" s="1" t="s">
        <v>48</v>
      </c>
      <c r="J192" s="6" t="s">
        <v>50</v>
      </c>
      <c r="K192" s="6" t="s">
        <v>59</v>
      </c>
      <c r="L192" s="10">
        <v>33</v>
      </c>
    </row>
    <row r="193" spans="8:12" x14ac:dyDescent="0.25">
      <c r="H193" s="5">
        <v>41418</v>
      </c>
      <c r="I193" s="6" t="s">
        <v>43</v>
      </c>
      <c r="J193" s="6" t="s">
        <v>51</v>
      </c>
      <c r="K193" s="6" t="s">
        <v>60</v>
      </c>
      <c r="L193" s="10">
        <v>60</v>
      </c>
    </row>
    <row r="194" spans="8:12" x14ac:dyDescent="0.25">
      <c r="H194" s="5">
        <v>41418</v>
      </c>
      <c r="I194" s="7" t="s">
        <v>44</v>
      </c>
      <c r="J194" s="6" t="s">
        <v>49</v>
      </c>
      <c r="K194" s="6" t="s">
        <v>59</v>
      </c>
      <c r="L194" s="10">
        <v>33</v>
      </c>
    </row>
    <row r="195" spans="8:12" x14ac:dyDescent="0.25">
      <c r="H195" s="5">
        <v>41418</v>
      </c>
      <c r="I195" s="6" t="s">
        <v>43</v>
      </c>
      <c r="J195" s="6" t="s">
        <v>50</v>
      </c>
      <c r="K195" s="6" t="s">
        <v>60</v>
      </c>
      <c r="L195" s="10">
        <v>60</v>
      </c>
    </row>
    <row r="196" spans="8:12" x14ac:dyDescent="0.25">
      <c r="H196" s="5">
        <v>41419</v>
      </c>
      <c r="I196" s="1" t="s">
        <v>45</v>
      </c>
      <c r="J196" s="6" t="s">
        <v>51</v>
      </c>
      <c r="K196" s="6" t="s">
        <v>60</v>
      </c>
      <c r="L196" s="10">
        <v>17</v>
      </c>
    </row>
    <row r="197" spans="8:12" x14ac:dyDescent="0.25">
      <c r="H197" s="5">
        <v>41419</v>
      </c>
      <c r="I197" s="7" t="s">
        <v>44</v>
      </c>
      <c r="J197" s="6" t="s">
        <v>53</v>
      </c>
      <c r="K197" s="6" t="s">
        <v>60</v>
      </c>
      <c r="L197" s="10">
        <v>33</v>
      </c>
    </row>
    <row r="198" spans="8:12" x14ac:dyDescent="0.25">
      <c r="H198" s="5">
        <v>41419</v>
      </c>
      <c r="I198" s="6" t="s">
        <v>43</v>
      </c>
      <c r="J198" s="6" t="s">
        <v>55</v>
      </c>
      <c r="K198" s="6" t="s">
        <v>59</v>
      </c>
      <c r="L198" s="10">
        <v>60</v>
      </c>
    </row>
    <row r="199" spans="8:12" x14ac:dyDescent="0.25">
      <c r="H199" s="5">
        <v>41419</v>
      </c>
      <c r="I199" s="6" t="s">
        <v>43</v>
      </c>
      <c r="J199" s="6" t="s">
        <v>51</v>
      </c>
      <c r="K199" s="6" t="s">
        <v>59</v>
      </c>
      <c r="L199" s="10">
        <v>60</v>
      </c>
    </row>
    <row r="200" spans="8:12" x14ac:dyDescent="0.25">
      <c r="H200" s="5">
        <v>41420</v>
      </c>
      <c r="I200" s="1" t="s">
        <v>45</v>
      </c>
      <c r="J200" s="6" t="s">
        <v>53</v>
      </c>
      <c r="K200" s="6" t="s">
        <v>59</v>
      </c>
      <c r="L200" s="10">
        <v>17</v>
      </c>
    </row>
    <row r="201" spans="8:12" x14ac:dyDescent="0.25">
      <c r="H201" s="5">
        <v>41420</v>
      </c>
      <c r="I201" s="1" t="s">
        <v>45</v>
      </c>
      <c r="J201" s="6" t="s">
        <v>50</v>
      </c>
      <c r="K201" s="6" t="s">
        <v>59</v>
      </c>
      <c r="L201" s="10">
        <v>17</v>
      </c>
    </row>
    <row r="202" spans="8:12" x14ac:dyDescent="0.25">
      <c r="H202" s="5">
        <v>41420</v>
      </c>
      <c r="I202" s="7" t="s">
        <v>44</v>
      </c>
      <c r="J202" s="6" t="s">
        <v>55</v>
      </c>
      <c r="K202" s="6" t="s">
        <v>60</v>
      </c>
      <c r="L202" s="10">
        <v>33</v>
      </c>
    </row>
    <row r="203" spans="8:12" x14ac:dyDescent="0.25">
      <c r="H203" s="5">
        <v>41421</v>
      </c>
      <c r="I203" s="1" t="s">
        <v>47</v>
      </c>
      <c r="J203" s="6" t="s">
        <v>53</v>
      </c>
      <c r="K203" s="6" t="s">
        <v>59</v>
      </c>
      <c r="L203" s="10">
        <v>67</v>
      </c>
    </row>
    <row r="204" spans="8:12" x14ac:dyDescent="0.25">
      <c r="H204" s="5">
        <v>41421</v>
      </c>
      <c r="I204" s="6" t="s">
        <v>43</v>
      </c>
      <c r="J204" s="6" t="s">
        <v>49</v>
      </c>
      <c r="K204" s="6" t="s">
        <v>60</v>
      </c>
      <c r="L204" s="10">
        <v>60</v>
      </c>
    </row>
    <row r="205" spans="8:12" x14ac:dyDescent="0.25">
      <c r="H205" s="5">
        <v>41421</v>
      </c>
      <c r="I205" s="6" t="s">
        <v>43</v>
      </c>
      <c r="J205" s="6" t="s">
        <v>53</v>
      </c>
      <c r="K205" s="6" t="s">
        <v>59</v>
      </c>
      <c r="L205" s="10">
        <v>60</v>
      </c>
    </row>
    <row r="206" spans="8:12" x14ac:dyDescent="0.25">
      <c r="H206" s="5">
        <v>41421</v>
      </c>
      <c r="I206" s="1" t="s">
        <v>47</v>
      </c>
      <c r="J206" s="6" t="s">
        <v>53</v>
      </c>
      <c r="K206" s="6" t="s">
        <v>59</v>
      </c>
      <c r="L206" s="10">
        <v>67</v>
      </c>
    </row>
    <row r="207" spans="8:12" x14ac:dyDescent="0.25">
      <c r="H207" s="5">
        <v>41422</v>
      </c>
      <c r="I207" s="7" t="s">
        <v>44</v>
      </c>
      <c r="J207" s="6" t="s">
        <v>55</v>
      </c>
      <c r="K207" s="6" t="s">
        <v>59</v>
      </c>
      <c r="L207" s="10">
        <v>33</v>
      </c>
    </row>
    <row r="208" spans="8:12" x14ac:dyDescent="0.25">
      <c r="H208" s="5">
        <v>41422</v>
      </c>
      <c r="I208" s="1" t="s">
        <v>48</v>
      </c>
      <c r="J208" s="6" t="s">
        <v>54</v>
      </c>
      <c r="K208" s="6" t="s">
        <v>59</v>
      </c>
      <c r="L208" s="10">
        <v>33</v>
      </c>
    </row>
    <row r="209" spans="8:12" x14ac:dyDescent="0.25">
      <c r="H209" s="5">
        <v>41422</v>
      </c>
      <c r="I209" s="7" t="s">
        <v>44</v>
      </c>
      <c r="J209" s="6" t="s">
        <v>53</v>
      </c>
      <c r="K209" s="6" t="s">
        <v>59</v>
      </c>
      <c r="L209" s="10">
        <v>33</v>
      </c>
    </row>
    <row r="210" spans="8:12" x14ac:dyDescent="0.25">
      <c r="H210" s="5">
        <v>41422</v>
      </c>
      <c r="I210" s="1" t="s">
        <v>48</v>
      </c>
      <c r="J210" s="6" t="s">
        <v>50</v>
      </c>
      <c r="K210" s="6" t="s">
        <v>59</v>
      </c>
      <c r="L210" s="10">
        <v>33</v>
      </c>
    </row>
    <row r="211" spans="8:12" x14ac:dyDescent="0.25">
      <c r="H211" s="5">
        <v>41422</v>
      </c>
      <c r="I211" s="1" t="s">
        <v>48</v>
      </c>
      <c r="J211" s="6" t="s">
        <v>51</v>
      </c>
      <c r="K211" s="6" t="s">
        <v>59</v>
      </c>
      <c r="L211" s="10">
        <v>33</v>
      </c>
    </row>
    <row r="212" spans="8:12" x14ac:dyDescent="0.25">
      <c r="H212" s="5">
        <v>41422</v>
      </c>
      <c r="I212" s="7" t="s">
        <v>44</v>
      </c>
      <c r="J212" s="6" t="s">
        <v>49</v>
      </c>
      <c r="K212" s="6" t="s">
        <v>59</v>
      </c>
      <c r="L212" s="10">
        <v>33</v>
      </c>
    </row>
    <row r="213" spans="8:12" x14ac:dyDescent="0.25">
      <c r="H213" s="5">
        <v>41422</v>
      </c>
      <c r="I213" s="9" t="s">
        <v>43</v>
      </c>
      <c r="J213" s="6" t="s">
        <v>54</v>
      </c>
      <c r="K213" s="6" t="s">
        <v>59</v>
      </c>
      <c r="L213" s="10">
        <v>40</v>
      </c>
    </row>
    <row r="214" spans="8:12" x14ac:dyDescent="0.25">
      <c r="H214" s="5">
        <v>41423</v>
      </c>
      <c r="I214" s="7" t="s">
        <v>44</v>
      </c>
      <c r="J214" s="6" t="s">
        <v>49</v>
      </c>
      <c r="K214" s="6" t="s">
        <v>59</v>
      </c>
      <c r="L214" s="10">
        <v>33</v>
      </c>
    </row>
    <row r="215" spans="8:12" x14ac:dyDescent="0.25">
      <c r="H215" s="5">
        <v>41423</v>
      </c>
      <c r="I215" s="7" t="s">
        <v>44</v>
      </c>
      <c r="J215" s="6" t="s">
        <v>51</v>
      </c>
      <c r="K215" s="6" t="s">
        <v>59</v>
      </c>
      <c r="L215" s="10">
        <v>33</v>
      </c>
    </row>
    <row r="216" spans="8:12" x14ac:dyDescent="0.25">
      <c r="H216" s="5">
        <v>41424</v>
      </c>
      <c r="I216" s="9" t="s">
        <v>43</v>
      </c>
      <c r="J216" s="6" t="s">
        <v>51</v>
      </c>
      <c r="K216" s="6" t="s">
        <v>59</v>
      </c>
      <c r="L216" s="10">
        <v>40</v>
      </c>
    </row>
    <row r="217" spans="8:12" x14ac:dyDescent="0.25">
      <c r="H217" s="5">
        <v>41424</v>
      </c>
      <c r="I217" s="7" t="s">
        <v>44</v>
      </c>
      <c r="J217" s="6" t="s">
        <v>55</v>
      </c>
      <c r="K217" s="6" t="s">
        <v>60</v>
      </c>
      <c r="L217" s="10">
        <v>33</v>
      </c>
    </row>
    <row r="218" spans="8:12" x14ac:dyDescent="0.25">
      <c r="H218" s="5">
        <v>41424</v>
      </c>
      <c r="I218" s="7" t="s">
        <v>44</v>
      </c>
      <c r="J218" s="6" t="s">
        <v>53</v>
      </c>
      <c r="K218" s="6" t="s">
        <v>60</v>
      </c>
      <c r="L218" s="10">
        <v>33</v>
      </c>
    </row>
    <row r="219" spans="8:12" x14ac:dyDescent="0.25">
      <c r="H219" s="5">
        <v>41424</v>
      </c>
      <c r="I219" s="1" t="s">
        <v>45</v>
      </c>
      <c r="J219" s="6" t="s">
        <v>49</v>
      </c>
      <c r="K219" s="6" t="s">
        <v>60</v>
      </c>
      <c r="L219" s="10">
        <v>17</v>
      </c>
    </row>
    <row r="220" spans="8:12" x14ac:dyDescent="0.25">
      <c r="H220" s="5">
        <v>41424</v>
      </c>
      <c r="I220" s="7" t="s">
        <v>44</v>
      </c>
      <c r="J220" s="6" t="s">
        <v>53</v>
      </c>
      <c r="K220" s="6" t="s">
        <v>59</v>
      </c>
      <c r="L220" s="10">
        <v>33</v>
      </c>
    </row>
    <row r="221" spans="8:12" x14ac:dyDescent="0.25">
      <c r="H221" s="5">
        <v>41425</v>
      </c>
      <c r="I221" s="9" t="s">
        <v>43</v>
      </c>
      <c r="J221" s="6" t="s">
        <v>49</v>
      </c>
      <c r="K221" s="6" t="s">
        <v>59</v>
      </c>
      <c r="L221" s="10">
        <v>40</v>
      </c>
    </row>
    <row r="222" spans="8:12" x14ac:dyDescent="0.25">
      <c r="H222" s="5">
        <v>41425</v>
      </c>
      <c r="I222" s="9" t="s">
        <v>43</v>
      </c>
      <c r="J222" s="6" t="s">
        <v>51</v>
      </c>
      <c r="K222" s="6" t="s">
        <v>60</v>
      </c>
      <c r="L222" s="10">
        <v>40</v>
      </c>
    </row>
    <row r="223" spans="8:12" x14ac:dyDescent="0.25">
      <c r="H223" s="5">
        <v>41425</v>
      </c>
      <c r="I223" s="7" t="s">
        <v>44</v>
      </c>
      <c r="J223" s="6" t="s">
        <v>50</v>
      </c>
      <c r="K223" s="6" t="s">
        <v>59</v>
      </c>
      <c r="L223" s="10">
        <v>33</v>
      </c>
    </row>
    <row r="224" spans="8:12" x14ac:dyDescent="0.25">
      <c r="H224" s="5">
        <v>41425</v>
      </c>
      <c r="I224" s="9" t="s">
        <v>43</v>
      </c>
      <c r="J224" s="6" t="s">
        <v>50</v>
      </c>
      <c r="K224" s="6" t="s">
        <v>59</v>
      </c>
      <c r="L224" s="10">
        <v>40</v>
      </c>
    </row>
    <row r="225" spans="8:12" x14ac:dyDescent="0.25">
      <c r="H225" s="5">
        <v>41425</v>
      </c>
      <c r="I225" s="1" t="s">
        <v>45</v>
      </c>
      <c r="J225" s="6" t="s">
        <v>55</v>
      </c>
      <c r="K225" s="6" t="s">
        <v>59</v>
      </c>
      <c r="L225" s="10">
        <v>17</v>
      </c>
    </row>
    <row r="226" spans="8:12" x14ac:dyDescent="0.25">
      <c r="H226" s="5">
        <v>41425</v>
      </c>
      <c r="I226" s="1" t="s">
        <v>45</v>
      </c>
      <c r="J226" s="6" t="s">
        <v>53</v>
      </c>
      <c r="K226" s="6" t="s">
        <v>60</v>
      </c>
      <c r="L226" s="10">
        <v>17</v>
      </c>
    </row>
    <row r="227" spans="8:12" x14ac:dyDescent="0.25">
      <c r="H227" s="5">
        <v>41425</v>
      </c>
      <c r="I227" s="9" t="s">
        <v>43</v>
      </c>
      <c r="J227" s="6" t="s">
        <v>54</v>
      </c>
      <c r="K227" s="6" t="s">
        <v>59</v>
      </c>
      <c r="L227" s="10">
        <v>40</v>
      </c>
    </row>
    <row r="228" spans="8:12" x14ac:dyDescent="0.25">
      <c r="H228" s="5">
        <v>41425</v>
      </c>
      <c r="I228" s="9" t="s">
        <v>43</v>
      </c>
      <c r="J228" s="6" t="s">
        <v>53</v>
      </c>
      <c r="K228" s="6" t="s">
        <v>60</v>
      </c>
      <c r="L228" s="10">
        <v>40</v>
      </c>
    </row>
  </sheetData>
  <mergeCells count="1"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2023-08-21T02:56:06Z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