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vek\"/>
    </mc:Choice>
  </mc:AlternateContent>
  <bookViews>
    <workbookView xWindow="0" yWindow="0" windowWidth="20490" windowHeight="7500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E26" i="6"/>
  <c r="E25" i="6"/>
  <c r="E24" i="6"/>
  <c r="E23" i="6"/>
  <c r="F23" i="6"/>
  <c r="E22" i="6" l="1"/>
  <c r="E21" i="6"/>
  <c r="E13" i="6"/>
  <c r="E14" i="6"/>
  <c r="E15" i="6"/>
  <c r="E16" i="6"/>
  <c r="E17" i="6"/>
  <c r="E18" i="6"/>
  <c r="E19" i="6"/>
  <c r="E20" i="6"/>
  <c r="E12" i="6"/>
  <c r="K3" i="4" l="1"/>
  <c r="K4" i="4"/>
  <c r="K5" i="4"/>
  <c r="K6" i="4"/>
  <c r="K2" i="4"/>
  <c r="J3" i="4"/>
  <c r="J4" i="4"/>
  <c r="J5" i="4"/>
  <c r="J6" i="4"/>
  <c r="J2" i="4"/>
  <c r="I2" i="5"/>
  <c r="I6" i="5"/>
  <c r="G6" i="5"/>
  <c r="H6" i="5" s="1"/>
  <c r="I5" i="5"/>
  <c r="G5" i="5"/>
  <c r="H5" i="5" s="1"/>
  <c r="I4" i="5"/>
  <c r="G4" i="5"/>
  <c r="H4" i="5" s="1"/>
  <c r="I3" i="5"/>
  <c r="G3" i="5"/>
  <c r="H3" i="5" s="1"/>
  <c r="G2" i="5"/>
  <c r="H2" i="5" s="1"/>
  <c r="I3" i="4" l="1"/>
  <c r="I4" i="4"/>
  <c r="I5" i="4"/>
  <c r="I6" i="4"/>
  <c r="I2" i="4"/>
  <c r="H3" i="4"/>
  <c r="H5" i="4"/>
  <c r="H6" i="4"/>
  <c r="H2" i="4"/>
  <c r="G3" i="4"/>
  <c r="G4" i="4"/>
  <c r="H4" i="4" s="1"/>
  <c r="G5" i="4"/>
  <c r="G6" i="4"/>
  <c r="G2" i="4"/>
  <c r="C3" i="3" l="1"/>
  <c r="C4" i="3"/>
  <c r="C5" i="3"/>
  <c r="C6" i="3"/>
  <c r="C7" i="3"/>
  <c r="C8" i="3"/>
  <c r="C9" i="3"/>
  <c r="C10" i="3"/>
  <c r="C11" i="3"/>
  <c r="C2" i="3"/>
  <c r="C3" i="2" l="1"/>
  <c r="C4" i="2"/>
  <c r="C5" i="2"/>
  <c r="C6" i="2"/>
  <c r="C2" i="2"/>
  <c r="AG6" i="1" l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F22" i="6"/>
</calcChain>
</file>

<file path=xl/sharedStrings.xml><?xml version="1.0" encoding="utf-8"?>
<sst xmlns="http://schemas.openxmlformats.org/spreadsheetml/2006/main" count="264" uniqueCount="83">
  <si>
    <t>name</t>
  </si>
  <si>
    <t>date</t>
  </si>
  <si>
    <t>chetan</t>
  </si>
  <si>
    <t>geeta</t>
  </si>
  <si>
    <t>attendence
sheet</t>
  </si>
  <si>
    <t>month</t>
  </si>
  <si>
    <t>vivek</t>
  </si>
  <si>
    <t>rohit</t>
  </si>
  <si>
    <t>varun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</si>
  <si>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</si>
  <si>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</si>
  <si>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</si>
  <si>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</si>
  <si>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</si>
  <si>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</si>
  <si>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</si>
  <si>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</si>
  <si>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p</t>
  </si>
  <si>
    <t>ml</t>
  </si>
  <si>
    <t>l</t>
  </si>
  <si>
    <t>a</t>
  </si>
  <si>
    <t>total working
days</t>
  </si>
  <si>
    <t>total
presents</t>
  </si>
  <si>
    <t>total
absents</t>
  </si>
  <si>
    <t>total leaves</t>
  </si>
  <si>
    <t>total
medical
leaves</t>
  </si>
  <si>
    <t>total
holidays</t>
  </si>
  <si>
    <t>july</t>
  </si>
  <si>
    <t>sejal</t>
  </si>
  <si>
    <t>numbers</t>
  </si>
  <si>
    <t>simcard name</t>
  </si>
  <si>
    <t>sushmita</t>
  </si>
  <si>
    <t>shanti</t>
  </si>
  <si>
    <t>rahul</t>
  </si>
  <si>
    <t>rohan</t>
  </si>
  <si>
    <t>kajal</t>
  </si>
  <si>
    <t>jyoti</t>
  </si>
  <si>
    <t>gender</t>
  </si>
  <si>
    <t>m</t>
  </si>
  <si>
    <t>f</t>
  </si>
  <si>
    <t>result</t>
  </si>
  <si>
    <t>rosy</t>
  </si>
  <si>
    <t>mohan</t>
  </si>
  <si>
    <t>neha</t>
  </si>
  <si>
    <t>student
name</t>
  </si>
  <si>
    <t>hindi</t>
  </si>
  <si>
    <t>english</t>
  </si>
  <si>
    <t>sanskrit</t>
  </si>
  <si>
    <t>computer</t>
  </si>
  <si>
    <t>history</t>
  </si>
  <si>
    <t>total</t>
  </si>
  <si>
    <t>percentage</t>
  </si>
  <si>
    <t>minimum
marks</t>
  </si>
  <si>
    <t>maximum
marks</t>
  </si>
  <si>
    <t>bill to
surbhi</t>
  </si>
  <si>
    <t>due date</t>
  </si>
  <si>
    <t>invoice
date</t>
  </si>
  <si>
    <t>248001
Uttrakhand</t>
  </si>
  <si>
    <t>NIEPVD</t>
  </si>
  <si>
    <t>digital
money</t>
  </si>
  <si>
    <t>quantity</t>
  </si>
  <si>
    <t>rate</t>
  </si>
  <si>
    <t>amount</t>
  </si>
  <si>
    <t>subtotal</t>
  </si>
  <si>
    <t>balance</t>
  </si>
  <si>
    <t>signature
/
thumb</t>
  </si>
  <si>
    <t>chocolate</t>
  </si>
  <si>
    <t>biscuits</t>
  </si>
  <si>
    <t>chips</t>
  </si>
  <si>
    <t>toffee</t>
  </si>
  <si>
    <t>kurkure</t>
  </si>
  <si>
    <t>namkeen</t>
  </si>
  <si>
    <t>fruity</t>
  </si>
  <si>
    <t>gulab
jamun</t>
  </si>
  <si>
    <t>milk</t>
  </si>
  <si>
    <t>invoice
number</t>
  </si>
  <si>
    <t>product
name</t>
  </si>
  <si>
    <t>rice</t>
  </si>
  <si>
    <t>SR. No.</t>
  </si>
  <si>
    <t>CGST 2%</t>
  </si>
  <si>
    <t>SGST 4%</t>
  </si>
  <si>
    <t>116 Rajpur
Road</t>
  </si>
  <si>
    <t>Dehradun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</si>
</sst>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INR]\ #,##0.00"/>
    <numFmt numFmtId="165" formatCode="[$INR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workbookViewId="0"/>
  </sheetViews>
  <sheetFormatPr defaultRowHeight="15" x14ac:dyDescent="0.25"/>
  <cols>
    <col min="2" max="10" width="8.7109375" customWidth="1"/>
    <col min="11" max="32" width="9.7109375" bestFit="1" customWidth="1"/>
  </cols>
  <sheetData>
    <row r="1" spans="1:38" ht="45" customHeight="1" x14ac:dyDescent="0.25">
      <c r="A1" s="2" t="s">
        <v>4</v>
      </c>
    </row>
    <row r="2" spans="1:38" x14ac:dyDescent="0.25">
      <c r="A2" t="s">
        <v>5</v>
      </c>
      <c r="B2" s="1" t="s">
        <v>27</v>
      </c>
    </row>
    <row r="3" spans="1:38" ht="45" customHeight="1" x14ac:dyDescent="0.25">
      <c r="A3" t="s">
        <v>1</v>
      </c>
      <c r="B3" s="1">
        <v>45474</v>
      </c>
      <c r="C3" s="1">
        <v>45475</v>
      </c>
      <c r="D3" s="1">
        <v>45476</v>
      </c>
      <c r="E3" s="1">
        <v>45477</v>
      </c>
      <c r="F3" s="1">
        <v>45478</v>
      </c>
      <c r="G3" s="1">
        <v>45479</v>
      </c>
      <c r="H3" s="1">
        <v>45480</v>
      </c>
      <c r="I3" s="1">
        <v>45481</v>
      </c>
      <c r="J3" s="1">
        <v>45482</v>
      </c>
      <c r="K3" s="1">
        <v>45483</v>
      </c>
      <c r="L3" s="1">
        <v>45484</v>
      </c>
      <c r="M3" s="1">
        <v>45485</v>
      </c>
      <c r="N3" s="1">
        <v>45486</v>
      </c>
      <c r="O3" s="1">
        <v>45487</v>
      </c>
      <c r="P3" s="1">
        <v>45488</v>
      </c>
      <c r="Q3" s="1">
        <v>45489</v>
      </c>
      <c r="R3" s="1">
        <v>45490</v>
      </c>
      <c r="S3" s="1">
        <v>45491</v>
      </c>
      <c r="T3" s="1">
        <v>45492</v>
      </c>
      <c r="U3" s="1">
        <v>45493</v>
      </c>
      <c r="V3" s="1">
        <v>45494</v>
      </c>
      <c r="W3" s="1">
        <v>45495</v>
      </c>
      <c r="X3" s="1">
        <v>45496</v>
      </c>
      <c r="Y3" s="1">
        <v>45497</v>
      </c>
      <c r="Z3" s="1">
        <v>45498</v>
      </c>
      <c r="AA3" s="1">
        <v>45499</v>
      </c>
      <c r="AB3" s="1">
        <v>45500</v>
      </c>
      <c r="AC3" s="1">
        <v>45501</v>
      </c>
      <c r="AD3" s="1">
        <v>45502</v>
      </c>
      <c r="AE3" s="1">
        <v>45503</v>
      </c>
      <c r="AF3" s="1">
        <v>45504</v>
      </c>
      <c r="AG3" s="2" t="s">
        <v>21</v>
      </c>
      <c r="AH3" s="2" t="s">
        <v>22</v>
      </c>
      <c r="AI3" s="2" t="s">
        <v>23</v>
      </c>
      <c r="AJ3" s="2" t="s">
        <v>24</v>
      </c>
      <c r="AK3" s="2" t="s">
        <v>25</v>
      </c>
      <c r="AL3" s="2" t="s">
        <v>26</v>
      </c>
    </row>
    <row r="4" spans="1:38" x14ac:dyDescent="0.25">
      <c r="A4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15</v>
      </c>
      <c r="AC4" s="1" t="s">
        <v>16</v>
      </c>
      <c r="AD4" s="1" t="s">
        <v>10</v>
      </c>
      <c r="AE4" s="1" t="s">
        <v>11</v>
      </c>
      <c r="AF4" s="1" t="s">
        <v>12</v>
      </c>
    </row>
    <row r="5" spans="1:38" x14ac:dyDescent="0.25">
      <c r="A5" t="s">
        <v>0</v>
      </c>
      <c r="B5" s="1"/>
    </row>
    <row r="6" spans="1:38" x14ac:dyDescent="0.25">
      <c r="A6" t="s">
        <v>6</v>
      </c>
      <c r="B6" s="1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P6" t="s">
        <v>17</v>
      </c>
      <c r="Q6" t="s">
        <v>17</v>
      </c>
      <c r="S6" t="s">
        <v>17</v>
      </c>
      <c r="T6" t="s">
        <v>17</v>
      </c>
      <c r="U6" t="s">
        <v>20</v>
      </c>
      <c r="W6" t="s">
        <v>20</v>
      </c>
      <c r="X6" t="s">
        <v>18</v>
      </c>
      <c r="Y6" t="s">
        <v>19</v>
      </c>
      <c r="Z6" t="s">
        <v>17</v>
      </c>
      <c r="AA6" t="s">
        <v>17</v>
      </c>
      <c r="AB6" t="s">
        <v>17</v>
      </c>
      <c r="AD6" t="s">
        <v>17</v>
      </c>
      <c r="AE6" t="s">
        <v>17</v>
      </c>
      <c r="AF6" t="s">
        <v>17</v>
      </c>
      <c r="AG6">
        <f>COUNTA(B6:AF6)</f>
        <v>25</v>
      </c>
      <c r="AH6">
        <f>COUNTIF(B6:AF6,"p")</f>
        <v>21</v>
      </c>
      <c r="AI6">
        <f>COUNTIF(B6:AF6,"a")</f>
        <v>2</v>
      </c>
      <c r="AJ6">
        <f>COUNTIF(B6:AF6,"l")</f>
        <v>1</v>
      </c>
      <c r="AK6">
        <f>COUNTIF(B6:AF6,"ml")</f>
        <v>1</v>
      </c>
      <c r="AL6">
        <f>COUNTBLANK(B6:AF6)</f>
        <v>6</v>
      </c>
    </row>
    <row r="7" spans="1:38" x14ac:dyDescent="0.25">
      <c r="A7" t="s">
        <v>2</v>
      </c>
      <c r="B7" s="1" t="s">
        <v>20</v>
      </c>
      <c r="C7" t="s">
        <v>20</v>
      </c>
      <c r="D7" t="s">
        <v>17</v>
      </c>
      <c r="E7" t="s">
        <v>17</v>
      </c>
      <c r="F7" t="s">
        <v>17</v>
      </c>
      <c r="G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P7" t="s">
        <v>17</v>
      </c>
      <c r="Q7" t="s">
        <v>20</v>
      </c>
      <c r="S7" t="s">
        <v>17</v>
      </c>
      <c r="T7" t="s">
        <v>19</v>
      </c>
      <c r="U7" t="s">
        <v>18</v>
      </c>
      <c r="W7" t="s">
        <v>19</v>
      </c>
      <c r="X7" t="s">
        <v>20</v>
      </c>
      <c r="Y7" t="s">
        <v>17</v>
      </c>
      <c r="Z7" t="s">
        <v>17</v>
      </c>
      <c r="AA7" t="s">
        <v>19</v>
      </c>
      <c r="AB7" t="s">
        <v>17</v>
      </c>
      <c r="AD7" t="s">
        <v>17</v>
      </c>
      <c r="AE7" t="s">
        <v>19</v>
      </c>
      <c r="AF7" t="s">
        <v>18</v>
      </c>
      <c r="AG7">
        <f t="shared" ref="AG7:AG10" si="0">COUNTA(B7:AF7)</f>
        <v>25</v>
      </c>
      <c r="AH7">
        <f t="shared" ref="AH7:AH10" si="1">COUNTIF(B7:AF7,"p")</f>
        <v>15</v>
      </c>
      <c r="AI7">
        <f t="shared" ref="AI7:AI10" si="2">COUNTIF(B7:AF7,"a")</f>
        <v>4</v>
      </c>
      <c r="AJ7">
        <f t="shared" ref="AJ7:AJ10" si="3">COUNTIF(B7:AF7,"l")</f>
        <v>4</v>
      </c>
      <c r="AK7">
        <f t="shared" ref="AK7:AK10" si="4">COUNTIF(B7:AF7,"ml")</f>
        <v>2</v>
      </c>
      <c r="AL7">
        <f t="shared" ref="AL7:AL10" si="5">COUNTBLANK(B7:AF7)</f>
        <v>6</v>
      </c>
    </row>
    <row r="8" spans="1:38" x14ac:dyDescent="0.25">
      <c r="A8" t="s">
        <v>7</v>
      </c>
      <c r="B8" s="1" t="s">
        <v>20</v>
      </c>
      <c r="C8" t="s">
        <v>17</v>
      </c>
      <c r="D8" t="s">
        <v>19</v>
      </c>
      <c r="E8" t="s">
        <v>18</v>
      </c>
      <c r="F8" t="s">
        <v>18</v>
      </c>
      <c r="G8" t="s">
        <v>20</v>
      </c>
      <c r="I8" t="s">
        <v>18</v>
      </c>
      <c r="J8" t="s">
        <v>17</v>
      </c>
      <c r="K8" t="s">
        <v>19</v>
      </c>
      <c r="L8" t="s">
        <v>17</v>
      </c>
      <c r="M8" t="s">
        <v>20</v>
      </c>
      <c r="P8" t="s">
        <v>17</v>
      </c>
      <c r="Q8" t="s">
        <v>19</v>
      </c>
      <c r="S8" t="s">
        <v>17</v>
      </c>
      <c r="T8" t="s">
        <v>19</v>
      </c>
      <c r="U8" t="s">
        <v>18</v>
      </c>
      <c r="W8" t="s">
        <v>18</v>
      </c>
      <c r="X8" t="s">
        <v>19</v>
      </c>
      <c r="Y8" t="s">
        <v>17</v>
      </c>
      <c r="Z8" t="s">
        <v>20</v>
      </c>
      <c r="AA8" t="s">
        <v>18</v>
      </c>
      <c r="AB8" t="s">
        <v>17</v>
      </c>
      <c r="AD8" t="s">
        <v>17</v>
      </c>
      <c r="AE8" t="s">
        <v>17</v>
      </c>
      <c r="AF8" t="s">
        <v>19</v>
      </c>
      <c r="AG8">
        <f t="shared" si="0"/>
        <v>25</v>
      </c>
      <c r="AH8">
        <f t="shared" si="1"/>
        <v>9</v>
      </c>
      <c r="AI8">
        <f t="shared" si="2"/>
        <v>4</v>
      </c>
      <c r="AJ8">
        <f t="shared" si="3"/>
        <v>6</v>
      </c>
      <c r="AK8">
        <f t="shared" si="4"/>
        <v>6</v>
      </c>
      <c r="AL8">
        <f t="shared" si="5"/>
        <v>6</v>
      </c>
    </row>
    <row r="9" spans="1:38" x14ac:dyDescent="0.25">
      <c r="A9" t="s">
        <v>8</v>
      </c>
      <c r="B9" s="1" t="s">
        <v>20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I9" t="s">
        <v>19</v>
      </c>
      <c r="J9" t="s">
        <v>19</v>
      </c>
      <c r="K9" t="s">
        <v>19</v>
      </c>
      <c r="L9" t="s">
        <v>19</v>
      </c>
      <c r="M9" t="s">
        <v>17</v>
      </c>
      <c r="P9" t="s">
        <v>18</v>
      </c>
      <c r="Q9" t="s">
        <v>20</v>
      </c>
      <c r="S9" t="s">
        <v>17</v>
      </c>
      <c r="T9" t="s">
        <v>17</v>
      </c>
      <c r="U9" t="s">
        <v>17</v>
      </c>
      <c r="W9" t="s">
        <v>17</v>
      </c>
      <c r="X9" t="s">
        <v>20</v>
      </c>
      <c r="Y9" t="s">
        <v>19</v>
      </c>
      <c r="Z9" t="s">
        <v>18</v>
      </c>
      <c r="AA9" t="s">
        <v>17</v>
      </c>
      <c r="AB9" t="s">
        <v>19</v>
      </c>
      <c r="AD9" t="s">
        <v>17</v>
      </c>
      <c r="AE9" t="s">
        <v>17</v>
      </c>
      <c r="AF9" t="s">
        <v>19</v>
      </c>
      <c r="AG9">
        <f t="shared" si="0"/>
        <v>25</v>
      </c>
      <c r="AH9">
        <f t="shared" si="1"/>
        <v>13</v>
      </c>
      <c r="AI9">
        <f t="shared" si="2"/>
        <v>3</v>
      </c>
      <c r="AJ9">
        <f t="shared" si="3"/>
        <v>7</v>
      </c>
      <c r="AK9">
        <f t="shared" si="4"/>
        <v>2</v>
      </c>
      <c r="AL9">
        <f t="shared" si="5"/>
        <v>6</v>
      </c>
    </row>
    <row r="10" spans="1:38" x14ac:dyDescent="0.25">
      <c r="A10" t="s">
        <v>3</v>
      </c>
      <c r="B10" s="1" t="s">
        <v>20</v>
      </c>
      <c r="C10" t="s">
        <v>17</v>
      </c>
      <c r="D10" t="s">
        <v>19</v>
      </c>
      <c r="E10" t="s">
        <v>18</v>
      </c>
      <c r="F10" t="s">
        <v>17</v>
      </c>
      <c r="G10" t="s">
        <v>17</v>
      </c>
      <c r="I10" t="s">
        <v>17</v>
      </c>
      <c r="J10" t="s">
        <v>17</v>
      </c>
      <c r="K10" t="s">
        <v>17</v>
      </c>
      <c r="L10" t="s">
        <v>19</v>
      </c>
      <c r="M10" t="s">
        <v>18</v>
      </c>
      <c r="P10" t="s">
        <v>17</v>
      </c>
      <c r="Q10" t="s">
        <v>17</v>
      </c>
      <c r="S10" t="s">
        <v>18</v>
      </c>
      <c r="T10" t="s">
        <v>17</v>
      </c>
      <c r="U10" t="s">
        <v>17</v>
      </c>
      <c r="W10" t="s">
        <v>17</v>
      </c>
      <c r="X10" t="s">
        <v>17</v>
      </c>
      <c r="Y10" t="s">
        <v>20</v>
      </c>
      <c r="Z10" t="s">
        <v>18</v>
      </c>
      <c r="AA10" t="s">
        <v>19</v>
      </c>
      <c r="AB10" t="s">
        <v>17</v>
      </c>
      <c r="AD10" t="s">
        <v>18</v>
      </c>
      <c r="AE10" t="s">
        <v>17</v>
      </c>
      <c r="AF10" t="s">
        <v>17</v>
      </c>
      <c r="AG10">
        <f t="shared" si="0"/>
        <v>25</v>
      </c>
      <c r="AH10">
        <f t="shared" si="1"/>
        <v>15</v>
      </c>
      <c r="AI10">
        <f t="shared" si="2"/>
        <v>2</v>
      </c>
      <c r="AJ10">
        <f t="shared" si="3"/>
        <v>3</v>
      </c>
      <c r="AK10">
        <f t="shared" si="4"/>
        <v>5</v>
      </c>
      <c r="AL10">
        <f t="shared" si="5"/>
        <v>6</v>
      </c>
    </row>
    <row r="11" spans="1:38" x14ac:dyDescent="0.25">
      <c r="B11" s="1"/>
    </row>
    <row r="12" spans="1:38" x14ac:dyDescent="0.25">
      <c r="B12" s="1"/>
    </row>
    <row r="13" spans="1:38" x14ac:dyDescent="0.25">
      <c r="B13" s="1"/>
    </row>
    <row r="14" spans="1:38" x14ac:dyDescent="0.25">
      <c r="B14" s="1"/>
    </row>
    <row r="15" spans="1:38" x14ac:dyDescent="0.25">
      <c r="B15" s="1"/>
    </row>
    <row r="16" spans="1:3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6</v>
      </c>
      <c r="B2">
        <v>9294830122</v>
      </c>
      <c r="C2" t="str">
        <f>IF(B2&lt;=9199999999,"airtel",IF(B2&lt;=9299999999,"jio",IF(B2&lt;=9399999999,"VI","bsnl")))</f>
        <v>jio</v>
      </c>
    </row>
    <row r="3" spans="1:3" x14ac:dyDescent="0.25">
      <c r="A3" t="s">
        <v>8</v>
      </c>
      <c r="B3">
        <v>9282123594</v>
      </c>
      <c r="C3" t="str">
        <f t="shared" ref="C3:C6" si="0">IF(B3&lt;=9199999999,"airtel",IF(B3&lt;=9299999999,"jio",IF(B3&lt;=9399999999,"VI","bsnl")))</f>
        <v>jio</v>
      </c>
    </row>
    <row r="4" spans="1:3" x14ac:dyDescent="0.25">
      <c r="A4" t="s">
        <v>7</v>
      </c>
      <c r="B4">
        <v>9138216253</v>
      </c>
      <c r="C4" t="str">
        <f t="shared" si="0"/>
        <v>airtel</v>
      </c>
    </row>
    <row r="5" spans="1:3" x14ac:dyDescent="0.25">
      <c r="A5" t="s">
        <v>2</v>
      </c>
      <c r="B5">
        <v>9302436487</v>
      </c>
      <c r="C5" t="str">
        <f t="shared" si="0"/>
        <v>VI</v>
      </c>
    </row>
    <row r="6" spans="1:3" x14ac:dyDescent="0.25">
      <c r="A6" t="s">
        <v>28</v>
      </c>
      <c r="B6">
        <v>9482028743</v>
      </c>
      <c r="C6" t="str">
        <f t="shared" si="0"/>
        <v>bsnl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37</v>
      </c>
      <c r="C1" t="s">
        <v>40</v>
      </c>
    </row>
    <row r="2" spans="1:3" x14ac:dyDescent="0.25">
      <c r="A2" t="s">
        <v>7</v>
      </c>
      <c r="B2" t="s">
        <v>38</v>
      </c>
      <c r="C2" s="3" t="str">
        <f>IF(B2="m","mr. "&amp;A2,"mrs. "&amp;A2)</f>
        <v>mr. rohit</v>
      </c>
    </row>
    <row r="3" spans="1:3" x14ac:dyDescent="0.25">
      <c r="A3" t="s">
        <v>2</v>
      </c>
      <c r="B3" t="s">
        <v>38</v>
      </c>
      <c r="C3" s="3" t="str">
        <f t="shared" ref="C3:C11" si="0">IF(B3="m","mr. "&amp;A3,"mrs. "&amp;A3)</f>
        <v>mr. chetan</v>
      </c>
    </row>
    <row r="4" spans="1:3" x14ac:dyDescent="0.25">
      <c r="A4" t="s">
        <v>28</v>
      </c>
      <c r="B4" t="s">
        <v>39</v>
      </c>
      <c r="C4" s="3" t="str">
        <f t="shared" si="0"/>
        <v>mrs. sejal</v>
      </c>
    </row>
    <row r="5" spans="1:3" x14ac:dyDescent="0.25">
      <c r="A5" t="s">
        <v>8</v>
      </c>
      <c r="B5" t="s">
        <v>38</v>
      </c>
      <c r="C5" s="3" t="str">
        <f t="shared" si="0"/>
        <v>mr. varun</v>
      </c>
    </row>
    <row r="6" spans="1:3" x14ac:dyDescent="0.25">
      <c r="A6" t="s">
        <v>31</v>
      </c>
      <c r="B6" t="s">
        <v>39</v>
      </c>
      <c r="C6" s="3" t="str">
        <f t="shared" si="0"/>
        <v>mrs. sushmita</v>
      </c>
    </row>
    <row r="7" spans="1:3" x14ac:dyDescent="0.25">
      <c r="A7" t="s">
        <v>32</v>
      </c>
      <c r="B7" t="s">
        <v>39</v>
      </c>
      <c r="C7" s="3" t="str">
        <f t="shared" si="0"/>
        <v>mrs. shanti</v>
      </c>
    </row>
    <row r="8" spans="1:3" x14ac:dyDescent="0.25">
      <c r="A8" t="s">
        <v>33</v>
      </c>
      <c r="B8" t="s">
        <v>38</v>
      </c>
      <c r="C8" s="3" t="str">
        <f t="shared" si="0"/>
        <v>mr. rahul</v>
      </c>
    </row>
    <row r="9" spans="1:3" x14ac:dyDescent="0.25">
      <c r="A9" t="s">
        <v>34</v>
      </c>
      <c r="B9" t="s">
        <v>38</v>
      </c>
      <c r="C9" s="3" t="str">
        <f t="shared" si="0"/>
        <v>mr. rohan</v>
      </c>
    </row>
    <row r="10" spans="1:3" x14ac:dyDescent="0.25">
      <c r="A10" t="s">
        <v>35</v>
      </c>
      <c r="B10" t="s">
        <v>39</v>
      </c>
      <c r="C10" s="3" t="str">
        <f t="shared" si="0"/>
        <v>mrs. kajal</v>
      </c>
    </row>
    <row r="11" spans="1:3" x14ac:dyDescent="0.25">
      <c r="A11" t="s">
        <v>36</v>
      </c>
      <c r="B11" t="s">
        <v>39</v>
      </c>
      <c r="C11" s="3" t="str">
        <f t="shared" si="0"/>
        <v>mrs. jyoti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4" sqref="K4"/>
    </sheetView>
  </sheetViews>
  <sheetFormatPr defaultRowHeight="15" x14ac:dyDescent="0.25"/>
  <cols>
    <col min="4" max="4" width="11.140625" bestFit="1" customWidth="1"/>
    <col min="8" max="9" width="11" bestFit="1" customWidth="1"/>
  </cols>
  <sheetData>
    <row r="1" spans="1:11" ht="45" x14ac:dyDescent="0.25">
      <c r="A1" s="2" t="s">
        <v>44</v>
      </c>
      <c r="B1" s="2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40</v>
      </c>
      <c r="J1" s="2" t="s">
        <v>52</v>
      </c>
      <c r="K1" s="2" t="s">
        <v>53</v>
      </c>
    </row>
    <row r="2" spans="1:11" x14ac:dyDescent="0.25">
      <c r="A2" t="s">
        <v>41</v>
      </c>
      <c r="B2">
        <v>43</v>
      </c>
      <c r="C2">
        <v>43</v>
      </c>
      <c r="D2">
        <v>54</v>
      </c>
      <c r="E2">
        <v>79</v>
      </c>
      <c r="F2">
        <v>82</v>
      </c>
      <c r="G2" s="2">
        <f>SUM(B2:F2)</f>
        <v>301</v>
      </c>
      <c r="H2">
        <f>G2/500*100</f>
        <v>60.199999999999996</v>
      </c>
      <c r="I2" t="str">
        <f>IF((B2&gt;=33)+(C2&gt;=33)+(D2&gt;=33)+(E2&gt;=33)+(F2&gt;=33)&gt;2,"pass","fail")</f>
        <v>pass</v>
      </c>
      <c r="J2">
        <f>MIN(B2:F2)</f>
        <v>43</v>
      </c>
      <c r="K2">
        <f>MAX(B2:F2)</f>
        <v>82</v>
      </c>
    </row>
    <row r="3" spans="1:11" x14ac:dyDescent="0.25">
      <c r="A3" t="s">
        <v>7</v>
      </c>
      <c r="B3">
        <v>31</v>
      </c>
      <c r="C3">
        <v>30</v>
      </c>
      <c r="D3">
        <v>88</v>
      </c>
      <c r="E3">
        <v>24</v>
      </c>
      <c r="F3">
        <v>63</v>
      </c>
      <c r="G3" s="2">
        <f t="shared" ref="G3:G6" si="0">SUM(B3:F3)</f>
        <v>236</v>
      </c>
      <c r="H3">
        <f t="shared" ref="H3:H6" si="1">G3/500*100</f>
        <v>47.199999999999996</v>
      </c>
      <c r="I3" t="str">
        <f t="shared" ref="I3:I6" si="2">IF((B3&gt;=33)+(C3&gt;=33)+(D3&gt;=33)+(E3&gt;=33)+(F3&gt;=33)&gt;2,"pass","fail")</f>
        <v>fail</v>
      </c>
      <c r="J3">
        <f t="shared" ref="J3:J6" si="3">MIN(B3:F3)</f>
        <v>24</v>
      </c>
      <c r="K3">
        <f t="shared" ref="K3:K6" si="4">MAX(B3:F3)</f>
        <v>88</v>
      </c>
    </row>
    <row r="4" spans="1:11" x14ac:dyDescent="0.25">
      <c r="A4" t="s">
        <v>42</v>
      </c>
      <c r="B4">
        <v>32</v>
      </c>
      <c r="C4">
        <v>22</v>
      </c>
      <c r="D4">
        <v>26</v>
      </c>
      <c r="E4">
        <v>28</v>
      </c>
      <c r="F4">
        <v>23</v>
      </c>
      <c r="G4" s="2">
        <f t="shared" si="0"/>
        <v>131</v>
      </c>
      <c r="H4">
        <f t="shared" si="1"/>
        <v>26.200000000000003</v>
      </c>
      <c r="I4" t="str">
        <f t="shared" si="2"/>
        <v>fail</v>
      </c>
      <c r="J4">
        <f t="shared" si="3"/>
        <v>22</v>
      </c>
      <c r="K4">
        <f t="shared" si="4"/>
        <v>32</v>
      </c>
    </row>
    <row r="5" spans="1:11" x14ac:dyDescent="0.25">
      <c r="A5" t="s">
        <v>43</v>
      </c>
      <c r="B5">
        <v>35</v>
      </c>
      <c r="C5">
        <v>35</v>
      </c>
      <c r="D5">
        <v>73</v>
      </c>
      <c r="E5">
        <v>73</v>
      </c>
      <c r="F5">
        <v>54</v>
      </c>
      <c r="G5" s="2">
        <f t="shared" si="0"/>
        <v>270</v>
      </c>
      <c r="H5">
        <f t="shared" si="1"/>
        <v>54</v>
      </c>
      <c r="I5" t="str">
        <f t="shared" si="2"/>
        <v>pass</v>
      </c>
      <c r="J5">
        <f t="shared" si="3"/>
        <v>35</v>
      </c>
      <c r="K5">
        <f t="shared" si="4"/>
        <v>73</v>
      </c>
    </row>
    <row r="6" spans="1:11" x14ac:dyDescent="0.25">
      <c r="A6" t="s">
        <v>32</v>
      </c>
      <c r="B6">
        <v>76</v>
      </c>
      <c r="C6">
        <v>82</v>
      </c>
      <c r="D6">
        <v>20</v>
      </c>
      <c r="E6">
        <v>35</v>
      </c>
      <c r="F6">
        <v>74</v>
      </c>
      <c r="G6" s="2">
        <f t="shared" si="0"/>
        <v>287</v>
      </c>
      <c r="H6">
        <f t="shared" si="1"/>
        <v>57.4</v>
      </c>
      <c r="I6" t="str">
        <f t="shared" si="2"/>
        <v>pass</v>
      </c>
      <c r="J6">
        <f t="shared" si="3"/>
        <v>20</v>
      </c>
      <c r="K6">
        <f t="shared" si="4"/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6" sqref="B6"/>
    </sheetView>
  </sheetViews>
  <sheetFormatPr defaultRowHeight="15" x14ac:dyDescent="0.25"/>
  <cols>
    <col min="2" max="2" width="30.42578125" bestFit="1" customWidth="1"/>
    <col min="4" max="4" width="10.140625" bestFit="1" customWidth="1"/>
    <col min="5" max="5" width="12.7109375" bestFit="1" customWidth="1"/>
  </cols>
  <sheetData>
    <row r="1" spans="1:5" ht="30" x14ac:dyDescent="0.25">
      <c r="A1" s="2" t="s">
        <v>59</v>
      </c>
    </row>
    <row r="2" spans="1:5" x14ac:dyDescent="0.25">
      <c r="A2" t="s">
        <v>58</v>
      </c>
    </row>
    <row r="3" spans="1:5" ht="45" x14ac:dyDescent="0.25">
      <c r="A3" s="2" t="s">
        <v>81</v>
      </c>
    </row>
    <row r="4" spans="1:5" x14ac:dyDescent="0.25">
      <c r="A4" t="s">
        <v>82</v>
      </c>
    </row>
    <row r="5" spans="1:5" ht="45" x14ac:dyDescent="0.25">
      <c r="A5" s="2" t="s">
        <v>57</v>
      </c>
    </row>
    <row r="6" spans="1:5" ht="30" x14ac:dyDescent="0.25">
      <c r="A6" s="2" t="s">
        <v>75</v>
      </c>
      <c r="B6">
        <v>826382</v>
      </c>
    </row>
    <row r="7" spans="1:5" ht="30" x14ac:dyDescent="0.25">
      <c r="A7" s="2" t="s">
        <v>56</v>
      </c>
      <c r="B7" s="1">
        <f ca="1">TODAY()</f>
        <v>45548</v>
      </c>
    </row>
    <row r="8" spans="1:5" x14ac:dyDescent="0.25">
      <c r="A8" s="2" t="s">
        <v>55</v>
      </c>
      <c r="B8" s="1">
        <f ca="1">EDATE(B7,1)</f>
        <v>45578</v>
      </c>
    </row>
    <row r="10" spans="1:5" ht="30" x14ac:dyDescent="0.25">
      <c r="A10" s="2" t="s">
        <v>54</v>
      </c>
    </row>
    <row r="11" spans="1:5" ht="30" x14ac:dyDescent="0.25">
      <c r="A11" s="2" t="s">
        <v>78</v>
      </c>
      <c r="B11" s="2" t="s">
        <v>76</v>
      </c>
      <c r="C11" t="s">
        <v>60</v>
      </c>
      <c r="D11" t="s">
        <v>61</v>
      </c>
      <c r="E11" t="s">
        <v>62</v>
      </c>
    </row>
    <row r="12" spans="1:5" x14ac:dyDescent="0.25">
      <c r="A12">
        <v>1</v>
      </c>
      <c r="B12" t="s">
        <v>67</v>
      </c>
      <c r="C12">
        <v>20</v>
      </c>
      <c r="D12" s="4">
        <v>5</v>
      </c>
      <c r="E12" s="5">
        <f>SUMPRODUCT(C12,D12)</f>
        <v>100</v>
      </c>
    </row>
    <row r="13" spans="1:5" x14ac:dyDescent="0.25">
      <c r="A13">
        <v>2</v>
      </c>
      <c r="B13" t="s">
        <v>66</v>
      </c>
      <c r="C13">
        <v>80</v>
      </c>
      <c r="D13" s="5">
        <v>10</v>
      </c>
      <c r="E13" s="5">
        <f t="shared" ref="E13:E21" si="0">SUMPRODUCT(C13,D13)</f>
        <v>800</v>
      </c>
    </row>
    <row r="14" spans="1:5" x14ac:dyDescent="0.25">
      <c r="A14">
        <v>3</v>
      </c>
      <c r="B14" t="s">
        <v>68</v>
      </c>
      <c r="C14">
        <v>90</v>
      </c>
      <c r="D14" s="5">
        <v>10</v>
      </c>
      <c r="E14" s="5">
        <f t="shared" si="0"/>
        <v>900</v>
      </c>
    </row>
    <row r="15" spans="1:5" x14ac:dyDescent="0.25">
      <c r="A15">
        <v>4</v>
      </c>
      <c r="B15" t="s">
        <v>69</v>
      </c>
      <c r="C15">
        <v>500</v>
      </c>
      <c r="D15" s="5">
        <v>2</v>
      </c>
      <c r="E15" s="5">
        <f t="shared" si="0"/>
        <v>1000</v>
      </c>
    </row>
    <row r="16" spans="1:5" x14ac:dyDescent="0.25">
      <c r="A16">
        <v>5</v>
      </c>
      <c r="B16" t="s">
        <v>70</v>
      </c>
      <c r="C16">
        <v>100</v>
      </c>
      <c r="D16" s="5">
        <v>10</v>
      </c>
      <c r="E16" s="5">
        <f t="shared" si="0"/>
        <v>1000</v>
      </c>
    </row>
    <row r="17" spans="1:6" x14ac:dyDescent="0.25">
      <c r="A17">
        <v>6</v>
      </c>
      <c r="B17" t="s">
        <v>71</v>
      </c>
      <c r="C17">
        <v>70</v>
      </c>
      <c r="D17" s="5">
        <v>5</v>
      </c>
      <c r="E17" s="5">
        <f t="shared" si="0"/>
        <v>350</v>
      </c>
    </row>
    <row r="18" spans="1:6" x14ac:dyDescent="0.25">
      <c r="A18">
        <v>7</v>
      </c>
      <c r="B18" t="s">
        <v>72</v>
      </c>
      <c r="C18">
        <v>60</v>
      </c>
      <c r="D18" s="5">
        <v>20</v>
      </c>
      <c r="E18" s="5">
        <f t="shared" si="0"/>
        <v>1200</v>
      </c>
    </row>
    <row r="19" spans="1:6" ht="30" x14ac:dyDescent="0.25">
      <c r="A19">
        <v>8</v>
      </c>
      <c r="B19" s="2" t="s">
        <v>73</v>
      </c>
      <c r="C19" s="2">
        <v>80</v>
      </c>
      <c r="D19" s="5">
        <v>100</v>
      </c>
      <c r="E19" s="5">
        <f t="shared" si="0"/>
        <v>8000</v>
      </c>
    </row>
    <row r="20" spans="1:6" x14ac:dyDescent="0.25">
      <c r="A20">
        <v>9</v>
      </c>
      <c r="B20" t="s">
        <v>74</v>
      </c>
      <c r="C20">
        <v>50</v>
      </c>
      <c r="D20" s="5">
        <v>60</v>
      </c>
      <c r="E20" s="5">
        <f t="shared" si="0"/>
        <v>3000</v>
      </c>
    </row>
    <row r="21" spans="1:6" x14ac:dyDescent="0.25">
      <c r="A21">
        <v>10</v>
      </c>
      <c r="B21" t="s">
        <v>77</v>
      </c>
      <c r="C21" s="2">
        <v>60</v>
      </c>
      <c r="D21" s="5">
        <v>25</v>
      </c>
      <c r="E21" s="5">
        <f t="shared" si="0"/>
        <v>1500</v>
      </c>
      <c r="F21">
        <v>17850</v>
      </c>
    </row>
    <row r="22" spans="1:6" x14ac:dyDescent="0.25">
      <c r="D22" t="s">
        <v>63</v>
      </c>
      <c r="E22" s="5">
        <f>SUM(E12:E21)</f>
        <v>17850</v>
      </c>
      <c r="F22">
        <f>E22*E23</f>
        <v>6372450</v>
      </c>
    </row>
    <row r="23" spans="1:6" x14ac:dyDescent="0.25">
      <c r="D23" t="s">
        <v>79</v>
      </c>
      <c r="E23" s="6">
        <f>E22*2%</f>
        <v>357</v>
      </c>
      <c r="F23">
        <f>E22*E24</f>
        <v>12744900</v>
      </c>
    </row>
    <row r="24" spans="1:6" x14ac:dyDescent="0.25">
      <c r="D24" t="s">
        <v>80</v>
      </c>
      <c r="E24" s="6">
        <f>E22*4%</f>
        <v>714</v>
      </c>
    </row>
    <row r="25" spans="1:6" x14ac:dyDescent="0.25">
      <c r="D25" t="s">
        <v>50</v>
      </c>
      <c r="E25" s="5">
        <f>SUM(E22:E24)</f>
        <v>18921</v>
      </c>
    </row>
    <row r="26" spans="1:6" x14ac:dyDescent="0.25">
      <c r="D26" t="s">
        <v>64</v>
      </c>
      <c r="E26" s="5">
        <f>E25-8000</f>
        <v>10921</v>
      </c>
    </row>
    <row r="30" spans="1:6" ht="45" x14ac:dyDescent="0.25">
      <c r="D30" s="2" t="s">
        <v>65</v>
      </c>
    </row>
    <row r="31" spans="1:6" x14ac:dyDescent="0.25">
      <c r="D31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ht="30" x14ac:dyDescent="0.25">
      <c r="A1" s="2" t="s">
        <v>44</v>
      </c>
      <c r="B1" s="2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40</v>
      </c>
    </row>
    <row r="2" spans="1:9" x14ac:dyDescent="0.25">
      <c r="A2" t="s">
        <v>41</v>
      </c>
      <c r="B2">
        <v>43</v>
      </c>
      <c r="C2">
        <v>43</v>
      </c>
      <c r="D2">
        <v>54</v>
      </c>
      <c r="E2">
        <v>79</v>
      </c>
      <c r="F2">
        <v>82</v>
      </c>
      <c r="G2" s="2">
        <f>SUM(B2:F2)</f>
        <v>301</v>
      </c>
      <c r="H2">
        <f>G2/500*100</f>
        <v>60.199999999999996</v>
      </c>
      <c r="I2" t="str">
        <f>IF((B2&gt;=33)+(C2&gt;=33)+(D2&gt;=33)+(E2&gt;=33)+(F2&gt;=33)&gt;1,"compartment",IF((B2&gt;=33)+(C2&gt;=33)+(D2&gt;=33)+(E2&gt;=33)&gt;2,"pass","fail"))</f>
        <v>compartment</v>
      </c>
    </row>
    <row r="3" spans="1:9" x14ac:dyDescent="0.25">
      <c r="A3" t="s">
        <v>7</v>
      </c>
      <c r="B3">
        <v>31</v>
      </c>
      <c r="C3">
        <v>30</v>
      </c>
      <c r="D3">
        <v>88</v>
      </c>
      <c r="E3">
        <v>24</v>
      </c>
      <c r="F3">
        <v>63</v>
      </c>
      <c r="G3" s="2">
        <f t="shared" ref="G3:G6" si="0">SUM(B3:F3)</f>
        <v>236</v>
      </c>
      <c r="H3">
        <f t="shared" ref="H3:H6" si="1">G3/500*100</f>
        <v>47.199999999999996</v>
      </c>
      <c r="I3" t="str">
        <f t="shared" ref="I3:I6" si="2">IF((B3&gt;=33)+(C3&gt;=33)+(D3&gt;=33)+(E3&gt;=33)+(F3&gt;=33)&gt;2,"pass","fail")</f>
        <v>fail</v>
      </c>
    </row>
    <row r="4" spans="1:9" x14ac:dyDescent="0.25">
      <c r="A4" t="s">
        <v>42</v>
      </c>
      <c r="B4">
        <v>32</v>
      </c>
      <c r="C4">
        <v>22</v>
      </c>
      <c r="D4">
        <v>26</v>
      </c>
      <c r="E4">
        <v>28</v>
      </c>
      <c r="F4">
        <v>23</v>
      </c>
      <c r="G4" s="2">
        <f t="shared" si="0"/>
        <v>131</v>
      </c>
      <c r="H4">
        <f t="shared" si="1"/>
        <v>26.200000000000003</v>
      </c>
      <c r="I4" t="str">
        <f t="shared" si="2"/>
        <v>fail</v>
      </c>
    </row>
    <row r="5" spans="1:9" x14ac:dyDescent="0.25">
      <c r="A5" t="s">
        <v>43</v>
      </c>
      <c r="B5">
        <v>35</v>
      </c>
      <c r="C5">
        <v>35</v>
      </c>
      <c r="D5">
        <v>73</v>
      </c>
      <c r="E5">
        <v>73</v>
      </c>
      <c r="F5">
        <v>54</v>
      </c>
      <c r="G5" s="2">
        <f t="shared" si="0"/>
        <v>270</v>
      </c>
      <c r="H5">
        <f t="shared" si="1"/>
        <v>54</v>
      </c>
      <c r="I5" t="str">
        <f t="shared" si="2"/>
        <v>pass</v>
      </c>
    </row>
    <row r="6" spans="1:9" x14ac:dyDescent="0.25">
      <c r="A6" t="s">
        <v>32</v>
      </c>
      <c r="B6">
        <v>76</v>
      </c>
      <c r="C6">
        <v>82</v>
      </c>
      <c r="D6">
        <v>20</v>
      </c>
      <c r="E6">
        <v>35</v>
      </c>
      <c r="F6">
        <v>74</v>
      </c>
      <c r="G6" s="2">
        <f t="shared" si="0"/>
        <v>287</v>
      </c>
      <c r="H6">
        <f t="shared" si="1"/>
        <v>57.4</v>
      </c>
      <c r="I6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students</cp:lastModifiedBy>
  <dcterms:created xsi:type="dcterms:W3CDTF">2024-07-15T07:45:00Z</dcterms:created>
  <dcterms:modified xsi:type="dcterms:W3CDTF">2024-09-13T10:04:19Z</dcterms:modified>
</cp:coreProperties>
</file>