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ula Sheet 1" sheetId="2" r:id="rId5"/>
    <sheet state="visible" name="Formula Sheet 2" sheetId="3" r:id="rId6"/>
  </sheets>
  <definedNames/>
  <calcPr/>
</workbook>
</file>

<file path=xl/sharedStrings.xml><?xml version="1.0" encoding="utf-8"?>
<sst xmlns="http://schemas.openxmlformats.org/spreadsheetml/2006/main" count="691" uniqueCount="687">
  <si>
    <t>Movie Title</t>
  </si>
  <si>
    <t>Rank</t>
  </si>
  <si>
    <t>Year</t>
  </si>
  <si>
    <t>Star Cast</t>
  </si>
  <si>
    <t>IMDB Ratings</t>
  </si>
  <si>
    <t>All Directors of the Movies</t>
  </si>
  <si>
    <t>#Movies of Director in Top 250</t>
  </si>
  <si>
    <t>Top Ten:</t>
  </si>
  <si>
    <t>The Shawshank Redemption</t>
  </si>
  <si>
    <t>Frank Darabont (dir.), Tim Robbins, Morgan Freeman</t>
  </si>
  <si>
    <t xml:space="preserve">Frank Darabont </t>
  </si>
  <si>
    <t>The Godfather</t>
  </si>
  <si>
    <t>Francis Ford Coppola (dir.), Marlon Brando, Al Pacino</t>
  </si>
  <si>
    <t xml:space="preserve">Francis Ford Coppola </t>
  </si>
  <si>
    <t>The Dark Knight</t>
  </si>
  <si>
    <t>Christopher Nolan (dir.), Christian Bale, Heath Ledger</t>
  </si>
  <si>
    <t xml:space="preserve">Christopher Nolan </t>
  </si>
  <si>
    <t>The Godfather: Part II</t>
  </si>
  <si>
    <t>Francis Ford Coppola (dir.), Al Pacino, Robert De Niro</t>
  </si>
  <si>
    <t xml:space="preserve">Sidney Lumet </t>
  </si>
  <si>
    <t>12 Angry Men</t>
  </si>
  <si>
    <t>Sidney Lumet (dir.), Henry Fonda, Lee J. Cobb</t>
  </si>
  <si>
    <t xml:space="preserve">Steven Spielberg </t>
  </si>
  <si>
    <t>Schindler's List</t>
  </si>
  <si>
    <t>Steven Spielberg (dir.), Liam Neeson, Ralph Fiennes</t>
  </si>
  <si>
    <t xml:space="preserve">Peter Jackson </t>
  </si>
  <si>
    <t>The Lord of the Rings: The Return of the King</t>
  </si>
  <si>
    <t>Peter Jackson (dir.), Elijah Wood, Viggo Mortensen</t>
  </si>
  <si>
    <t xml:space="preserve">Quentin Tarantino </t>
  </si>
  <si>
    <t>Pulp Fiction</t>
  </si>
  <si>
    <t>Quentin Tarantino (dir.), John Travolta, Uma Thurman</t>
  </si>
  <si>
    <t xml:space="preserve">Sergio Leone </t>
  </si>
  <si>
    <t>The Lord of the Rings: The Fellowship of the Ring</t>
  </si>
  <si>
    <t>Peter Jackson (dir.), Elijah Wood, Ian McKellen</t>
  </si>
  <si>
    <t xml:space="preserve">Robert Zemeckis </t>
  </si>
  <si>
    <t xml:space="preserve"> Il buono, il brutto, il cattivo</t>
  </si>
  <si>
    <t>Sergio Leone (dir.), Clint Eastwood, Eli Wallach</t>
  </si>
  <si>
    <t xml:space="preserve">David Fincher </t>
  </si>
  <si>
    <t>Forrest Gump</t>
  </si>
  <si>
    <t>Robert Zemeckis (dir.), Tom Hanks, Robin Wright</t>
  </si>
  <si>
    <t xml:space="preserve">Irvin Kershner </t>
  </si>
  <si>
    <t>Fight Club</t>
  </si>
  <si>
    <t>David Fincher (dir.), Brad Pitt, Edward Norton</t>
  </si>
  <si>
    <t xml:space="preserve">Lana Wachowski </t>
  </si>
  <si>
    <t>Inception</t>
  </si>
  <si>
    <t>Christopher Nolan (dir.), Leonardo DiCaprio, Joseph Gordon-Levitt</t>
  </si>
  <si>
    <t xml:space="preserve">Martin Scorsese </t>
  </si>
  <si>
    <t>The Lord of the Rings: The Two Towers</t>
  </si>
  <si>
    <t xml:space="preserve">Milos Forman </t>
  </si>
  <si>
    <t>The Empire Strikes Back</t>
  </si>
  <si>
    <t>Irvin Kershner (dir.), Mark Hamill, Harrison Ford</t>
  </si>
  <si>
    <t xml:space="preserve">Akira Kurosawa </t>
  </si>
  <si>
    <t>The Matrix</t>
  </si>
  <si>
    <t>Lana Wachowski (dir.), Keanu Reeves, Laurence Fishburne</t>
  </si>
  <si>
    <t xml:space="preserve">Frank Capra </t>
  </si>
  <si>
    <t>Goodfellas</t>
  </si>
  <si>
    <t>Martin Scorsese (dir.), Robert De Niro, Ray Liotta</t>
  </si>
  <si>
    <t xml:space="preserve">Jonathan Demme </t>
  </si>
  <si>
    <t xml:space="preserve">Apparently, it does not come to our surprise that these renowned </t>
  </si>
  <si>
    <t xml:space="preserve">As seen in the scatter plot above, the top 250 movies are </t>
  </si>
  <si>
    <t>More than 100 directors have exactly one movie in the list.</t>
  </si>
  <si>
    <t>One Flew Over the Cuckoo's Nest</t>
  </si>
  <si>
    <t>Milos Forman (dir.), Jack Nicholson, Louise Fletcher</t>
  </si>
  <si>
    <t xml:space="preserve">Fernando Meirelles </t>
  </si>
  <si>
    <t xml:space="preserve">directors, such as Christopher Nolan, Martin Scorsesse, have the </t>
  </si>
  <si>
    <t>somewhat more densed through the years after around 1970.</t>
  </si>
  <si>
    <t xml:space="preserve">Even though I have not calculated the PMF of the number of movies </t>
  </si>
  <si>
    <t>Se7en</t>
  </si>
  <si>
    <t>David Fincher (dir.), Morgan Freeman, Brad Pitt</t>
  </si>
  <si>
    <t xml:space="preserve">Roberto Benigni </t>
  </si>
  <si>
    <t>highest rated movies ever.</t>
  </si>
  <si>
    <t>It may be due to the rising in the film productions in the last</t>
  </si>
  <si>
    <t xml:space="preserve">and number of movies of different directors, we can easily see that the </t>
  </si>
  <si>
    <t>Shichinin no samurai</t>
  </si>
  <si>
    <t>Akira Kurosawa (dir.), Toshirô Mifune, Takashi Shimura</t>
  </si>
  <si>
    <t xml:space="preserve">George Lucas </t>
  </si>
  <si>
    <t>These top 10 directors have 60 movies together in the top 250 list,</t>
  </si>
  <si>
    <t xml:space="preserve">50 years or so. </t>
  </si>
  <si>
    <t>distribution of the data is extremely shifted towards the first two entries.</t>
  </si>
  <si>
    <t>It's a Wonderful Life</t>
  </si>
  <si>
    <t>Frank Capra (dir.), James Stewart, Donna Reed</t>
  </si>
  <si>
    <t xml:space="preserve">James Cameron </t>
  </si>
  <si>
    <t>a wooping 24% in total!</t>
  </si>
  <si>
    <t>The Silence of the Lambs</t>
  </si>
  <si>
    <t>Jonathan Demme (dir.), Jodie Foster, Anthony Hopkins</t>
  </si>
  <si>
    <t xml:space="preserve">Hayao Miyazaki </t>
  </si>
  <si>
    <t>Cidade de Deus</t>
  </si>
  <si>
    <t>Fernando Meirelles (dir.), Alexandre Rodrigues, Leandro Firmino</t>
  </si>
  <si>
    <t xml:space="preserve">Alfred Hitchcock </t>
  </si>
  <si>
    <t>Saving Private Ryan</t>
  </si>
  <si>
    <t>Steven Spielberg (dir.), Tom Hanks, Matt Damon</t>
  </si>
  <si>
    <t xml:space="preserve">Roman Polanski </t>
  </si>
  <si>
    <t>La vita è bella</t>
  </si>
  <si>
    <t>Roberto Benigni (dir.), Roberto Benigni, Nicoletta Braschi</t>
  </si>
  <si>
    <t xml:space="preserve">Luc Besson </t>
  </si>
  <si>
    <t>The Green Mile</t>
  </si>
  <si>
    <t>Frank Darabont (dir.), Tom Hanks, Michael Clarke Duncan</t>
  </si>
  <si>
    <t xml:space="preserve">Bong Joon Ho </t>
  </si>
  <si>
    <t>Star Wars</t>
  </si>
  <si>
    <t>George Lucas (dir.), Mark Hamill, Harrison Ford</t>
  </si>
  <si>
    <t xml:space="preserve">Roger Allers </t>
  </si>
  <si>
    <t>Interstellar</t>
  </si>
  <si>
    <t>Christopher Nolan (dir.), Matthew McConaughey, Anne Hathaway</t>
  </si>
  <si>
    <t xml:space="preserve">Tony Kaye </t>
  </si>
  <si>
    <t>Terminator 2: Judgment Day</t>
  </si>
  <si>
    <t>James Cameron (dir.), Arnold Schwarzenegger, Linda Hamilton</t>
  </si>
  <si>
    <t xml:space="preserve">Ridley Scott </t>
  </si>
  <si>
    <t>Back to the Future</t>
  </si>
  <si>
    <t>Robert Zemeckis (dir.), Michael J. Fox, Christopher Lloyd</t>
  </si>
  <si>
    <t xml:space="preserve">Bryan Singer </t>
  </si>
  <si>
    <t>Sen to Chihiro no kamikakushi</t>
  </si>
  <si>
    <t>Hayao Miyazaki (dir.), Daveigh Chase, Suzanne Pleshette</t>
  </si>
  <si>
    <t xml:space="preserve">Michael Curtiz </t>
  </si>
  <si>
    <t>Psycho</t>
  </si>
  <si>
    <t>Alfred Hitchcock (dir.), Anthony Perkins, Janet Leigh</t>
  </si>
  <si>
    <t xml:space="preserve">Damien Chazelle </t>
  </si>
  <si>
    <t>The Pianist</t>
  </si>
  <si>
    <t>Roman Polanski (dir.), Adrien Brody, Thomas Kretschmann</t>
  </si>
  <si>
    <t xml:space="preserve">Olivier Nakache </t>
  </si>
  <si>
    <t>Léon</t>
  </si>
  <si>
    <t>Luc Besson (dir.), Jean Reno, Gary Oldman</t>
  </si>
  <si>
    <t xml:space="preserve">Charles Chaplin </t>
  </si>
  <si>
    <t>Gisaengchung</t>
  </si>
  <si>
    <t>Bong Joon Ho (dir.), Kang-ho Song, Sun-kyun Lee</t>
  </si>
  <si>
    <t xml:space="preserve">Masaki Kobayashi </t>
  </si>
  <si>
    <t>The Lion King</t>
  </si>
  <si>
    <t>Roger Allers (dir.), Matthew Broderick, Jeremy Irons</t>
  </si>
  <si>
    <t xml:space="preserve">Isao Takahata </t>
  </si>
  <si>
    <t>This scatter plot gives a better look at the distribution of the data.</t>
  </si>
  <si>
    <t>American History X</t>
  </si>
  <si>
    <t>Tony Kaye (dir.), Edward Norton, Edward Furlong</t>
  </si>
  <si>
    <t xml:space="preserve">Giuseppe Tornatore </t>
  </si>
  <si>
    <t>"Good Old Days" was not just a thing that our parents tell all the time</t>
  </si>
  <si>
    <t>Only 11 directors have 3 or more movies in the list.(How rare is that!)</t>
  </si>
  <si>
    <t>Gladiator</t>
  </si>
  <si>
    <t>Ridley Scott (dir.), Russell Crowe, Joaquin Phoenix</t>
  </si>
  <si>
    <t xml:space="preserve">Dan Kwan </t>
  </si>
  <si>
    <t>in regards of the movies and entertainment, in general.</t>
  </si>
  <si>
    <t>The Usual Suspects</t>
  </si>
  <si>
    <t>Bryan Singer (dir.), Kevin Spacey, Gabriel Byrne</t>
  </si>
  <si>
    <t xml:space="preserve">Andrew Stanton </t>
  </si>
  <si>
    <t>While my sample data is indufficient in telling something too valuable</t>
  </si>
  <si>
    <t>The Departed</t>
  </si>
  <si>
    <t>Martin Scorsese (dir.), Leonardo DiCaprio, Matt Damon</t>
  </si>
  <si>
    <t xml:space="preserve">Florian Henckel von Donnersmarck </t>
  </si>
  <si>
    <t>or any new findings, it it still somewhat surprising to see that the</t>
  </si>
  <si>
    <t>The Prestige</t>
  </si>
  <si>
    <t>Christopher Nolan (dir.), Christian Bale, Hugh Jackman</t>
  </si>
  <si>
    <t xml:space="preserve">Billy Wilder </t>
  </si>
  <si>
    <t>last good year in terms of overall best rated movies was 14 long</t>
  </si>
  <si>
    <t>Casablanca</t>
  </si>
  <si>
    <t>Michael Curtiz (dir.), Humphrey Bogart, Ingrid Bergman</t>
  </si>
  <si>
    <t xml:space="preserve">Stanley Kubrick </t>
  </si>
  <si>
    <t>years ago!</t>
  </si>
  <si>
    <t>Whiplash</t>
  </si>
  <si>
    <t>Damien Chazelle (dir.), Miles Teller, J.K. Simmons</t>
  </si>
  <si>
    <t xml:space="preserve">Anthony Russo </t>
  </si>
  <si>
    <t>The Intouchables</t>
  </si>
  <si>
    <t>Olivier Nakache (dir.), François Cluzet, Omar Sy</t>
  </si>
  <si>
    <t xml:space="preserve">Sam Mendes </t>
  </si>
  <si>
    <t>Modern Times</t>
  </si>
  <si>
    <t>Charles Chaplin (dir.), Charles Chaplin, Paulette Goddard</t>
  </si>
  <si>
    <t xml:space="preserve">Bob Persichetti </t>
  </si>
  <si>
    <r>
      <rPr>
        <rFont val="Calibri"/>
        <b/>
        <color theme="1"/>
      </rPr>
      <t>Remark</t>
    </r>
    <r>
      <rPr>
        <rFont val="Calibri"/>
        <color theme="1"/>
      </rPr>
      <t xml:space="preserve">: I could have used some ideas like random variables to further </t>
    </r>
  </si>
  <si>
    <t>Seppuku</t>
  </si>
  <si>
    <t>Masaki Kobayashi (dir.), Tatsuya Nakadai, Akira Ishihama</t>
  </si>
  <si>
    <t xml:space="preserve">Todd Phillips </t>
  </si>
  <si>
    <t>denote the relationship between different data, as I have just pointed</t>
  </si>
  <si>
    <t>Once Upon a Time in the West</t>
  </si>
  <si>
    <t>Sergio Leone (dir.), Henry Fonda, Charles Bronson</t>
  </si>
  <si>
    <t xml:space="preserve">Park Chan-wook </t>
  </si>
  <si>
    <t>out the obvious in this file and not use any "true" statistics, I am refraining</t>
  </si>
  <si>
    <t>Hotaru no haka</t>
  </si>
  <si>
    <t>Isao Takahata (dir.), Tsutomu Tatsumi, Ayano Shiraishi</t>
  </si>
  <si>
    <t xml:space="preserve">Mel Gibson </t>
  </si>
  <si>
    <t>now from doing so because this is my first activity, and I wanted to</t>
  </si>
  <si>
    <t>Rear Window</t>
  </si>
  <si>
    <t>Alfred Hitchcock (dir.), James Stewart, Grace Kelly</t>
  </si>
  <si>
    <t xml:space="preserve">John Lasseter </t>
  </si>
  <si>
    <t>get the hang of it without getting too hung up on the topic.</t>
  </si>
  <si>
    <t>Alien</t>
  </si>
  <si>
    <t>Ridley Scott (dir.), Sigourney Weaver, Tom Skerritt</t>
  </si>
  <si>
    <t xml:space="preserve">Lee Unkrich </t>
  </si>
  <si>
    <t>I shall be trying to get more theoretical as the coure progresses</t>
  </si>
  <si>
    <t>City Lights</t>
  </si>
  <si>
    <t>Charles Chaplin (dir.), Charles Chaplin, Virginia Cherrill</t>
  </si>
  <si>
    <t xml:space="preserve">Wolfgang Petersen </t>
  </si>
  <si>
    <t>and I get better understanding of the subject.</t>
  </si>
  <si>
    <t>Nuovo Cinema Paradiso</t>
  </si>
  <si>
    <t>Giuseppe Tornatore (dir.), Philippe Noiret, Enzo Cannavale</t>
  </si>
  <si>
    <t xml:space="preserve">Gus Van Sant </t>
  </si>
  <si>
    <t>Memento</t>
  </si>
  <si>
    <t>Christopher Nolan (dir.), Guy Pearce, Carrie-Anne Moss</t>
  </si>
  <si>
    <t xml:space="preserve">Darren Aronofsky </t>
  </si>
  <si>
    <t>Everything Everywhere All at Once</t>
  </si>
  <si>
    <t>Dan Kwan (dir.), Michelle Yeoh, Stephanie Hsu</t>
  </si>
  <si>
    <t xml:space="preserve">Stanley Donen </t>
  </si>
  <si>
    <t>Apocalypse Now</t>
  </si>
  <si>
    <t>Francis Ford Coppola (dir.), Martin Sheen, Marlon Brando</t>
  </si>
  <si>
    <t xml:space="preserve">Makoto Shinkai </t>
  </si>
  <si>
    <t>Raiders of the Lost Ark</t>
  </si>
  <si>
    <t>Steven Spielberg (dir.), Harrison Ford, Karen Allen</t>
  </si>
  <si>
    <t xml:space="preserve">Richard Marquand </t>
  </si>
  <si>
    <t>Django Unchained</t>
  </si>
  <si>
    <t>Quentin Tarantino (dir.), Jamie Foxx, Christoph Waltz</t>
  </si>
  <si>
    <t xml:space="preserve">Rajkumar Hirani </t>
  </si>
  <si>
    <t>WALL·E</t>
  </si>
  <si>
    <t>Andrew Stanton (dir.), Ben Burtt, Elissa Knight</t>
  </si>
  <si>
    <t xml:space="preserve">Michel Gondry </t>
  </si>
  <si>
    <t>The Lives of Others</t>
  </si>
  <si>
    <t>Florian Henckel von Donnersmarck (dir.), Ulrich Mühe, Martina Gedeck</t>
  </si>
  <si>
    <t xml:space="preserve">Orson Welles </t>
  </si>
  <si>
    <t>Sunset Blvd</t>
  </si>
  <si>
    <t>Billy Wilder (dir.), William Holden, Gloria Swanson</t>
  </si>
  <si>
    <t xml:space="preserve">Nadine Labaki </t>
  </si>
  <si>
    <t>Paths of Glory</t>
  </si>
  <si>
    <t>Stanley Kubrick (dir.), Kirk Douglas, Ralph Meeker</t>
  </si>
  <si>
    <t xml:space="preserve">David Lean </t>
  </si>
  <si>
    <t>The Shining</t>
  </si>
  <si>
    <t>Stanley Kubrick (dir.), Jack Nicholson, Shelley Duvall</t>
  </si>
  <si>
    <t xml:space="preserve">Fritz Lang </t>
  </si>
  <si>
    <t>The Great Dictator</t>
  </si>
  <si>
    <t xml:space="preserve">Thomas Vinterberg </t>
  </si>
  <si>
    <t>Witness for the Prosecution</t>
  </si>
  <si>
    <t>Billy Wilder (dir.), Tyrone Power, Marlene Dietrich</t>
  </si>
  <si>
    <t xml:space="preserve">Jean-Pierre Jeunet </t>
  </si>
  <si>
    <t>Avengers: Infinity War</t>
  </si>
  <si>
    <t>Anthony Russo (dir.), Robert Downey Jr., Chris Hemsworth</t>
  </si>
  <si>
    <t xml:space="preserve">Jon Watts </t>
  </si>
  <si>
    <t>Aliens</t>
  </si>
  <si>
    <t>James Cameron (dir.), Sigourney Weaver, Michael Biehn</t>
  </si>
  <si>
    <t xml:space="preserve">Elem Klimov </t>
  </si>
  <si>
    <t>American Beauty</t>
  </si>
  <si>
    <t>Sam Mendes (dir.), Kevin Spacey, Annette Bening</t>
  </si>
  <si>
    <t xml:space="preserve">Brian De Palma </t>
  </si>
  <si>
    <t>Dr Strangelove or: How I Learned to Stop Worrying and Love the Bomb</t>
  </si>
  <si>
    <t>Stanley Kubrick (dir.), Peter Sellers, George C. Scott</t>
  </si>
  <si>
    <t xml:space="preserve">Robert Mulligan </t>
  </si>
  <si>
    <t>The Dark Knight Rises</t>
  </si>
  <si>
    <t>Christopher Nolan (dir.), Christian Bale, Tom Hardy</t>
  </si>
  <si>
    <t xml:space="preserve">George Roy Hill </t>
  </si>
  <si>
    <t>Spider-Man: Into the Spider-Verse</t>
  </si>
  <si>
    <t>Bob Persichetti (dir.), Shameik Moore, Jake Johnson</t>
  </si>
  <si>
    <t xml:space="preserve">Thomas Kail </t>
  </si>
  <si>
    <t>Joker</t>
  </si>
  <si>
    <t>Todd Phillips (dir.), Joaquin Phoenix, Robert De Niro</t>
  </si>
  <si>
    <t xml:space="preserve">Curtis Hanson </t>
  </si>
  <si>
    <t>Oldeuboi</t>
  </si>
  <si>
    <t>Park Chan-wook (dir.), Choi Min-sik, Yoo Ji-Tae</t>
  </si>
  <si>
    <t xml:space="preserve">Pete Docter </t>
  </si>
  <si>
    <t>Braveheart</t>
  </si>
  <si>
    <t>Mel Gibson (dir.), Mel Gibson, Sophie Marceau</t>
  </si>
  <si>
    <t xml:space="preserve">Michael Mann </t>
  </si>
  <si>
    <t>Amadeus</t>
  </si>
  <si>
    <t>Milos Forman (dir.), F. Murray Abraham, Tom Hulce</t>
  </si>
  <si>
    <t xml:space="preserve">Guy Ritchie </t>
  </si>
  <si>
    <t>Toy Story</t>
  </si>
  <si>
    <t>John Lasseter (dir.), Tom Hanks, Tim Allen</t>
  </si>
  <si>
    <t xml:space="preserve">Asghar Farhadi </t>
  </si>
  <si>
    <t>Coco</t>
  </si>
  <si>
    <t>Lee Unkrich (dir.), Anthony Gonzalez, Gael García Bernal</t>
  </si>
  <si>
    <t xml:space="preserve">John McTiernan </t>
  </si>
  <si>
    <t>Das Boot</t>
  </si>
  <si>
    <t>Wolfgang Petersen (dir.), Jürgen Prochnow, Herbert Grönemeyer</t>
  </si>
  <si>
    <t xml:space="preserve">Denis Villeneuve </t>
  </si>
  <si>
    <t>Inglourious Basterds</t>
  </si>
  <si>
    <t>Quentin Tarantino (dir.), Brad Pitt, Diane Kruger</t>
  </si>
  <si>
    <t xml:space="preserve">Vittorio De Sica </t>
  </si>
  <si>
    <t>Mononoke-hime</t>
  </si>
  <si>
    <t>Hayao Miyazaki (dir.), Yôji Matsuda, Yuriko Ishida</t>
  </si>
  <si>
    <t xml:space="preserve">Aamir Khan </t>
  </si>
  <si>
    <t>Once Upon a Time in America</t>
  </si>
  <si>
    <t>Sergio Leone (dir.), Robert De Niro, James Woods</t>
  </si>
  <si>
    <t xml:space="preserve">Oliver Hirschbiegel </t>
  </si>
  <si>
    <t>Avengers: Endgame</t>
  </si>
  <si>
    <t>Anthony Russo (dir.), Robert Downey Jr., Chris Evans</t>
  </si>
  <si>
    <t xml:space="preserve">Nitesh Tiwari </t>
  </si>
  <si>
    <t>Good Will Hunting</t>
  </si>
  <si>
    <t>Gus Van Sant (dir.), Robin Williams, Matt Damon</t>
  </si>
  <si>
    <t xml:space="preserve">Florian Zeller </t>
  </si>
  <si>
    <t>Requiem for a Dream</t>
  </si>
  <si>
    <t>Darren Aronofsky (dir.), Ellen Burstyn, Jared Leto</t>
  </si>
  <si>
    <t xml:space="preserve">Joseph L. Mankiewicz </t>
  </si>
  <si>
    <t>Toy Story 3</t>
  </si>
  <si>
    <t>Lee Unkrich (dir.), Tom Hanks, Tim Allen</t>
  </si>
  <si>
    <t xml:space="preserve">Peter Farrelly </t>
  </si>
  <si>
    <t>Singin' in the Rain</t>
  </si>
  <si>
    <t>Stanley Donen (dir.), Gene Kelly, Donald O'Connor</t>
  </si>
  <si>
    <t xml:space="preserve">Stanley Kramer </t>
  </si>
  <si>
    <t>Kimi no na wa</t>
  </si>
  <si>
    <t>Makoto Shinkai (dir.), Ryûnosuke Kamiki, Mone Kamishiraishi</t>
  </si>
  <si>
    <t xml:space="preserve">Clint Eastwood </t>
  </si>
  <si>
    <t>Star Wars: Episode VI - Return of the Jedi</t>
  </si>
  <si>
    <t>Richard Marquand (dir.), Mark Hamill, Harrison Ford</t>
  </si>
  <si>
    <t xml:space="preserve">Guillermo del Toro </t>
  </si>
  <si>
    <t>3 Idiots</t>
  </si>
  <si>
    <t>Rajkumar Hirani (dir.), Aamir Khan, Madhavan</t>
  </si>
  <si>
    <t xml:space="preserve">Paul Thomas Anderson </t>
  </si>
  <si>
    <t>2001: A Space Odyssey</t>
  </si>
  <si>
    <t>Stanley Kubrick (dir.), Keir Dullea, Gary Lockwood</t>
  </si>
  <si>
    <t xml:space="preserve">Terry Gilliam </t>
  </si>
  <si>
    <t>Reservoir Dogs</t>
  </si>
  <si>
    <t>Quentin Tarantino (dir.), Harvey Keitel, Tim Roth</t>
  </si>
  <si>
    <t xml:space="preserve">Ron Howard </t>
  </si>
  <si>
    <t>Eternal Sunshine of the Spotless Mind</t>
  </si>
  <si>
    <t>Michel Gondry (dir.), Jim Carrey, Kate Winslet</t>
  </si>
  <si>
    <t xml:space="preserve">M. Night Shyamalan </t>
  </si>
  <si>
    <t>Tengoku to jigoku</t>
  </si>
  <si>
    <t>Akira Kurosawa (dir.), Toshirô Mifune, Yutaka Sada</t>
  </si>
  <si>
    <t xml:space="preserve">Peter Weir </t>
  </si>
  <si>
    <t>Citizen Kane</t>
  </si>
  <si>
    <t>Orson Welles (dir.), Orson Welles, Joseph Cotten</t>
  </si>
  <si>
    <t xml:space="preserve">John Huston </t>
  </si>
  <si>
    <t>Capharnaüm</t>
  </si>
  <si>
    <t>Nadine Labaki (dir.), Zain Al Rafeea, Yordanos Shiferaw</t>
  </si>
  <si>
    <t xml:space="preserve">John Sturges </t>
  </si>
  <si>
    <t>Lawrence of Arabia</t>
  </si>
  <si>
    <t>David Lean (dir.), Peter O'Toole, Alec Guinness</t>
  </si>
  <si>
    <t xml:space="preserve">Ethan Coen </t>
  </si>
  <si>
    <t>M - Eine Stadt sucht einen Mörder</t>
  </si>
  <si>
    <t>Fritz Lang (dir.), Peter Lorre, Ellen Widmann</t>
  </si>
  <si>
    <t xml:space="preserve">David Lynch </t>
  </si>
  <si>
    <t>Jagten</t>
  </si>
  <si>
    <t>Thomas Vinterberg (dir.), Mads Mikkelsen, Thomas Bo Larsen</t>
  </si>
  <si>
    <t xml:space="preserve">Victor Fleming </t>
  </si>
  <si>
    <t>North by Northwest</t>
  </si>
  <si>
    <t>Alfred Hitchcock (dir.), Cary Grant, Eva Marie Saint</t>
  </si>
  <si>
    <t xml:space="preserve">James McTeigue </t>
  </si>
  <si>
    <t>Vertigo</t>
  </si>
  <si>
    <t>Alfred Hitchcock (dir.), James Stewart, Kim Novak</t>
  </si>
  <si>
    <t xml:space="preserve">John Carpenter </t>
  </si>
  <si>
    <t xml:space="preserve"> Le fabuleux destin d'Amélie Poulain</t>
  </si>
  <si>
    <t>Jean-Pierre Jeunet (dir.), Audrey Tautou, Mathieu Kassovitz</t>
  </si>
  <si>
    <t xml:space="preserve">Juan José Campanella </t>
  </si>
  <si>
    <t>A Clockwork Orange</t>
  </si>
  <si>
    <t>Stanley Kubrick (dir.), Malcolm McDowell, Patrick Magee</t>
  </si>
  <si>
    <t xml:space="preserve">Martin McDonagh </t>
  </si>
  <si>
    <t>Spider-Man: No Way Home</t>
  </si>
  <si>
    <t>Jon Watts (dir.), Tom Holland, Zendaya</t>
  </si>
  <si>
    <t xml:space="preserve">Danny Boyle </t>
  </si>
  <si>
    <t>Idi i smotri</t>
  </si>
  <si>
    <t>Elem Klimov (dir.), Aleksey Kravchenko, Olga Mironova</t>
  </si>
  <si>
    <t xml:space="preserve">Gavin O'Connor </t>
  </si>
  <si>
    <t>Full Metal Jacket</t>
  </si>
  <si>
    <t>Stanley Kubrick (dir.), Matthew Modine, R. Lee Ermey</t>
  </si>
  <si>
    <t xml:space="preserve">Joel Coen </t>
  </si>
  <si>
    <t>Double Indemnity</t>
  </si>
  <si>
    <t>Billy Wilder (dir.), Fred MacMurray, Barbara Stanwyck</t>
  </si>
  <si>
    <t xml:space="preserve">Elia Kazan </t>
  </si>
  <si>
    <t>The Apartment</t>
  </si>
  <si>
    <t>Billy Wilder (dir.), Jack Lemmon, Shirley MacLaine</t>
  </si>
  <si>
    <t xml:space="preserve">Carol Reed </t>
  </si>
  <si>
    <t>Scarface</t>
  </si>
  <si>
    <t>Brian De Palma (dir.), Al Pacino, Michelle Pfeiffer</t>
  </si>
  <si>
    <t xml:space="preserve">Majid Majidi </t>
  </si>
  <si>
    <t>Taxi Driver</t>
  </si>
  <si>
    <t>Martin Scorsese (dir.), Robert De Niro, Jodie Foster</t>
  </si>
  <si>
    <t xml:space="preserve">William Wyler </t>
  </si>
  <si>
    <t>To Kill a Mockingbird</t>
  </si>
  <si>
    <t>Robert Mulligan (dir.), Gregory Peck, John Megna</t>
  </si>
  <si>
    <t xml:space="preserve">Clyde Bruckman </t>
  </si>
  <si>
    <t>Ikiru</t>
  </si>
  <si>
    <t>Akira Kurosawa (dir.), Takashi Shimura, Nobuo Kaneko</t>
  </si>
  <si>
    <t xml:space="preserve">Steve McQueen </t>
  </si>
  <si>
    <t>The Sting</t>
  </si>
  <si>
    <t>George Roy Hill (dir.), Paul Newman, Robert Redford</t>
  </si>
  <si>
    <t xml:space="preserve">Ingmar Bergman </t>
  </si>
  <si>
    <t>Hamilton</t>
  </si>
  <si>
    <t>Thomas Kail (dir.), Lin-Manuel Miranda, Phillipa Soo</t>
  </si>
  <si>
    <t xml:space="preserve">Michael Cimino </t>
  </si>
  <si>
    <t>LA Confidential</t>
  </si>
  <si>
    <t>Curtis Hanson (dir.), Kevin Spacey, Russell Crowe</t>
  </si>
  <si>
    <t xml:space="preserve">Richard Linklater </t>
  </si>
  <si>
    <t>Up</t>
  </si>
  <si>
    <t>Pete Docter (dir.), Edward Asner, Jordan Nagai</t>
  </si>
  <si>
    <t xml:space="preserve">David Yates </t>
  </si>
  <si>
    <t>Heat</t>
  </si>
  <si>
    <t>Michael Mann (dir.), Al Pacino, Robert De Niro</t>
  </si>
  <si>
    <t xml:space="preserve">Jim Sheridan </t>
  </si>
  <si>
    <t>Metropolis</t>
  </si>
  <si>
    <t>Fritz Lang (dir.), Brigitte Helm, Alfred Abel</t>
  </si>
  <si>
    <t xml:space="preserve">Wes Anderson </t>
  </si>
  <si>
    <t>Snatch</t>
  </si>
  <si>
    <t>Guy Ritchie (dir.), Jason Statham, Brad Pitt</t>
  </si>
  <si>
    <t xml:space="preserve">Henri-Georges Clouzot </t>
  </si>
  <si>
    <t>Jodaeiye Nader az Simin</t>
  </si>
  <si>
    <t>Asghar Farhadi (dir.), Payman Maadi, Leila Hatami</t>
  </si>
  <si>
    <t xml:space="preserve">Buster Keaton </t>
  </si>
  <si>
    <t>Die Hard</t>
  </si>
  <si>
    <t>John McTiernan (dir.), Bruce Willis, Alan Rickman</t>
  </si>
  <si>
    <t xml:space="preserve">Lenny Abrahamson </t>
  </si>
  <si>
    <t>Incendies</t>
  </si>
  <si>
    <t>Denis Villeneuve (dir.), Lubna Azabal, Mélissa Désormeaux-Poulin</t>
  </si>
  <si>
    <t xml:space="preserve">Sergio Pablos </t>
  </si>
  <si>
    <t>Indiana Jones and the Last Crusade</t>
  </si>
  <si>
    <t>Steven Spielberg (dir.), Harrison Ford, Sean Connery</t>
  </si>
  <si>
    <t xml:space="preserve">Damián Szifron </t>
  </si>
  <si>
    <t>Ladri di biciclette</t>
  </si>
  <si>
    <t>Vittorio De Sica (dir.), Lamberto Maggiorani, Enzo Staiola</t>
  </si>
  <si>
    <t xml:space="preserve">Dean DeBlois </t>
  </si>
  <si>
    <t>1917</t>
  </si>
  <si>
    <t>Sam Mendes (dir.), Dean-Charles Chapman, George MacKay</t>
  </si>
  <si>
    <t xml:space="preserve">George Miller </t>
  </si>
  <si>
    <t>Taare Zameen Par</t>
  </si>
  <si>
    <t>Aamir Khan (dir.), Darsheel Safary, Aamir Khan</t>
  </si>
  <si>
    <t xml:space="preserve">Adam Elliot </t>
  </si>
  <si>
    <t>Der Untergang</t>
  </si>
  <si>
    <t>Oliver Hirschbiegel (dir.), Bruno Ganz, Alexandra Maria Lara</t>
  </si>
  <si>
    <t xml:space="preserve">Satyajit Ray </t>
  </si>
  <si>
    <t>Per qualche dollaro in più</t>
  </si>
  <si>
    <t>Sergio Leone (dir.), Clint Eastwood, Lee Van Cleef</t>
  </si>
  <si>
    <t xml:space="preserve">Carl Theodor Dreyer </t>
  </si>
  <si>
    <t>Batman Begins</t>
  </si>
  <si>
    <t>Christopher Nolan (dir.), Christian Bale, Michael Caine</t>
  </si>
  <si>
    <t xml:space="preserve">Terry George </t>
  </si>
  <si>
    <t>Dangal</t>
  </si>
  <si>
    <t>Nitesh Tiwari (dir.), Aamir Khan, Sakshi Tanwar</t>
  </si>
  <si>
    <t xml:space="preserve">Yasujirô Ozu </t>
  </si>
  <si>
    <t>The Kid</t>
  </si>
  <si>
    <t>Charles Chaplin (dir.), Charles Chaplin, Edna Purviance</t>
  </si>
  <si>
    <t xml:space="preserve">Oliver Stone </t>
  </si>
  <si>
    <t>Some Like It Hot</t>
  </si>
  <si>
    <t>Billy Wilder (dir.), Marilyn Monroe, Tony Curtis</t>
  </si>
  <si>
    <t xml:space="preserve">John G. Avildsen </t>
  </si>
  <si>
    <t>The Father</t>
  </si>
  <si>
    <t>Florian Zeller (dir.), Anthony Hopkins, Olivia Colman</t>
  </si>
  <si>
    <t xml:space="preserve">James Mangold </t>
  </si>
  <si>
    <t>All About Eve</t>
  </si>
  <si>
    <t>Joseph L. Mankiewicz (dir.), Bette Davis, Anne Baxter</t>
  </si>
  <si>
    <t xml:space="preserve">Rob Reiner </t>
  </si>
  <si>
    <t>Green Book</t>
  </si>
  <si>
    <t>Peter Farrelly (dir.), Viggo Mortensen, Mahershala Ali</t>
  </si>
  <si>
    <t xml:space="preserve">Tom McCarthy </t>
  </si>
  <si>
    <t>The Wolf of Wall Street</t>
  </si>
  <si>
    <t>Martin Scorsese (dir.), Leonardo DiCaprio, Jonah Hill</t>
  </si>
  <si>
    <t xml:space="preserve">Sean Penn </t>
  </si>
  <si>
    <t>Judgment at Nuremberg</t>
  </si>
  <si>
    <t>Stanley Kramer (dir.), Spencer Tracy, Burt Lancaster</t>
  </si>
  <si>
    <t xml:space="preserve">Harold Ramis </t>
  </si>
  <si>
    <t>Unforgiven</t>
  </si>
  <si>
    <t>Clint Eastwood (dir.), Clint Eastwood, Gene Hackman</t>
  </si>
  <si>
    <t xml:space="preserve">Brad Bird </t>
  </si>
  <si>
    <t>Pan's Labyrinth</t>
  </si>
  <si>
    <t>Guillermo del Toro (dir.), Ivana Baquero, Ariadna Gil</t>
  </si>
  <si>
    <t xml:space="preserve">William Friedkin </t>
  </si>
  <si>
    <t>Casino</t>
  </si>
  <si>
    <t>Martin Scorsese (dir.), Robert De Niro, Sharon Stone</t>
  </si>
  <si>
    <t xml:space="preserve">Ernst Lubitsch </t>
  </si>
  <si>
    <t>Ran</t>
  </si>
  <si>
    <t>Akira Kurosawa (dir.), Tatsuya Nakadai, Akira Terao</t>
  </si>
  <si>
    <t xml:space="preserve">Gillo Pontecorvo </t>
  </si>
  <si>
    <t>There Will Be Blood</t>
  </si>
  <si>
    <t>Paul Thomas Anderson (dir.), Daniel Day-Lewis, Paul Dano</t>
  </si>
  <si>
    <t xml:space="preserve">John Ford </t>
  </si>
  <si>
    <t>Monty Python and the Holy Grail</t>
  </si>
  <si>
    <t>Terry Gilliam (dir.), Graham Chapman, John Cleese</t>
  </si>
  <si>
    <t xml:space="preserve">Lasse Hallström </t>
  </si>
  <si>
    <t>A Beautiful Mind</t>
  </si>
  <si>
    <t>Ron Howard (dir.), Russell Crowe, Ed Harris</t>
  </si>
  <si>
    <t xml:space="preserve">Stuart Rosenberg </t>
  </si>
  <si>
    <t>The Sixth Sense</t>
  </si>
  <si>
    <t>M. Night Shyamalan (dir.), Bruce Willis, Haley Joel Osment</t>
  </si>
  <si>
    <t xml:space="preserve">Alejandro G. Iñárritu </t>
  </si>
  <si>
    <t>The Truman Show</t>
  </si>
  <si>
    <t>Peter Weir (dir.), Jim Carrey, Ed Harris</t>
  </si>
  <si>
    <t xml:space="preserve">Cagan Irmak </t>
  </si>
  <si>
    <t>Yôjinbô</t>
  </si>
  <si>
    <t>Akira Kurosawa (dir.), Toshirô Mifune, Eijirô Tôno</t>
  </si>
  <si>
    <t xml:space="preserve">François Truffaut </t>
  </si>
  <si>
    <t>The Treasure of the Sierra Madre</t>
  </si>
  <si>
    <t>John Huston (dir.), Humphrey Bogart, Walter Huston</t>
  </si>
  <si>
    <t xml:space="preserve">Gore Verbinski </t>
  </si>
  <si>
    <t>Rashômon</t>
  </si>
  <si>
    <t>Akira Kurosawa (dir.), Toshirô Mifune, Machiko Kyô</t>
  </si>
  <si>
    <t xml:space="preserve">Terry Jones </t>
  </si>
  <si>
    <t>The Great Escape</t>
  </si>
  <si>
    <t>John Sturges (dir.), Steve McQueen, James Garner</t>
  </si>
  <si>
    <t xml:space="preserve">Mathieu Kassovitz </t>
  </si>
  <si>
    <t>Shutter Island</t>
  </si>
  <si>
    <t>Martin Scorsese (dir.), Leonardo DiCaprio, Emily Mortimer</t>
  </si>
  <si>
    <t xml:space="preserve">Robert Wise </t>
  </si>
  <si>
    <t>Kill Bill: Vol 1</t>
  </si>
  <si>
    <t>Quentin Tarantino (dir.), Uma Thurman, David Carradine</t>
  </si>
  <si>
    <t xml:space="preserve">Richard Attenborough </t>
  </si>
  <si>
    <t>Jurassic Park</t>
  </si>
  <si>
    <t>Steven Spielberg (dir.), Sam Neill, Laura Dern</t>
  </si>
  <si>
    <t xml:space="preserve">Ron Clements </t>
  </si>
  <si>
    <t>No Country for Old Men</t>
  </si>
  <si>
    <t>Ethan Coen (dir.), Tommy Lee Jones, Javier Bardem</t>
  </si>
  <si>
    <t xml:space="preserve">Tate Taylor </t>
  </si>
  <si>
    <t>The Elephant Man</t>
  </si>
  <si>
    <t>David Lynch (dir.), Anthony Hopkins, John Hurt</t>
  </si>
  <si>
    <t xml:space="preserve">Gary Trousdale </t>
  </si>
  <si>
    <t>Finding Nemo</t>
  </si>
  <si>
    <t>Andrew Stanton (dir.), Albert Brooks, Ellen DeGeneres</t>
  </si>
  <si>
    <t xml:space="preserve">Kevin Costner </t>
  </si>
  <si>
    <t>Raging Bull</t>
  </si>
  <si>
    <t>Martin Scorsese (dir.), Robert De Niro, Cathy Moriarty</t>
  </si>
  <si>
    <t xml:space="preserve">Jules Dassin </t>
  </si>
  <si>
    <t>Chinatown</t>
  </si>
  <si>
    <t>Roman Polanski (dir.), Jack Nicholson, Faye Dunaway</t>
  </si>
  <si>
    <t>Gone with the Wind</t>
  </si>
  <si>
    <t>Victor Fleming (dir.), Clark Gable, Vivien Leigh</t>
  </si>
  <si>
    <t>V for Vendetta</t>
  </si>
  <si>
    <t>James McTeigue (dir.), Hugo Weaving, Natalie Portman</t>
  </si>
  <si>
    <t>Inside Out</t>
  </si>
  <si>
    <t>Pete Docter (dir.), Amy Poehler, Bill Hader</t>
  </si>
  <si>
    <t>Lock, Stock and Two Smoking Barrels</t>
  </si>
  <si>
    <t>Guy Ritchie (dir.), Jason Flemyng, Dexter Fletcher</t>
  </si>
  <si>
    <t>The Thing</t>
  </si>
  <si>
    <t>John Carpenter (dir.), Kurt Russell, Wilford Brimley</t>
  </si>
  <si>
    <t>Dial M for Murder</t>
  </si>
  <si>
    <t>Alfred Hitchcock (dir.), Ray Milland, Grace Kelly</t>
  </si>
  <si>
    <t>El secreto de sus ojos</t>
  </si>
  <si>
    <t>Juan José Campanella (dir.), Ricardo Darín, Soledad Villamil</t>
  </si>
  <si>
    <t>The Bridge on the River Kwai</t>
  </si>
  <si>
    <t>David Lean (dir.), William Holden, Alec Guinness</t>
  </si>
  <si>
    <t>Hauru no ugoku shiro</t>
  </si>
  <si>
    <t>Hayao Miyazaki (dir.), Chieko Baishô, Takuya Kimura</t>
  </si>
  <si>
    <t>Three Billboards Outside Ebbing, Missouri</t>
  </si>
  <si>
    <t>Martin McDonagh (dir.), Frances McDormand, Woody Harrelson</t>
  </si>
  <si>
    <t>Trainspotting</t>
  </si>
  <si>
    <t>Danny Boyle (dir.), Ewan McGregor, Ewen Bremner</t>
  </si>
  <si>
    <t>Gran Torino</t>
  </si>
  <si>
    <t>Clint Eastwood (dir.), Clint Eastwood, Bee Vang</t>
  </si>
  <si>
    <t>Warrior</t>
  </si>
  <si>
    <t>Gavin O'Connor (dir.), Tom Hardy, Nick Nolte</t>
  </si>
  <si>
    <t>Fargo</t>
  </si>
  <si>
    <t>Joel Coen (dir.), William H. Macy, Frances McDormand</t>
  </si>
  <si>
    <t>Tonari no Totoro</t>
  </si>
  <si>
    <t>Hayao Miyazaki (dir.), Hitoshi Takagi, Noriko Hidaka</t>
  </si>
  <si>
    <t>Prisoners</t>
  </si>
  <si>
    <t>Denis Villeneuve (dir.), Hugh Jackman, Jake Gyllenhaal</t>
  </si>
  <si>
    <t>Million Dollar Baby</t>
  </si>
  <si>
    <t>Clint Eastwood (dir.), Hilary Swank, Clint Eastwood</t>
  </si>
  <si>
    <t>The Gold Rush</t>
  </si>
  <si>
    <t>Charles Chaplin (dir.), Charles Chaplin, Mack Swain</t>
  </si>
  <si>
    <t>Blade Runner</t>
  </si>
  <si>
    <t>Ridley Scott (dir.), Harrison Ford, Rutger Hauer</t>
  </si>
  <si>
    <t>On the Waterfront</t>
  </si>
  <si>
    <t>Elia Kazan (dir.), Marlon Brando, Karl Malden</t>
  </si>
  <si>
    <t>Catch Me If You Can</t>
  </si>
  <si>
    <t>Steven Spielberg (dir.), Leonardo DiCaprio, Tom Hanks</t>
  </si>
  <si>
    <t>The Third Man</t>
  </si>
  <si>
    <t>Carol Reed (dir.), Orson Welles, Joseph Cotten</t>
  </si>
  <si>
    <t>Bacheha-Ye aseman</t>
  </si>
  <si>
    <t>Majid Majidi (dir.), Mohammad Amir Naji, Amir Farrokh Hashemian</t>
  </si>
  <si>
    <t>Ben-Hur</t>
  </si>
  <si>
    <t>William Wyler (dir.), Charlton Heston, Jack Hawkins</t>
  </si>
  <si>
    <t>The General</t>
  </si>
  <si>
    <t>Clyde Bruckman (dir.), Buster Keaton, Marion Mack</t>
  </si>
  <si>
    <t>12 Years a Slave</t>
  </si>
  <si>
    <t>Steve McQueen (dir.), Chiwetel Ejiofor, Michael Kenneth Williams</t>
  </si>
  <si>
    <t>Smultronstället</t>
  </si>
  <si>
    <t>Ingmar Bergman (dir.), Victor Sjöström, Bibi Andersson</t>
  </si>
  <si>
    <t>Gone Girl</t>
  </si>
  <si>
    <t>David Fincher (dir.), Ben Affleck, Rosamund Pike</t>
  </si>
  <si>
    <t>The Deer Hunter</t>
  </si>
  <si>
    <t>Michael Cimino (dir.), Robert De Niro, Christopher Walken</t>
  </si>
  <si>
    <t>Before Sunrise</t>
  </si>
  <si>
    <t>Richard Linklater (dir.), Ethan Hawke, Julie Delpy</t>
  </si>
  <si>
    <t>Harry Potter and the Deathly Hallows: Part 2</t>
  </si>
  <si>
    <t>David Yates (dir.), Daniel Radcliffe, Emma Watson</t>
  </si>
  <si>
    <t>In the Name of the Father</t>
  </si>
  <si>
    <t>Jim Sheridan (dir.), Daniel Day-Lewis, Pete Postlethwaite</t>
  </si>
  <si>
    <t>Mr Smith Goes to Washington</t>
  </si>
  <si>
    <t>Frank Capra (dir.), James Stewart, Jean Arthur</t>
  </si>
  <si>
    <t>The Grand Budapest Hotel</t>
  </si>
  <si>
    <t>Wes Anderson (dir.), Ralph Fiennes, F. Murray Abraham</t>
  </si>
  <si>
    <t>Le salaire de la peur</t>
  </si>
  <si>
    <t>Henri-Georges Clouzot (dir.), Yves Montand, Charles Vanel</t>
  </si>
  <si>
    <t>Sherlock Jr</t>
  </si>
  <si>
    <t>Buster Keaton (dir.), Buster Keaton, Kathryn McGuire</t>
  </si>
  <si>
    <t>Room</t>
  </si>
  <si>
    <t>Lenny Abrahamson (dir.), Brie Larson, Jacob Tremblay</t>
  </si>
  <si>
    <t>Barry Lyndon</t>
  </si>
  <si>
    <t>Stanley Kubrick (dir.), Ryan O'Neal, Marisa Berenson</t>
  </si>
  <si>
    <t>Salinui chueok</t>
  </si>
  <si>
    <t>Bong Joon Ho (dir.), Kang-ho Song, Kim Sang-kyung</t>
  </si>
  <si>
    <t>Det sjunde inseglet</t>
  </si>
  <si>
    <t>Ingmar Bergman (dir.), Max von Sydow, Gunnar Björnstrand</t>
  </si>
  <si>
    <t>Hacksaw Ridge</t>
  </si>
  <si>
    <t>Mel Gibson (dir.), Andrew Garfield, Sam Worthington</t>
  </si>
  <si>
    <t>Klaus</t>
  </si>
  <si>
    <t>Sergio Pablos (dir.), Jason Schwartzman, J.K. Simmons</t>
  </si>
  <si>
    <t>Relatos salvajes</t>
  </si>
  <si>
    <t>Damián Szifron (dir.), Darío Grandinetti, María Marull</t>
  </si>
  <si>
    <t>The Big Lebowski</t>
  </si>
  <si>
    <t>Joel Coen (dir.), Jeff Bridges, John Goodman</t>
  </si>
  <si>
    <t>How to Train Your Dragon</t>
  </si>
  <si>
    <t>Dean DeBlois (dir.), Jay Baruchel, Gerard Butler</t>
  </si>
  <si>
    <t>Mad Max: Fury Road</t>
  </si>
  <si>
    <t>George Miller (dir.), Tom Hardy, Charlize Theron</t>
  </si>
  <si>
    <t>Mary and Max</t>
  </si>
  <si>
    <t>Adam Elliot (dir.), Toni Collette, Philip Seymour Hoffman</t>
  </si>
  <si>
    <t>Pather Panchali</t>
  </si>
  <si>
    <t>Satyajit Ray (dir.), Kanu Bannerjee, Karuna Bannerjee</t>
  </si>
  <si>
    <t>Monsters, Inc</t>
  </si>
  <si>
    <t>Pete Docter (dir.), Billy Crystal, John Goodman</t>
  </si>
  <si>
    <t>Jaws</t>
  </si>
  <si>
    <t>Steven Spielberg (dir.), Roy Scheider, Robert Shaw</t>
  </si>
  <si>
    <t>La passion de Jeanne d'Arc</t>
  </si>
  <si>
    <t>Carl Theodor Dreyer (dir.), Maria Falconetti, Eugene Silvain</t>
  </si>
  <si>
    <t>Hotel Rwanda</t>
  </si>
  <si>
    <t>Terry George (dir.), Don Cheadle, Sophie Okonedo</t>
  </si>
  <si>
    <t>Tôkyô monogatari</t>
  </si>
  <si>
    <t>Yasujirô Ozu (dir.), Chishû Ryû, Chieko Higashiyama</t>
  </si>
  <si>
    <t>Dead Poets Society</t>
  </si>
  <si>
    <t>Peter Weir (dir.), Robin Williams, Robert Sean Leonard</t>
  </si>
  <si>
    <t>Platoon</t>
  </si>
  <si>
    <t>Oliver Stone (dir.), Charlie Sheen, Tom Berenger</t>
  </si>
  <si>
    <t>Rocky</t>
  </si>
  <si>
    <t>John G. Avildsen (dir.), Sylvester Stallone, Talia Shire</t>
  </si>
  <si>
    <t>Ford v Ferrari</t>
  </si>
  <si>
    <t>James Mangold (dir.), Matt Damon, Christian Bale</t>
  </si>
  <si>
    <t>Stand by Me</t>
  </si>
  <si>
    <t>Rob Reiner (dir.), Wil Wheaton, River Phoenix</t>
  </si>
  <si>
    <t>The Terminator</t>
  </si>
  <si>
    <t>Rush</t>
  </si>
  <si>
    <t>Ron Howard (dir.), Daniel Brühl, Chris Hemsworth</t>
  </si>
  <si>
    <t>Spotlight</t>
  </si>
  <si>
    <t>Tom McCarthy (dir.), Mark Ruffalo, Michael Keaton</t>
  </si>
  <si>
    <t>Into the Wild</t>
  </si>
  <si>
    <t>Sean Penn (dir.), Emile Hirsch, Vince Vaughn</t>
  </si>
  <si>
    <t>Network</t>
  </si>
  <si>
    <t>Sidney Lumet (dir.), Faye Dunaway, William Holden</t>
  </si>
  <si>
    <t>The Wizard of Oz</t>
  </si>
  <si>
    <t>Victor Fleming (dir.), Judy Garland, Frank Morgan</t>
  </si>
  <si>
    <t>Logan</t>
  </si>
  <si>
    <t>James Mangold (dir.), Hugh Jackman, Patrick Stewart</t>
  </si>
  <si>
    <t>Groundhog Day</t>
  </si>
  <si>
    <t>Harold Ramis (dir.), Bill Murray, Andie MacDowell</t>
  </si>
  <si>
    <t>Ratatouille</t>
  </si>
  <si>
    <t>Brad Bird (dir.), Brad Garrett, Lou Romano</t>
  </si>
  <si>
    <t>The Exorcist</t>
  </si>
  <si>
    <t>William Friedkin (dir.), Ellen Burstyn, Max von Sydow</t>
  </si>
  <si>
    <t>Before Sunset</t>
  </si>
  <si>
    <t>The Best Years of Our Lives</t>
  </si>
  <si>
    <t>William Wyler (dir.), Myrna Loy, Dana Andrews</t>
  </si>
  <si>
    <t>The Incredibles</t>
  </si>
  <si>
    <t>Brad Bird (dir.), Craig T. Nelson, Samuel L. Jackson</t>
  </si>
  <si>
    <t>To Be or Not to Be</t>
  </si>
  <si>
    <t>Ernst Lubitsch (dir.), Carole Lombard, Jack Benny</t>
  </si>
  <si>
    <t>La battaglia di Algeri</t>
  </si>
  <si>
    <t>Gillo Pontecorvo (dir.), Brahim Hadjadj, Jean Martin</t>
  </si>
  <si>
    <t>Rebecca</t>
  </si>
  <si>
    <t>Alfred Hitchcock (dir.), Laurence Olivier, Joan Fontaine</t>
  </si>
  <si>
    <t>The Grapes of Wrath</t>
  </si>
  <si>
    <t>John Ford (dir.), Henry Fonda, Jane Darwell</t>
  </si>
  <si>
    <t>Hachi: A Dog's Tale</t>
  </si>
  <si>
    <t>Lasse Hallström (dir.), Richard Gere, Joan Allen</t>
  </si>
  <si>
    <t>Cool Hand Luke</t>
  </si>
  <si>
    <t>Stuart Rosenberg (dir.), Paul Newman, George Kennedy</t>
  </si>
  <si>
    <t>Amores perros</t>
  </si>
  <si>
    <t>Alejandro G. Iñárritu (dir.), Emilio Echevarría, Gael García Bernal</t>
  </si>
  <si>
    <t>Dersu Uzala</t>
  </si>
  <si>
    <t>Akira Kurosawa (dir.), Maksim Munzuk, Yuriy Solomin</t>
  </si>
  <si>
    <t>Les quatre cents coups</t>
  </si>
  <si>
    <t>François Truffaut (dir.), Jean-Pierre Léaud, Albert Rémy</t>
  </si>
  <si>
    <t>Babam ve Oglum</t>
  </si>
  <si>
    <t>Cagan Irmak (dir.), Çetin Tekindor, Fikret Kuskan</t>
  </si>
  <si>
    <t>Persona</t>
  </si>
  <si>
    <t>Ingmar Bergman (dir.), Bibi Andersson, Liv Ullmann</t>
  </si>
  <si>
    <t>Pirates of the Caribbean: The Curse of the Black Pearl</t>
  </si>
  <si>
    <t>Gore Verbinski (dir.), Johnny Depp, Geoffrey Rush</t>
  </si>
  <si>
    <t>Life of Brian</t>
  </si>
  <si>
    <t>Terry Jones (dir.), Graham Chapman, John Cleese</t>
  </si>
  <si>
    <t>La haine</t>
  </si>
  <si>
    <t>Mathieu Kassovitz (dir.), Vincent Cassel, Hubert Koundé</t>
  </si>
  <si>
    <t>The Sound of Music</t>
  </si>
  <si>
    <t>Robert Wise (dir.), Julie Andrews, Christopher Plummer</t>
  </si>
  <si>
    <t>It Happened One Night</t>
  </si>
  <si>
    <t>Frank Capra (dir.), Clark Gable, Claudette Colbert</t>
  </si>
  <si>
    <t>Ah-ga-ssi</t>
  </si>
  <si>
    <t>Park Chan-wook (dir.), Kim Min-hee, Ha Jung-woo</t>
  </si>
  <si>
    <t>Gandhi</t>
  </si>
  <si>
    <t>Richard Attenborough (dir.), Ben Kingsley, John Gielgud</t>
  </si>
  <si>
    <t>Aladdin</t>
  </si>
  <si>
    <t>Ron Clements (dir.), Scott Weinger, Robin Williams</t>
  </si>
  <si>
    <t>The Help</t>
  </si>
  <si>
    <t>Tate Taylor (dir.), Emma Stone, Viola Davis</t>
  </si>
  <si>
    <t>Beauty and the Beast</t>
  </si>
  <si>
    <t>Gary Trousdale (dir.), Paige O'Hara, Robby Benson</t>
  </si>
  <si>
    <t>Dances with Wolves</t>
  </si>
  <si>
    <t>Kevin Costner (dir.), Kevin Costner, Mary McDonnell</t>
  </si>
  <si>
    <t>Du rififi chez les hommes</t>
  </si>
  <si>
    <t>Jules Dassin (dir.), Jean Servais, Carl Möhner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</si>
</sst>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2" fontId="3" numFmtId="0" xfId="0" applyFill="1" applyFon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5" numFmtId="0" xfId="0" applyAlignment="1" applyFont="1">
      <alignment horizontal="left"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IMDB Ratings vs.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Sheet1!$C$2:$C$251</c:f>
            </c:numRef>
          </c:xVal>
          <c:yVal>
            <c:numRef>
              <c:f>Sheet1!$E$2:$E$251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70742"/>
        <c:axId val="879566242"/>
      </c:scatterChart>
      <c:valAx>
        <c:axId val="882970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66242"/>
      </c:valAx>
      <c:valAx>
        <c:axId val="87956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IMDB 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70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#Movies of the Director in Top 250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Sheet1!$G$2:$G$251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54795"/>
        <c:axId val="1133409409"/>
      </c:scatterChart>
      <c:valAx>
        <c:axId val="270454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409409"/>
      </c:valAx>
      <c:valAx>
        <c:axId val="113340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#Movies of the Director in Top 250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454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Year by IMDB Ratings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'Formula Sheet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'Formula Sheet 1'!$A$2:$A$11</c:f>
            </c:strRef>
          </c:cat>
          <c:val>
            <c:numRef>
              <c:f>'Formula Sheet 1'!$B$2:$B$11</c:f>
              <c:numCache/>
            </c:numRef>
          </c:val>
        </c:ser>
        <c:axId val="1752153962"/>
        <c:axId val="789121632"/>
      </c:barChart>
      <c:catAx>
        <c:axId val="175215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121632"/>
      </c:catAx>
      <c:valAx>
        <c:axId val="78912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153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Director of the Movie by number of movies in top 250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'Formula Sheet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'Formula Sheet 2'!$A$2:$A$11</c:f>
            </c:numRef>
          </c:xVal>
          <c:yVal>
            <c:numRef>
              <c:f>'Formula Sheet 2'!$B$2:$B$11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56498"/>
        <c:axId val="1354278326"/>
      </c:scatterChart>
      <c:valAx>
        <c:axId val="214095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Director of the Movie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278326"/>
      </c:valAx>
      <c:valAx>
        <c:axId val="135427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#Movies of Director in Top 250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956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3829050</xdr:colOff>
      <xdr:row>4</xdr:row>
      <xdr:rowOff>76200</xdr:rowOff>
    </xdr:from>
    <xdr:ext cx="3486150" cy="2143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24</xdr:row>
      <xdr:rowOff>9525</xdr:rowOff>
    </xdr:from>
    <xdr:ext cx="2895600" cy="1800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24</xdr:row>
      <xdr:rowOff>9525</xdr:rowOff>
    </xdr:from>
    <xdr:ext cx="3819525" cy="237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4</xdr:row>
      <xdr:rowOff>76200</xdr:rowOff>
    </xdr:from>
    <xdr:ext cx="3552825" cy="2200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6.29"/>
    <col customWidth="1" min="3" max="3" width="11.0"/>
    <col customWidth="1" min="4" max="4" width="59.14"/>
    <col customWidth="1" min="5" max="5" width="16.43"/>
    <col customWidth="1" min="6" max="6" width="30.86"/>
    <col customWidth="1" min="7" max="7" width="19.43"/>
    <col customWidth="1" min="8" max="8" width="4.86"/>
    <col customWidth="1" min="9" max="9" width="60.14"/>
    <col customWidth="1" min="10" max="10" width="53.43"/>
    <col customWidth="1" min="11" max="11" width="63.43"/>
    <col customWidth="1" min="12" max="12" width="47.71"/>
    <col customWidth="1" min="13" max="13" width="62.0"/>
    <col customWidth="1" min="14" max="23" width="8.71"/>
    <col customWidth="1" min="24" max="24" width="32.86"/>
    <col customWidth="1" min="25" max="25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3" t="s">
        <v>7</v>
      </c>
    </row>
    <row r="2">
      <c r="A2" s="4" t="s">
        <v>8</v>
      </c>
      <c r="B2" s="4">
        <v>1.0</v>
      </c>
      <c r="C2" s="4">
        <v>1994.0</v>
      </c>
      <c r="D2" s="4" t="s">
        <v>9</v>
      </c>
      <c r="E2" s="4">
        <v>9.233600604754498</v>
      </c>
      <c r="F2" s="5" t="s">
        <v>10</v>
      </c>
      <c r="G2" s="6">
        <v>2.0</v>
      </c>
    </row>
    <row r="3">
      <c r="A3" s="4" t="s">
        <v>11</v>
      </c>
      <c r="B3" s="4">
        <v>2.0</v>
      </c>
      <c r="C3" s="4">
        <v>1972.0</v>
      </c>
      <c r="D3" s="4" t="s">
        <v>12</v>
      </c>
      <c r="E3" s="4">
        <v>9.155659989545832</v>
      </c>
      <c r="F3" s="5" t="s">
        <v>13</v>
      </c>
      <c r="G3" s="6">
        <v>3.0</v>
      </c>
    </row>
    <row r="4">
      <c r="A4" s="4" t="s">
        <v>14</v>
      </c>
      <c r="B4" s="4">
        <v>3.0</v>
      </c>
      <c r="C4" s="4">
        <v>2008.0</v>
      </c>
      <c r="D4" s="4" t="s">
        <v>15</v>
      </c>
      <c r="E4" s="4">
        <v>8.984642219275289</v>
      </c>
      <c r="F4" s="5" t="s">
        <v>16</v>
      </c>
      <c r="G4" s="6">
        <v>7.0</v>
      </c>
    </row>
    <row r="5">
      <c r="A5" s="4" t="s">
        <v>17</v>
      </c>
      <c r="B5" s="4">
        <v>4.0</v>
      </c>
      <c r="C5" s="4">
        <v>1974.0</v>
      </c>
      <c r="D5" s="4" t="s">
        <v>18</v>
      </c>
      <c r="E5" s="4">
        <v>8.983833284511915</v>
      </c>
      <c r="F5" s="5" t="s">
        <v>19</v>
      </c>
      <c r="G5" s="6">
        <v>2.0</v>
      </c>
    </row>
    <row r="6">
      <c r="A6" s="4" t="s">
        <v>20</v>
      </c>
      <c r="B6" s="4">
        <v>5.0</v>
      </c>
      <c r="C6" s="4">
        <v>1957.0</v>
      </c>
      <c r="D6" s="4" t="s">
        <v>21</v>
      </c>
      <c r="E6" s="4">
        <v>8.946822978649507</v>
      </c>
      <c r="F6" s="5" t="s">
        <v>22</v>
      </c>
      <c r="G6" s="6">
        <v>7.0</v>
      </c>
    </row>
    <row r="7">
      <c r="A7" s="4" t="s">
        <v>23</v>
      </c>
      <c r="B7" s="4">
        <v>6.0</v>
      </c>
      <c r="C7" s="4">
        <v>1993.0</v>
      </c>
      <c r="D7" s="4" t="s">
        <v>24</v>
      </c>
      <c r="E7" s="4">
        <v>8.934821369627718</v>
      </c>
      <c r="F7" s="5" t="s">
        <v>25</v>
      </c>
      <c r="G7" s="6">
        <v>3.0</v>
      </c>
    </row>
    <row r="8">
      <c r="A8" s="4" t="s">
        <v>26</v>
      </c>
      <c r="B8" s="4">
        <v>7.0</v>
      </c>
      <c r="C8" s="4">
        <v>2003.0</v>
      </c>
      <c r="D8" s="4" t="s">
        <v>27</v>
      </c>
      <c r="E8" s="4">
        <v>8.920187413627064</v>
      </c>
      <c r="F8" s="5" t="s">
        <v>28</v>
      </c>
      <c r="G8" s="6">
        <v>5.0</v>
      </c>
    </row>
    <row r="9">
      <c r="A9" s="4" t="s">
        <v>29</v>
      </c>
      <c r="B9" s="4">
        <v>8.0</v>
      </c>
      <c r="C9" s="4">
        <v>1994.0</v>
      </c>
      <c r="D9" s="4" t="s">
        <v>30</v>
      </c>
      <c r="E9" s="4">
        <v>8.851336021266041</v>
      </c>
      <c r="F9" s="5" t="s">
        <v>31</v>
      </c>
      <c r="G9" s="6">
        <v>4.0</v>
      </c>
    </row>
    <row r="10">
      <c r="A10" s="4" t="s">
        <v>32</v>
      </c>
      <c r="B10" s="4">
        <v>9.0</v>
      </c>
      <c r="C10" s="4">
        <v>2001.0</v>
      </c>
      <c r="D10" s="4" t="s">
        <v>33</v>
      </c>
      <c r="E10" s="4">
        <v>8.803102295750216</v>
      </c>
      <c r="F10" s="5" t="s">
        <v>34</v>
      </c>
      <c r="G10" s="6">
        <v>2.0</v>
      </c>
    </row>
    <row r="11">
      <c r="A11" s="4" t="s">
        <v>35</v>
      </c>
      <c r="B11" s="4">
        <v>1.0</v>
      </c>
      <c r="C11" s="4">
        <v>1966.0</v>
      </c>
      <c r="D11" s="4" t="s">
        <v>36</v>
      </c>
      <c r="E11" s="4">
        <v>8.794296319467787</v>
      </c>
      <c r="F11" s="5" t="s">
        <v>37</v>
      </c>
      <c r="G11" s="6">
        <v>3.0</v>
      </c>
    </row>
    <row r="12">
      <c r="A12" s="4" t="s">
        <v>38</v>
      </c>
      <c r="B12" s="4">
        <v>11.0</v>
      </c>
      <c r="C12" s="4">
        <v>1994.0</v>
      </c>
      <c r="D12" s="4" t="s">
        <v>39</v>
      </c>
      <c r="E12" s="4">
        <v>8.767230884821442</v>
      </c>
      <c r="F12" s="5" t="s">
        <v>40</v>
      </c>
      <c r="G12" s="6">
        <v>1.0</v>
      </c>
    </row>
    <row r="13">
      <c r="A13" s="4" t="s">
        <v>41</v>
      </c>
      <c r="B13" s="4">
        <v>12.0</v>
      </c>
      <c r="C13" s="4">
        <v>1999.0</v>
      </c>
      <c r="D13" s="4" t="s">
        <v>42</v>
      </c>
      <c r="E13" s="4">
        <v>8.750534037569247</v>
      </c>
      <c r="F13" s="5" t="s">
        <v>43</v>
      </c>
      <c r="G13" s="6">
        <v>1.0</v>
      </c>
    </row>
    <row r="14">
      <c r="A14" s="4" t="s">
        <v>44</v>
      </c>
      <c r="B14" s="4">
        <v>13.0</v>
      </c>
      <c r="C14" s="4">
        <v>2010.0</v>
      </c>
      <c r="D14" s="4" t="s">
        <v>45</v>
      </c>
      <c r="E14" s="4">
        <v>8.732901002315312</v>
      </c>
      <c r="F14" s="5" t="s">
        <v>46</v>
      </c>
      <c r="G14" s="6">
        <v>7.0</v>
      </c>
    </row>
    <row r="15">
      <c r="A15" s="4" t="s">
        <v>47</v>
      </c>
      <c r="B15" s="4">
        <v>14.0</v>
      </c>
      <c r="C15" s="4">
        <v>2002.0</v>
      </c>
      <c r="D15" s="4" t="s">
        <v>33</v>
      </c>
      <c r="E15" s="4">
        <v>8.72712938981386</v>
      </c>
      <c r="F15" s="5" t="s">
        <v>48</v>
      </c>
      <c r="G15" s="6">
        <v>2.0</v>
      </c>
    </row>
    <row r="16">
      <c r="A16" s="4" t="s">
        <v>49</v>
      </c>
      <c r="B16" s="4">
        <v>15.0</v>
      </c>
      <c r="C16" s="4">
        <v>1980.0</v>
      </c>
      <c r="D16" s="4" t="s">
        <v>50</v>
      </c>
      <c r="E16" s="4">
        <v>8.701817512789145</v>
      </c>
      <c r="F16" s="5" t="s">
        <v>51</v>
      </c>
      <c r="G16" s="6">
        <v>7.0</v>
      </c>
    </row>
    <row r="17">
      <c r="A17" s="4" t="s">
        <v>52</v>
      </c>
      <c r="B17" s="4">
        <v>16.0</v>
      </c>
      <c r="C17" s="4">
        <v>1999.0</v>
      </c>
      <c r="D17" s="4" t="s">
        <v>53</v>
      </c>
      <c r="E17" s="4">
        <v>8.671224818466985</v>
      </c>
      <c r="F17" s="5" t="s">
        <v>54</v>
      </c>
      <c r="G17" s="6">
        <v>3.0</v>
      </c>
      <c r="L17" s="7"/>
      <c r="M17" s="7"/>
    </row>
    <row r="18">
      <c r="A18" s="4" t="s">
        <v>55</v>
      </c>
      <c r="B18" s="4">
        <v>17.0</v>
      </c>
      <c r="C18" s="4">
        <v>1990.0</v>
      </c>
      <c r="D18" s="4" t="s">
        <v>56</v>
      </c>
      <c r="E18" s="4">
        <v>8.650612179987204</v>
      </c>
      <c r="F18" s="5" t="s">
        <v>57</v>
      </c>
      <c r="G18" s="6">
        <v>1.0</v>
      </c>
      <c r="I18" s="8" t="s">
        <v>58</v>
      </c>
      <c r="J18" s="8" t="s">
        <v>59</v>
      </c>
      <c r="K18" s="8" t="s">
        <v>60</v>
      </c>
      <c r="L18" s="7"/>
      <c r="M18" s="7"/>
    </row>
    <row r="19">
      <c r="A19" s="4" t="s">
        <v>61</v>
      </c>
      <c r="B19" s="4">
        <v>18.0</v>
      </c>
      <c r="C19" s="4">
        <v>1975.0</v>
      </c>
      <c r="D19" s="4" t="s">
        <v>62</v>
      </c>
      <c r="E19" s="4">
        <v>8.641704932367388</v>
      </c>
      <c r="F19" s="5" t="s">
        <v>63</v>
      </c>
      <c r="G19" s="6">
        <v>1.0</v>
      </c>
      <c r="I19" s="8" t="s">
        <v>64</v>
      </c>
      <c r="J19" s="8" t="s">
        <v>65</v>
      </c>
      <c r="K19" s="8" t="s">
        <v>66</v>
      </c>
      <c r="L19" s="7"/>
      <c r="M19" s="7"/>
    </row>
    <row r="20">
      <c r="A20" s="4" t="s">
        <v>67</v>
      </c>
      <c r="B20" s="4">
        <v>19.0</v>
      </c>
      <c r="C20" s="4">
        <v>1995.0</v>
      </c>
      <c r="D20" s="4" t="s">
        <v>68</v>
      </c>
      <c r="E20" s="4">
        <v>8.603795918286883</v>
      </c>
      <c r="F20" s="5" t="s">
        <v>69</v>
      </c>
      <c r="G20" s="6">
        <v>1.0</v>
      </c>
      <c r="I20" s="8" t="s">
        <v>70</v>
      </c>
      <c r="J20" s="9" t="s">
        <v>71</v>
      </c>
      <c r="K20" s="8" t="s">
        <v>72</v>
      </c>
      <c r="L20" s="7"/>
      <c r="M20" s="7"/>
    </row>
    <row r="21" ht="15.75" customHeight="1">
      <c r="A21" s="4" t="s">
        <v>73</v>
      </c>
      <c r="B21" s="4">
        <v>20.0</v>
      </c>
      <c r="C21" s="4">
        <v>1954.0</v>
      </c>
      <c r="D21" s="4" t="s">
        <v>74</v>
      </c>
      <c r="E21" s="4">
        <v>8.599343596551066</v>
      </c>
      <c r="F21" s="5" t="s">
        <v>75</v>
      </c>
      <c r="G21" s="6">
        <v>1.0</v>
      </c>
      <c r="I21" s="8" t="s">
        <v>76</v>
      </c>
      <c r="J21" s="8" t="s">
        <v>77</v>
      </c>
      <c r="K21" s="8" t="s">
        <v>78</v>
      </c>
      <c r="L21" s="7"/>
      <c r="M21" s="7"/>
    </row>
    <row r="22" ht="15.75" customHeight="1">
      <c r="A22" s="4" t="s">
        <v>79</v>
      </c>
      <c r="B22" s="4">
        <v>21.0</v>
      </c>
      <c r="C22" s="4">
        <v>1946.0</v>
      </c>
      <c r="D22" s="4" t="s">
        <v>80</v>
      </c>
      <c r="E22" s="4">
        <v>8.597158138568659</v>
      </c>
      <c r="F22" s="5" t="s">
        <v>81</v>
      </c>
      <c r="G22" s="6">
        <v>3.0</v>
      </c>
      <c r="I22" s="8" t="s">
        <v>82</v>
      </c>
      <c r="J22" s="10"/>
      <c r="K22" s="10"/>
      <c r="L22" s="7"/>
      <c r="M22" s="7"/>
    </row>
    <row r="23" ht="15.75" customHeight="1">
      <c r="A23" s="4" t="s">
        <v>83</v>
      </c>
      <c r="B23" s="4">
        <v>22.0</v>
      </c>
      <c r="C23" s="4">
        <v>1991.0</v>
      </c>
      <c r="D23" s="4" t="s">
        <v>84</v>
      </c>
      <c r="E23" s="4">
        <v>8.58797021987984</v>
      </c>
      <c r="F23" s="5" t="s">
        <v>85</v>
      </c>
      <c r="G23" s="6">
        <v>4.0</v>
      </c>
      <c r="I23" s="10"/>
      <c r="J23" s="10"/>
      <c r="K23" s="10"/>
      <c r="L23" s="7"/>
      <c r="M23" s="7"/>
    </row>
    <row r="24" ht="15.75" customHeight="1">
      <c r="A24" s="4" t="s">
        <v>86</v>
      </c>
      <c r="B24" s="4">
        <v>23.0</v>
      </c>
      <c r="C24" s="4">
        <v>2002.0</v>
      </c>
      <c r="D24" s="4" t="s">
        <v>87</v>
      </c>
      <c r="E24" s="4">
        <v>8.579166647259287</v>
      </c>
      <c r="F24" s="5" t="s">
        <v>88</v>
      </c>
      <c r="G24" s="6">
        <v>6.0</v>
      </c>
      <c r="I24" s="10"/>
      <c r="J24" s="10"/>
      <c r="K24" s="10"/>
      <c r="L24" s="7"/>
      <c r="M24" s="7"/>
    </row>
    <row r="25" ht="15.75" customHeight="1">
      <c r="A25" s="4" t="s">
        <v>89</v>
      </c>
      <c r="B25" s="4">
        <v>24.0</v>
      </c>
      <c r="C25" s="4">
        <v>1998.0</v>
      </c>
      <c r="D25" s="4" t="s">
        <v>90</v>
      </c>
      <c r="E25" s="4">
        <v>8.577206652010744</v>
      </c>
      <c r="F25" s="5" t="s">
        <v>91</v>
      </c>
      <c r="G25" s="6">
        <v>2.0</v>
      </c>
      <c r="L25" s="7"/>
      <c r="M25" s="7"/>
    </row>
    <row r="26" ht="15.75" customHeight="1">
      <c r="A26" s="4" t="s">
        <v>92</v>
      </c>
      <c r="B26" s="4">
        <v>25.0</v>
      </c>
      <c r="C26" s="4">
        <v>1997.0</v>
      </c>
      <c r="D26" s="4" t="s">
        <v>93</v>
      </c>
      <c r="E26" s="4">
        <v>8.56603895858851</v>
      </c>
      <c r="F26" s="5" t="s">
        <v>94</v>
      </c>
      <c r="G26" s="6">
        <v>1.0</v>
      </c>
    </row>
    <row r="27" ht="15.75" customHeight="1">
      <c r="A27" s="4" t="s">
        <v>95</v>
      </c>
      <c r="B27" s="4">
        <v>26.0</v>
      </c>
      <c r="C27" s="4">
        <v>1999.0</v>
      </c>
      <c r="D27" s="4" t="s">
        <v>96</v>
      </c>
      <c r="E27" s="4">
        <v>8.5592874616548</v>
      </c>
      <c r="F27" s="5" t="s">
        <v>97</v>
      </c>
      <c r="G27" s="6">
        <v>2.0</v>
      </c>
    </row>
    <row r="28" ht="15.75" customHeight="1">
      <c r="A28" s="4" t="s">
        <v>98</v>
      </c>
      <c r="B28" s="4">
        <v>27.0</v>
      </c>
      <c r="C28" s="4">
        <v>1977.0</v>
      </c>
      <c r="D28" s="4" t="s">
        <v>99</v>
      </c>
      <c r="E28" s="4">
        <v>8.554816506148365</v>
      </c>
      <c r="F28" s="5" t="s">
        <v>100</v>
      </c>
      <c r="G28" s="6">
        <v>1.0</v>
      </c>
    </row>
    <row r="29" ht="15.75" customHeight="1">
      <c r="A29" s="4" t="s">
        <v>101</v>
      </c>
      <c r="B29" s="4">
        <v>28.0</v>
      </c>
      <c r="C29" s="4">
        <v>2014.0</v>
      </c>
      <c r="D29" s="4" t="s">
        <v>102</v>
      </c>
      <c r="E29" s="4">
        <v>8.553665520352888</v>
      </c>
      <c r="F29" s="5" t="s">
        <v>103</v>
      </c>
      <c r="G29" s="6">
        <v>1.0</v>
      </c>
    </row>
    <row r="30" ht="15.75" customHeight="1">
      <c r="A30" s="4" t="s">
        <v>104</v>
      </c>
      <c r="B30" s="4">
        <v>29.0</v>
      </c>
      <c r="C30" s="4">
        <v>1991.0</v>
      </c>
      <c r="D30" s="4" t="s">
        <v>105</v>
      </c>
      <c r="E30" s="4">
        <v>8.534612577503852</v>
      </c>
      <c r="F30" s="5" t="s">
        <v>106</v>
      </c>
      <c r="G30" s="6">
        <v>3.0</v>
      </c>
    </row>
    <row r="31" ht="15.75" customHeight="1">
      <c r="A31" s="4" t="s">
        <v>107</v>
      </c>
      <c r="B31" s="4">
        <v>30.0</v>
      </c>
      <c r="C31" s="4">
        <v>1985.0</v>
      </c>
      <c r="D31" s="4" t="s">
        <v>108</v>
      </c>
      <c r="E31" s="4">
        <v>8.517792669372371</v>
      </c>
      <c r="F31" s="5" t="s">
        <v>109</v>
      </c>
      <c r="G31" s="6">
        <v>1.0</v>
      </c>
    </row>
    <row r="32" ht="15.75" customHeight="1">
      <c r="A32" s="4" t="s">
        <v>110</v>
      </c>
      <c r="B32" s="4">
        <v>31.0</v>
      </c>
      <c r="C32" s="4">
        <v>2001.0</v>
      </c>
      <c r="D32" s="4" t="s">
        <v>111</v>
      </c>
      <c r="E32" s="4">
        <v>8.515134832215788</v>
      </c>
      <c r="F32" s="5" t="s">
        <v>112</v>
      </c>
      <c r="G32" s="6">
        <v>1.0</v>
      </c>
    </row>
    <row r="33" ht="15.75" customHeight="1">
      <c r="A33" s="4" t="s">
        <v>113</v>
      </c>
      <c r="B33" s="4">
        <v>32.0</v>
      </c>
      <c r="C33" s="4">
        <v>1960.0</v>
      </c>
      <c r="D33" s="4" t="s">
        <v>114</v>
      </c>
      <c r="E33" s="4">
        <v>8.508721759510504</v>
      </c>
      <c r="F33" s="5" t="s">
        <v>115</v>
      </c>
      <c r="G33" s="6">
        <v>1.0</v>
      </c>
    </row>
    <row r="34" ht="15.75" customHeight="1">
      <c r="A34" s="4" t="s">
        <v>116</v>
      </c>
      <c r="B34" s="4">
        <v>33.0</v>
      </c>
      <c r="C34" s="4">
        <v>2002.0</v>
      </c>
      <c r="D34" s="4" t="s">
        <v>117</v>
      </c>
      <c r="E34" s="4">
        <v>8.504509078085864</v>
      </c>
      <c r="F34" s="5" t="s">
        <v>118</v>
      </c>
      <c r="G34" s="6">
        <v>1.0</v>
      </c>
    </row>
    <row r="35" ht="15.75" customHeight="1">
      <c r="A35" s="4" t="s">
        <v>119</v>
      </c>
      <c r="B35" s="4">
        <v>34.0</v>
      </c>
      <c r="C35" s="4">
        <v>1994.0</v>
      </c>
      <c r="D35" s="4" t="s">
        <v>120</v>
      </c>
      <c r="E35" s="4">
        <v>8.50158581801279</v>
      </c>
      <c r="F35" s="5" t="s">
        <v>121</v>
      </c>
      <c r="G35" s="6">
        <v>5.0</v>
      </c>
    </row>
    <row r="36" ht="15.75" customHeight="1">
      <c r="A36" s="4" t="s">
        <v>122</v>
      </c>
      <c r="B36" s="4">
        <v>35.0</v>
      </c>
      <c r="C36" s="4">
        <v>2019.0</v>
      </c>
      <c r="D36" s="4" t="s">
        <v>123</v>
      </c>
      <c r="E36" s="4">
        <v>8.49543037688181</v>
      </c>
      <c r="F36" s="5" t="s">
        <v>124</v>
      </c>
      <c r="G36" s="6">
        <v>1.0</v>
      </c>
    </row>
    <row r="37" ht="15.75" customHeight="1">
      <c r="A37" s="4" t="s">
        <v>125</v>
      </c>
      <c r="B37" s="4">
        <v>36.0</v>
      </c>
      <c r="C37" s="4">
        <v>1994.0</v>
      </c>
      <c r="D37" s="4" t="s">
        <v>126</v>
      </c>
      <c r="E37" s="4">
        <v>8.488436324095858</v>
      </c>
      <c r="F37" s="5" t="s">
        <v>127</v>
      </c>
      <c r="G37" s="6">
        <v>1.0</v>
      </c>
      <c r="K37" s="8" t="s">
        <v>128</v>
      </c>
    </row>
    <row r="38" ht="15.75" customHeight="1">
      <c r="A38" s="4" t="s">
        <v>129</v>
      </c>
      <c r="B38" s="4">
        <v>37.0</v>
      </c>
      <c r="C38" s="4">
        <v>1998.0</v>
      </c>
      <c r="D38" s="4" t="s">
        <v>130</v>
      </c>
      <c r="E38" s="4">
        <v>8.48510544729224</v>
      </c>
      <c r="F38" s="5" t="s">
        <v>131</v>
      </c>
      <c r="G38" s="6">
        <v>1.0</v>
      </c>
      <c r="I38" s="8" t="s">
        <v>132</v>
      </c>
      <c r="K38" s="8" t="s">
        <v>133</v>
      </c>
    </row>
    <row r="39" ht="15.75" customHeight="1">
      <c r="A39" s="4" t="s">
        <v>134</v>
      </c>
      <c r="B39" s="4">
        <v>38.0</v>
      </c>
      <c r="C39" s="4">
        <v>2000.0</v>
      </c>
      <c r="D39" s="4" t="s">
        <v>135</v>
      </c>
      <c r="E39" s="4">
        <v>8.48492597159038</v>
      </c>
      <c r="F39" s="5" t="s">
        <v>136</v>
      </c>
      <c r="G39" s="6">
        <v>1.0</v>
      </c>
      <c r="I39" s="8" t="s">
        <v>137</v>
      </c>
    </row>
    <row r="40" ht="15.75" customHeight="1">
      <c r="A40" s="4" t="s">
        <v>138</v>
      </c>
      <c r="B40" s="4">
        <v>39.0</v>
      </c>
      <c r="C40" s="4">
        <v>1995.0</v>
      </c>
      <c r="D40" s="4" t="s">
        <v>139</v>
      </c>
      <c r="E40" s="4">
        <v>8.477549873241847</v>
      </c>
      <c r="F40" s="5" t="s">
        <v>140</v>
      </c>
      <c r="G40" s="6">
        <v>2.0</v>
      </c>
      <c r="I40" s="8" t="s">
        <v>141</v>
      </c>
    </row>
    <row r="41" ht="15.75" customHeight="1">
      <c r="A41" s="4" t="s">
        <v>142</v>
      </c>
      <c r="B41" s="4">
        <v>40.0</v>
      </c>
      <c r="C41" s="4">
        <v>2006.0</v>
      </c>
      <c r="D41" s="4" t="s">
        <v>143</v>
      </c>
      <c r="E41" s="4">
        <v>8.474924755250461</v>
      </c>
      <c r="F41" s="5" t="s">
        <v>144</v>
      </c>
      <c r="G41" s="6">
        <v>1.0</v>
      </c>
      <c r="I41" s="8" t="s">
        <v>145</v>
      </c>
    </row>
    <row r="42" ht="15.75" customHeight="1">
      <c r="A42" s="4" t="s">
        <v>146</v>
      </c>
      <c r="B42" s="4">
        <v>41.0</v>
      </c>
      <c r="C42" s="4">
        <v>2006.0</v>
      </c>
      <c r="D42" s="4" t="s">
        <v>147</v>
      </c>
      <c r="E42" s="4">
        <v>8.467777423875612</v>
      </c>
      <c r="F42" s="5" t="s">
        <v>148</v>
      </c>
      <c r="G42" s="6">
        <v>5.0</v>
      </c>
      <c r="I42" s="8" t="s">
        <v>149</v>
      </c>
    </row>
    <row r="43" ht="15.75" customHeight="1">
      <c r="A43" s="4" t="s">
        <v>150</v>
      </c>
      <c r="B43" s="4">
        <v>42.0</v>
      </c>
      <c r="C43" s="4">
        <v>1942.0</v>
      </c>
      <c r="D43" s="4" t="s">
        <v>151</v>
      </c>
      <c r="E43" s="4">
        <v>8.465942919129096</v>
      </c>
      <c r="F43" s="5" t="s">
        <v>152</v>
      </c>
      <c r="G43" s="6">
        <v>7.0</v>
      </c>
      <c r="I43" s="8" t="s">
        <v>153</v>
      </c>
    </row>
    <row r="44" ht="15.75" customHeight="1">
      <c r="A44" s="4" t="s">
        <v>154</v>
      </c>
      <c r="B44" s="4">
        <v>43.0</v>
      </c>
      <c r="C44" s="4">
        <v>2014.0</v>
      </c>
      <c r="D44" s="4" t="s">
        <v>155</v>
      </c>
      <c r="E44" s="4">
        <v>8.459246776896517</v>
      </c>
      <c r="F44" s="5" t="s">
        <v>156</v>
      </c>
      <c r="G44" s="6">
        <v>2.0</v>
      </c>
    </row>
    <row r="45" ht="15.75" customHeight="1">
      <c r="A45" s="4" t="s">
        <v>157</v>
      </c>
      <c r="B45" s="4">
        <v>44.0</v>
      </c>
      <c r="C45" s="4">
        <v>2011.0</v>
      </c>
      <c r="D45" s="4" t="s">
        <v>158</v>
      </c>
      <c r="E45" s="4">
        <v>8.454444913335658</v>
      </c>
      <c r="F45" s="5" t="s">
        <v>159</v>
      </c>
      <c r="G45" s="6">
        <v>2.0</v>
      </c>
    </row>
    <row r="46" ht="15.75" customHeight="1">
      <c r="A46" s="4" t="s">
        <v>160</v>
      </c>
      <c r="B46" s="4">
        <v>45.0</v>
      </c>
      <c r="C46" s="4">
        <v>1936.0</v>
      </c>
      <c r="D46" s="4" t="s">
        <v>161</v>
      </c>
      <c r="E46" s="4">
        <v>8.450236205541163</v>
      </c>
      <c r="F46" s="5" t="s">
        <v>162</v>
      </c>
      <c r="G46" s="6">
        <v>1.0</v>
      </c>
      <c r="I46" s="11" t="s">
        <v>163</v>
      </c>
    </row>
    <row r="47" ht="15.75" customHeight="1">
      <c r="A47" s="4" t="s">
        <v>164</v>
      </c>
      <c r="B47" s="4">
        <v>46.0</v>
      </c>
      <c r="C47" s="4">
        <v>1962.0</v>
      </c>
      <c r="D47" s="4" t="s">
        <v>165</v>
      </c>
      <c r="E47" s="4">
        <v>8.448939485250744</v>
      </c>
      <c r="F47" s="5" t="s">
        <v>166</v>
      </c>
      <c r="G47" s="6">
        <v>1.0</v>
      </c>
      <c r="I47" s="11" t="s">
        <v>167</v>
      </c>
    </row>
    <row r="48" ht="15.75" customHeight="1">
      <c r="A48" s="4" t="s">
        <v>168</v>
      </c>
      <c r="B48" s="4">
        <v>47.0</v>
      </c>
      <c r="C48" s="4">
        <v>1968.0</v>
      </c>
      <c r="D48" s="4" t="s">
        <v>169</v>
      </c>
      <c r="E48" s="4">
        <v>8.44871577518287</v>
      </c>
      <c r="F48" s="5" t="s">
        <v>170</v>
      </c>
      <c r="G48" s="6">
        <v>2.0</v>
      </c>
      <c r="I48" s="12" t="s">
        <v>171</v>
      </c>
    </row>
    <row r="49" ht="15.75" customHeight="1">
      <c r="A49" s="4" t="s">
        <v>172</v>
      </c>
      <c r="B49" s="4">
        <v>48.0</v>
      </c>
      <c r="C49" s="4">
        <v>1988.0</v>
      </c>
      <c r="D49" s="4" t="s">
        <v>173</v>
      </c>
      <c r="E49" s="4">
        <v>8.446453147899925</v>
      </c>
      <c r="F49" s="5" t="s">
        <v>174</v>
      </c>
      <c r="G49" s="6">
        <v>2.0</v>
      </c>
      <c r="I49" s="11" t="s">
        <v>175</v>
      </c>
    </row>
    <row r="50" ht="15.75" customHeight="1">
      <c r="A50" s="4" t="s">
        <v>176</v>
      </c>
      <c r="B50" s="4">
        <v>49.0</v>
      </c>
      <c r="C50" s="4">
        <v>1954.0</v>
      </c>
      <c r="D50" s="4" t="s">
        <v>177</v>
      </c>
      <c r="E50" s="4">
        <v>8.437585916651122</v>
      </c>
      <c r="F50" s="5" t="s">
        <v>178</v>
      </c>
      <c r="G50" s="6">
        <v>1.0</v>
      </c>
      <c r="I50" s="11" t="s">
        <v>179</v>
      </c>
    </row>
    <row r="51" ht="15.75" customHeight="1">
      <c r="A51" s="4" t="s">
        <v>180</v>
      </c>
      <c r="B51" s="4">
        <v>50.0</v>
      </c>
      <c r="C51" s="4">
        <v>1979.0</v>
      </c>
      <c r="D51" s="4" t="s">
        <v>181</v>
      </c>
      <c r="E51" s="4">
        <v>8.43551271876641</v>
      </c>
      <c r="F51" s="5" t="s">
        <v>182</v>
      </c>
      <c r="G51" s="6">
        <v>2.0</v>
      </c>
      <c r="I51" s="11" t="s">
        <v>183</v>
      </c>
    </row>
    <row r="52" ht="15.75" customHeight="1">
      <c r="A52" s="4" t="s">
        <v>184</v>
      </c>
      <c r="B52" s="4">
        <v>51.0</v>
      </c>
      <c r="C52" s="4">
        <v>1931.0</v>
      </c>
      <c r="D52" s="4" t="s">
        <v>185</v>
      </c>
      <c r="E52" s="4">
        <v>8.43470145474711</v>
      </c>
      <c r="F52" s="5" t="s">
        <v>186</v>
      </c>
      <c r="G52" s="6">
        <v>1.0</v>
      </c>
      <c r="I52" s="11" t="s">
        <v>187</v>
      </c>
    </row>
    <row r="53" ht="15.75" customHeight="1">
      <c r="A53" s="4" t="s">
        <v>188</v>
      </c>
      <c r="B53" s="4">
        <v>52.0</v>
      </c>
      <c r="C53" s="4">
        <v>1988.0</v>
      </c>
      <c r="D53" s="4" t="s">
        <v>189</v>
      </c>
      <c r="E53" s="4">
        <v>8.428731876018936</v>
      </c>
      <c r="F53" s="5" t="s">
        <v>190</v>
      </c>
      <c r="G53" s="6">
        <v>1.0</v>
      </c>
    </row>
    <row r="54" ht="15.75" customHeight="1">
      <c r="A54" s="4" t="s">
        <v>191</v>
      </c>
      <c r="B54" s="4">
        <v>53.0</v>
      </c>
      <c r="C54" s="4">
        <v>2000.0</v>
      </c>
      <c r="D54" s="4" t="s">
        <v>192</v>
      </c>
      <c r="E54" s="4">
        <v>8.426688639606274</v>
      </c>
      <c r="F54" s="5" t="s">
        <v>193</v>
      </c>
      <c r="G54" s="6">
        <v>1.0</v>
      </c>
    </row>
    <row r="55" ht="15.75" customHeight="1">
      <c r="A55" s="4" t="s">
        <v>194</v>
      </c>
      <c r="B55" s="4">
        <v>54.0</v>
      </c>
      <c r="C55" s="4">
        <v>2022.0</v>
      </c>
      <c r="D55" s="4" t="s">
        <v>195</v>
      </c>
      <c r="E55" s="4">
        <v>8.426655809973163</v>
      </c>
      <c r="F55" s="5" t="s">
        <v>196</v>
      </c>
      <c r="G55" s="6">
        <v>1.0</v>
      </c>
    </row>
    <row r="56" ht="15.75" customHeight="1">
      <c r="A56" s="4" t="s">
        <v>197</v>
      </c>
      <c r="B56" s="4">
        <v>55.0</v>
      </c>
      <c r="C56" s="4">
        <v>1979.0</v>
      </c>
      <c r="D56" s="4" t="s">
        <v>198</v>
      </c>
      <c r="E56" s="4">
        <v>8.425574822971294</v>
      </c>
      <c r="F56" s="5" t="s">
        <v>199</v>
      </c>
      <c r="G56" s="6">
        <v>1.0</v>
      </c>
    </row>
    <row r="57" ht="15.75" customHeight="1">
      <c r="A57" s="4" t="s">
        <v>200</v>
      </c>
      <c r="B57" s="4">
        <v>56.0</v>
      </c>
      <c r="C57" s="4">
        <v>1981.0</v>
      </c>
      <c r="D57" s="4" t="s">
        <v>201</v>
      </c>
      <c r="E57" s="4">
        <v>8.412156542183885</v>
      </c>
      <c r="F57" s="5" t="s">
        <v>202</v>
      </c>
      <c r="G57" s="6">
        <v>1.0</v>
      </c>
    </row>
    <row r="58" ht="15.75" customHeight="1">
      <c r="A58" s="4" t="s">
        <v>203</v>
      </c>
      <c r="B58" s="4">
        <v>57.0</v>
      </c>
      <c r="C58" s="4">
        <v>2012.0</v>
      </c>
      <c r="D58" s="4" t="s">
        <v>204</v>
      </c>
      <c r="E58" s="4">
        <v>8.40194253917178</v>
      </c>
      <c r="F58" s="5" t="s">
        <v>205</v>
      </c>
      <c r="G58" s="6">
        <v>1.0</v>
      </c>
    </row>
    <row r="59" ht="15.75" customHeight="1">
      <c r="A59" s="4" t="s">
        <v>206</v>
      </c>
      <c r="B59" s="4">
        <v>58.0</v>
      </c>
      <c r="C59" s="4">
        <v>2008.0</v>
      </c>
      <c r="D59" s="4" t="s">
        <v>207</v>
      </c>
      <c r="E59" s="4">
        <v>8.392245740337524</v>
      </c>
      <c r="F59" s="5" t="s">
        <v>208</v>
      </c>
      <c r="G59" s="6">
        <v>1.0</v>
      </c>
    </row>
    <row r="60" ht="15.75" customHeight="1">
      <c r="A60" s="4" t="s">
        <v>209</v>
      </c>
      <c r="B60" s="4">
        <v>59.0</v>
      </c>
      <c r="C60" s="4">
        <v>2006.0</v>
      </c>
      <c r="D60" s="4" t="s">
        <v>210</v>
      </c>
      <c r="E60" s="4">
        <v>8.386788372035946</v>
      </c>
      <c r="F60" s="5" t="s">
        <v>211</v>
      </c>
      <c r="G60" s="6">
        <v>1.0</v>
      </c>
    </row>
    <row r="61" ht="15.75" customHeight="1">
      <c r="A61" s="4" t="s">
        <v>212</v>
      </c>
      <c r="B61" s="4">
        <v>60.0</v>
      </c>
      <c r="C61" s="4">
        <v>1950.0</v>
      </c>
      <c r="D61" s="4" t="s">
        <v>213</v>
      </c>
      <c r="E61" s="4">
        <v>8.38349826284048</v>
      </c>
      <c r="F61" s="5" t="s">
        <v>214</v>
      </c>
      <c r="G61" s="6">
        <v>1.0</v>
      </c>
    </row>
    <row r="62" ht="15.75" customHeight="1">
      <c r="A62" s="4" t="s">
        <v>215</v>
      </c>
      <c r="B62" s="4">
        <v>61.0</v>
      </c>
      <c r="C62" s="4">
        <v>1957.0</v>
      </c>
      <c r="D62" s="4" t="s">
        <v>216</v>
      </c>
      <c r="E62" s="4">
        <v>8.370766010362223</v>
      </c>
      <c r="F62" s="5" t="s">
        <v>217</v>
      </c>
      <c r="G62" s="6">
        <v>2.0</v>
      </c>
    </row>
    <row r="63" ht="15.75" customHeight="1">
      <c r="A63" s="4" t="s">
        <v>218</v>
      </c>
      <c r="B63" s="4">
        <v>62.0</v>
      </c>
      <c r="C63" s="4">
        <v>1980.0</v>
      </c>
      <c r="D63" s="4" t="s">
        <v>219</v>
      </c>
      <c r="E63" s="4">
        <v>8.368183880884555</v>
      </c>
      <c r="F63" s="5" t="s">
        <v>220</v>
      </c>
      <c r="G63" s="6">
        <v>2.0</v>
      </c>
    </row>
    <row r="64" ht="15.75" customHeight="1">
      <c r="A64" s="4" t="s">
        <v>221</v>
      </c>
      <c r="B64" s="4">
        <v>63.0</v>
      </c>
      <c r="C64" s="4">
        <v>1940.0</v>
      </c>
      <c r="D64" s="4" t="s">
        <v>161</v>
      </c>
      <c r="E64" s="4">
        <v>8.36684263025831</v>
      </c>
      <c r="F64" s="5" t="s">
        <v>222</v>
      </c>
      <c r="G64" s="6">
        <v>1.0</v>
      </c>
    </row>
    <row r="65" ht="15.75" customHeight="1">
      <c r="A65" s="4" t="s">
        <v>223</v>
      </c>
      <c r="B65" s="4">
        <v>64.0</v>
      </c>
      <c r="C65" s="4">
        <v>1957.0</v>
      </c>
      <c r="D65" s="4" t="s">
        <v>224</v>
      </c>
      <c r="E65" s="4">
        <v>8.35646052483302</v>
      </c>
      <c r="F65" s="5" t="s">
        <v>225</v>
      </c>
      <c r="G65" s="6">
        <v>1.0</v>
      </c>
    </row>
    <row r="66" ht="15.75" customHeight="1">
      <c r="A66" s="4" t="s">
        <v>226</v>
      </c>
      <c r="B66" s="4">
        <v>65.0</v>
      </c>
      <c r="C66" s="4">
        <v>2018.0</v>
      </c>
      <c r="D66" s="4" t="s">
        <v>227</v>
      </c>
      <c r="E66" s="4">
        <v>8.353800526177839</v>
      </c>
      <c r="F66" s="5" t="s">
        <v>228</v>
      </c>
      <c r="G66" s="6">
        <v>1.0</v>
      </c>
    </row>
    <row r="67" ht="15.75" customHeight="1">
      <c r="A67" s="4" t="s">
        <v>229</v>
      </c>
      <c r="B67" s="4">
        <v>66.0</v>
      </c>
      <c r="C67" s="4">
        <v>1986.0</v>
      </c>
      <c r="D67" s="4" t="s">
        <v>230</v>
      </c>
      <c r="E67" s="4">
        <v>8.344588204261518</v>
      </c>
      <c r="F67" s="5" t="s">
        <v>231</v>
      </c>
      <c r="G67" s="6">
        <v>1.0</v>
      </c>
    </row>
    <row r="68" ht="15.75" customHeight="1">
      <c r="A68" s="4" t="s">
        <v>232</v>
      </c>
      <c r="B68" s="4">
        <v>67.0</v>
      </c>
      <c r="C68" s="4">
        <v>1999.0</v>
      </c>
      <c r="D68" s="4" t="s">
        <v>233</v>
      </c>
      <c r="E68" s="4">
        <v>8.339086563793767</v>
      </c>
      <c r="F68" s="5" t="s">
        <v>234</v>
      </c>
      <c r="G68" s="6">
        <v>1.0</v>
      </c>
    </row>
    <row r="69" ht="15.75" customHeight="1">
      <c r="A69" s="4" t="s">
        <v>235</v>
      </c>
      <c r="B69" s="4">
        <v>68.0</v>
      </c>
      <c r="C69" s="4">
        <v>1964.0</v>
      </c>
      <c r="D69" s="4" t="s">
        <v>236</v>
      </c>
      <c r="E69" s="4">
        <v>8.334494306760662</v>
      </c>
      <c r="F69" s="5" t="s">
        <v>237</v>
      </c>
      <c r="G69" s="6">
        <v>1.0</v>
      </c>
    </row>
    <row r="70" ht="15.75" customHeight="1">
      <c r="A70" s="4" t="s">
        <v>238</v>
      </c>
      <c r="B70" s="4">
        <v>69.0</v>
      </c>
      <c r="C70" s="4">
        <v>2012.0</v>
      </c>
      <c r="D70" s="4" t="s">
        <v>239</v>
      </c>
      <c r="E70" s="4">
        <v>8.32927129367755</v>
      </c>
      <c r="F70" s="5" t="s">
        <v>240</v>
      </c>
      <c r="G70" s="6">
        <v>1.0</v>
      </c>
    </row>
    <row r="71" ht="15.75" customHeight="1">
      <c r="A71" s="4" t="s">
        <v>241</v>
      </c>
      <c r="B71" s="4">
        <v>70.0</v>
      </c>
      <c r="C71" s="4">
        <v>2018.0</v>
      </c>
      <c r="D71" s="4" t="s">
        <v>242</v>
      </c>
      <c r="E71" s="4">
        <v>8.327061743490365</v>
      </c>
      <c r="F71" s="5" t="s">
        <v>243</v>
      </c>
      <c r="G71" s="6">
        <v>1.0</v>
      </c>
    </row>
    <row r="72" ht="15.75" customHeight="1">
      <c r="A72" s="4" t="s">
        <v>244</v>
      </c>
      <c r="B72" s="4">
        <v>71.0</v>
      </c>
      <c r="C72" s="4">
        <v>2019.0</v>
      </c>
      <c r="D72" s="4" t="s">
        <v>245</v>
      </c>
      <c r="E72" s="4">
        <v>8.320773314363358</v>
      </c>
      <c r="F72" s="5" t="s">
        <v>246</v>
      </c>
      <c r="G72" s="6">
        <v>1.0</v>
      </c>
    </row>
    <row r="73" ht="15.75" customHeight="1">
      <c r="A73" s="4" t="s">
        <v>247</v>
      </c>
      <c r="B73" s="4">
        <v>72.0</v>
      </c>
      <c r="C73" s="4">
        <v>2003.0</v>
      </c>
      <c r="D73" s="4" t="s">
        <v>248</v>
      </c>
      <c r="E73" s="4">
        <v>8.31999248885787</v>
      </c>
      <c r="F73" s="5" t="s">
        <v>249</v>
      </c>
      <c r="G73" s="6">
        <v>3.0</v>
      </c>
    </row>
    <row r="74" ht="15.75" customHeight="1">
      <c r="A74" s="4" t="s">
        <v>250</v>
      </c>
      <c r="B74" s="4">
        <v>73.0</v>
      </c>
      <c r="C74" s="4">
        <v>1995.0</v>
      </c>
      <c r="D74" s="4" t="s">
        <v>251</v>
      </c>
      <c r="E74" s="4">
        <v>8.315771395488978</v>
      </c>
      <c r="F74" s="5" t="s">
        <v>252</v>
      </c>
      <c r="G74" s="6">
        <v>1.0</v>
      </c>
    </row>
    <row r="75" ht="15.75" customHeight="1">
      <c r="A75" s="4" t="s">
        <v>253</v>
      </c>
      <c r="B75" s="4">
        <v>74.0</v>
      </c>
      <c r="C75" s="4">
        <v>1984.0</v>
      </c>
      <c r="D75" s="4" t="s">
        <v>254</v>
      </c>
      <c r="E75" s="4">
        <v>8.31528381657066</v>
      </c>
      <c r="F75" s="5" t="s">
        <v>255</v>
      </c>
      <c r="G75" s="6">
        <v>2.0</v>
      </c>
    </row>
    <row r="76" ht="15.75" customHeight="1">
      <c r="A76" s="4" t="s">
        <v>256</v>
      </c>
      <c r="B76" s="4">
        <v>75.0</v>
      </c>
      <c r="C76" s="4">
        <v>1995.0</v>
      </c>
      <c r="D76" s="4" t="s">
        <v>257</v>
      </c>
      <c r="E76" s="4">
        <v>8.314289748786265</v>
      </c>
      <c r="F76" s="5" t="s">
        <v>258</v>
      </c>
      <c r="G76" s="6">
        <v>1.0</v>
      </c>
    </row>
    <row r="77" ht="15.75" customHeight="1">
      <c r="A77" s="4" t="s">
        <v>259</v>
      </c>
      <c r="B77" s="4">
        <v>76.0</v>
      </c>
      <c r="C77" s="4">
        <v>2017.0</v>
      </c>
      <c r="D77" s="4" t="s">
        <v>260</v>
      </c>
      <c r="E77" s="4">
        <v>8.31219862333911</v>
      </c>
      <c r="F77" s="5" t="s">
        <v>261</v>
      </c>
      <c r="G77" s="6">
        <v>1.0</v>
      </c>
    </row>
    <row r="78" ht="15.75" customHeight="1">
      <c r="A78" s="4" t="s">
        <v>262</v>
      </c>
      <c r="B78" s="4">
        <v>77.0</v>
      </c>
      <c r="C78" s="4">
        <v>1981.0</v>
      </c>
      <c r="D78" s="4" t="s">
        <v>263</v>
      </c>
      <c r="E78" s="4">
        <v>8.312112025972288</v>
      </c>
      <c r="F78" s="5" t="s">
        <v>264</v>
      </c>
      <c r="G78" s="6">
        <v>2.0</v>
      </c>
    </row>
    <row r="79" ht="15.75" customHeight="1">
      <c r="A79" s="4" t="s">
        <v>265</v>
      </c>
      <c r="B79" s="4">
        <v>78.0</v>
      </c>
      <c r="C79" s="4">
        <v>2009.0</v>
      </c>
      <c r="D79" s="4" t="s">
        <v>266</v>
      </c>
      <c r="E79" s="4">
        <v>8.310079457445955</v>
      </c>
      <c r="F79" s="5" t="s">
        <v>267</v>
      </c>
      <c r="G79" s="6">
        <v>1.0</v>
      </c>
    </row>
    <row r="80" ht="15.75" customHeight="1">
      <c r="A80" s="4" t="s">
        <v>268</v>
      </c>
      <c r="B80" s="4">
        <v>79.0</v>
      </c>
      <c r="C80" s="4">
        <v>1997.0</v>
      </c>
      <c r="D80" s="4" t="s">
        <v>269</v>
      </c>
      <c r="E80" s="4">
        <v>8.30399928320613</v>
      </c>
      <c r="F80" s="5" t="s">
        <v>270</v>
      </c>
      <c r="G80" s="6">
        <v>1.0</v>
      </c>
    </row>
    <row r="81" ht="15.75" customHeight="1">
      <c r="A81" s="4" t="s">
        <v>271</v>
      </c>
      <c r="B81" s="4">
        <v>80.0</v>
      </c>
      <c r="C81" s="4">
        <v>1984.0</v>
      </c>
      <c r="D81" s="4" t="s">
        <v>272</v>
      </c>
      <c r="E81" s="4">
        <v>8.30236227926863</v>
      </c>
      <c r="F81" s="5" t="s">
        <v>273</v>
      </c>
      <c r="G81" s="6">
        <v>1.0</v>
      </c>
    </row>
    <row r="82" ht="15.75" customHeight="1">
      <c r="A82" s="4" t="s">
        <v>274</v>
      </c>
      <c r="B82" s="4">
        <v>81.0</v>
      </c>
      <c r="C82" s="4">
        <v>2019.0</v>
      </c>
      <c r="D82" s="4" t="s">
        <v>275</v>
      </c>
      <c r="E82" s="4">
        <v>8.299872324984323</v>
      </c>
      <c r="F82" s="5" t="s">
        <v>276</v>
      </c>
      <c r="G82" s="6">
        <v>1.0</v>
      </c>
    </row>
    <row r="83" ht="15.75" customHeight="1">
      <c r="A83" s="4" t="s">
        <v>277</v>
      </c>
      <c r="B83" s="4">
        <v>82.0</v>
      </c>
      <c r="C83" s="4">
        <v>1997.0</v>
      </c>
      <c r="D83" s="4" t="s">
        <v>278</v>
      </c>
      <c r="E83" s="4">
        <v>8.28597000159624</v>
      </c>
      <c r="F83" s="5" t="s">
        <v>279</v>
      </c>
      <c r="G83" s="6">
        <v>1.0</v>
      </c>
    </row>
    <row r="84" ht="15.75" customHeight="1">
      <c r="A84" s="4" t="s">
        <v>280</v>
      </c>
      <c r="B84" s="4">
        <v>83.0</v>
      </c>
      <c r="C84" s="4">
        <v>2000.0</v>
      </c>
      <c r="D84" s="4" t="s">
        <v>281</v>
      </c>
      <c r="E84" s="4">
        <v>8.27782733506597</v>
      </c>
      <c r="F84" s="5" t="s">
        <v>282</v>
      </c>
      <c r="G84" s="6">
        <v>1.0</v>
      </c>
    </row>
    <row r="85" ht="15.75" customHeight="1">
      <c r="A85" s="4" t="s">
        <v>283</v>
      </c>
      <c r="B85" s="4">
        <v>84.0</v>
      </c>
      <c r="C85" s="4">
        <v>2010.0</v>
      </c>
      <c r="D85" s="4" t="s">
        <v>284</v>
      </c>
      <c r="E85" s="4">
        <v>8.277213599017205</v>
      </c>
      <c r="F85" s="5" t="s">
        <v>285</v>
      </c>
      <c r="G85" s="6">
        <v>1.0</v>
      </c>
    </row>
    <row r="86" ht="15.75" customHeight="1">
      <c r="A86" s="4" t="s">
        <v>286</v>
      </c>
      <c r="B86" s="4">
        <v>85.0</v>
      </c>
      <c r="C86" s="4">
        <v>1952.0</v>
      </c>
      <c r="D86" s="4" t="s">
        <v>287</v>
      </c>
      <c r="E86" s="4">
        <v>8.273845051975956</v>
      </c>
      <c r="F86" s="5" t="s">
        <v>288</v>
      </c>
      <c r="G86" s="6">
        <v>1.0</v>
      </c>
    </row>
    <row r="87" ht="15.75" customHeight="1">
      <c r="A87" s="4" t="s">
        <v>289</v>
      </c>
      <c r="B87" s="4">
        <v>86.0</v>
      </c>
      <c r="C87" s="4">
        <v>2016.0</v>
      </c>
      <c r="D87" s="4" t="s">
        <v>290</v>
      </c>
      <c r="E87" s="4">
        <v>8.273530031030244</v>
      </c>
      <c r="F87" s="5" t="s">
        <v>291</v>
      </c>
      <c r="G87" s="6">
        <v>3.0</v>
      </c>
    </row>
    <row r="88" ht="15.75" customHeight="1">
      <c r="A88" s="4" t="s">
        <v>292</v>
      </c>
      <c r="B88" s="4">
        <v>87.0</v>
      </c>
      <c r="C88" s="4">
        <v>1983.0</v>
      </c>
      <c r="D88" s="4" t="s">
        <v>293</v>
      </c>
      <c r="E88" s="4">
        <v>8.26859298079698</v>
      </c>
      <c r="F88" s="5" t="s">
        <v>294</v>
      </c>
      <c r="G88" s="6">
        <v>1.0</v>
      </c>
    </row>
    <row r="89" ht="15.75" customHeight="1">
      <c r="A89" s="4" t="s">
        <v>295</v>
      </c>
      <c r="B89" s="4">
        <v>88.0</v>
      </c>
      <c r="C89" s="4">
        <v>2009.0</v>
      </c>
      <c r="D89" s="4" t="s">
        <v>296</v>
      </c>
      <c r="E89" s="4">
        <v>8.268533046636083</v>
      </c>
      <c r="F89" s="5" t="s">
        <v>297</v>
      </c>
      <c r="G89" s="6">
        <v>1.0</v>
      </c>
    </row>
    <row r="90" ht="15.75" customHeight="1">
      <c r="A90" s="4" t="s">
        <v>298</v>
      </c>
      <c r="B90" s="4">
        <v>89.0</v>
      </c>
      <c r="C90" s="4">
        <v>1968.0</v>
      </c>
      <c r="D90" s="4" t="s">
        <v>299</v>
      </c>
      <c r="E90" s="4">
        <v>8.266469951077076</v>
      </c>
      <c r="F90" s="5" t="s">
        <v>300</v>
      </c>
      <c r="G90" s="6">
        <v>1.0</v>
      </c>
    </row>
    <row r="91" ht="15.75" customHeight="1">
      <c r="A91" s="4" t="s">
        <v>301</v>
      </c>
      <c r="B91" s="4">
        <v>90.0</v>
      </c>
      <c r="C91" s="4">
        <v>1992.0</v>
      </c>
      <c r="D91" s="4" t="s">
        <v>302</v>
      </c>
      <c r="E91" s="4">
        <v>8.265426046428487</v>
      </c>
      <c r="F91" s="5" t="s">
        <v>303</v>
      </c>
      <c r="G91" s="6">
        <v>2.0</v>
      </c>
    </row>
    <row r="92" ht="15.75" customHeight="1">
      <c r="A92" s="4" t="s">
        <v>304</v>
      </c>
      <c r="B92" s="4">
        <v>91.0</v>
      </c>
      <c r="C92" s="4">
        <v>2004.0</v>
      </c>
      <c r="D92" s="4" t="s">
        <v>305</v>
      </c>
      <c r="E92" s="4">
        <v>8.26527874928979</v>
      </c>
      <c r="F92" s="5" t="s">
        <v>306</v>
      </c>
      <c r="G92" s="6">
        <v>1.0</v>
      </c>
    </row>
    <row r="93" ht="15.75" customHeight="1">
      <c r="A93" s="4" t="s">
        <v>307</v>
      </c>
      <c r="B93" s="4">
        <v>92.0</v>
      </c>
      <c r="C93" s="4">
        <v>1963.0</v>
      </c>
      <c r="D93" s="4" t="s">
        <v>308</v>
      </c>
      <c r="E93" s="4">
        <v>8.262083997103513</v>
      </c>
      <c r="F93" s="5" t="s">
        <v>309</v>
      </c>
      <c r="G93" s="6">
        <v>2.0</v>
      </c>
    </row>
    <row r="94" ht="15.75" customHeight="1">
      <c r="A94" s="4" t="s">
        <v>310</v>
      </c>
      <c r="B94" s="4">
        <v>93.0</v>
      </c>
      <c r="C94" s="4">
        <v>1941.0</v>
      </c>
      <c r="D94" s="4" t="s">
        <v>311</v>
      </c>
      <c r="E94" s="4">
        <v>8.259127485496995</v>
      </c>
      <c r="F94" s="5" t="s">
        <v>312</v>
      </c>
      <c r="G94" s="6">
        <v>1.0</v>
      </c>
    </row>
    <row r="95" ht="15.75" customHeight="1">
      <c r="A95" s="4" t="s">
        <v>313</v>
      </c>
      <c r="B95" s="4">
        <v>94.0</v>
      </c>
      <c r="C95" s="4">
        <v>2018.0</v>
      </c>
      <c r="D95" s="4" t="s">
        <v>314</v>
      </c>
      <c r="E95" s="4">
        <v>8.25797377735015</v>
      </c>
      <c r="F95" s="5" t="s">
        <v>315</v>
      </c>
      <c r="G95" s="6">
        <v>1.0</v>
      </c>
    </row>
    <row r="96" ht="15.75" customHeight="1">
      <c r="A96" s="4" t="s">
        <v>316</v>
      </c>
      <c r="B96" s="4">
        <v>95.0</v>
      </c>
      <c r="C96" s="4">
        <v>1962.0</v>
      </c>
      <c r="D96" s="4" t="s">
        <v>317</v>
      </c>
      <c r="E96" s="4">
        <v>8.256844960353343</v>
      </c>
      <c r="F96" s="5" t="s">
        <v>318</v>
      </c>
      <c r="G96" s="6">
        <v>1.0</v>
      </c>
    </row>
    <row r="97" ht="15.75" customHeight="1">
      <c r="A97" s="4" t="s">
        <v>319</v>
      </c>
      <c r="B97" s="4">
        <v>96.0</v>
      </c>
      <c r="C97" s="4">
        <v>1931.0</v>
      </c>
      <c r="D97" s="4" t="s">
        <v>320</v>
      </c>
      <c r="E97" s="4">
        <v>8.2554281728045</v>
      </c>
      <c r="F97" s="5" t="s">
        <v>321</v>
      </c>
      <c r="G97" s="6">
        <v>1.0</v>
      </c>
    </row>
    <row r="98" ht="15.75" customHeight="1">
      <c r="A98" s="4" t="s">
        <v>322</v>
      </c>
      <c r="B98" s="4">
        <v>97.0</v>
      </c>
      <c r="C98" s="4">
        <v>2012.0</v>
      </c>
      <c r="D98" s="4" t="s">
        <v>323</v>
      </c>
      <c r="E98" s="4">
        <v>8.254675361825889</v>
      </c>
      <c r="F98" s="5" t="s">
        <v>324</v>
      </c>
      <c r="G98" s="6">
        <v>2.0</v>
      </c>
    </row>
    <row r="99" ht="15.75" customHeight="1">
      <c r="A99" s="4" t="s">
        <v>325</v>
      </c>
      <c r="B99" s="4">
        <v>98.0</v>
      </c>
      <c r="C99" s="4">
        <v>1959.0</v>
      </c>
      <c r="D99" s="4" t="s">
        <v>326</v>
      </c>
      <c r="E99" s="4">
        <v>8.254372068728998</v>
      </c>
      <c r="F99" s="5" t="s">
        <v>327</v>
      </c>
      <c r="G99" s="6">
        <v>1.0</v>
      </c>
    </row>
    <row r="100" ht="15.75" customHeight="1">
      <c r="A100" s="4" t="s">
        <v>328</v>
      </c>
      <c r="B100" s="4">
        <v>99.0</v>
      </c>
      <c r="C100" s="4">
        <v>1958.0</v>
      </c>
      <c r="D100" s="4" t="s">
        <v>329</v>
      </c>
      <c r="E100" s="4">
        <v>8.248617790643193</v>
      </c>
      <c r="F100" s="5" t="s">
        <v>330</v>
      </c>
      <c r="G100" s="6">
        <v>1.0</v>
      </c>
    </row>
    <row r="101" ht="15.75" customHeight="1">
      <c r="A101" s="4" t="s">
        <v>331</v>
      </c>
      <c r="B101" s="4">
        <v>10.0</v>
      </c>
      <c r="C101" s="4">
        <v>2001.0</v>
      </c>
      <c r="D101" s="4" t="s">
        <v>332</v>
      </c>
      <c r="E101" s="4">
        <v>8.247434281993206</v>
      </c>
      <c r="F101" s="5" t="s">
        <v>333</v>
      </c>
      <c r="G101" s="6">
        <v>1.0</v>
      </c>
    </row>
    <row r="102" ht="15.75" customHeight="1">
      <c r="A102" s="4" t="s">
        <v>334</v>
      </c>
      <c r="B102" s="4">
        <v>101.0</v>
      </c>
      <c r="C102" s="4">
        <v>1971.0</v>
      </c>
      <c r="D102" s="4" t="s">
        <v>335</v>
      </c>
      <c r="E102" s="4">
        <v>8.245736735143383</v>
      </c>
      <c r="F102" s="5" t="s">
        <v>336</v>
      </c>
      <c r="G102" s="6">
        <v>1.0</v>
      </c>
    </row>
    <row r="103" ht="15.75" customHeight="1">
      <c r="A103" s="4" t="s">
        <v>337</v>
      </c>
      <c r="B103" s="4">
        <v>102.0</v>
      </c>
      <c r="C103" s="4">
        <v>2021.0</v>
      </c>
      <c r="D103" s="4" t="s">
        <v>338</v>
      </c>
      <c r="E103" s="4">
        <v>8.24308818033424</v>
      </c>
      <c r="F103" s="5" t="s">
        <v>339</v>
      </c>
      <c r="G103" s="6">
        <v>1.0</v>
      </c>
    </row>
    <row r="104" ht="15.75" customHeight="1">
      <c r="A104" s="4" t="s">
        <v>340</v>
      </c>
      <c r="B104" s="4">
        <v>103.0</v>
      </c>
      <c r="C104" s="4">
        <v>1985.0</v>
      </c>
      <c r="D104" s="4" t="s">
        <v>341</v>
      </c>
      <c r="E104" s="4">
        <v>8.242672579372032</v>
      </c>
      <c r="F104" s="5" t="s">
        <v>342</v>
      </c>
      <c r="G104" s="6">
        <v>1.0</v>
      </c>
    </row>
    <row r="105" ht="15.75" customHeight="1">
      <c r="A105" s="4" t="s">
        <v>343</v>
      </c>
      <c r="B105" s="4">
        <v>104.0</v>
      </c>
      <c r="C105" s="4">
        <v>1987.0</v>
      </c>
      <c r="D105" s="4" t="s">
        <v>344</v>
      </c>
      <c r="E105" s="4">
        <v>8.240585343829613</v>
      </c>
      <c r="F105" s="5" t="s">
        <v>345</v>
      </c>
      <c r="G105" s="6">
        <v>2.0</v>
      </c>
    </row>
    <row r="106" ht="15.75" customHeight="1">
      <c r="A106" s="4" t="s">
        <v>346</v>
      </c>
      <c r="B106" s="4">
        <v>105.0</v>
      </c>
      <c r="C106" s="4">
        <v>1944.0</v>
      </c>
      <c r="D106" s="4" t="s">
        <v>347</v>
      </c>
      <c r="E106" s="4">
        <v>8.238251781796485</v>
      </c>
      <c r="F106" s="5" t="s">
        <v>348</v>
      </c>
      <c r="G106" s="6">
        <v>1.0</v>
      </c>
    </row>
    <row r="107" ht="15.75" customHeight="1">
      <c r="A107" s="4" t="s">
        <v>349</v>
      </c>
      <c r="B107" s="4">
        <v>106.0</v>
      </c>
      <c r="C107" s="4">
        <v>1960.0</v>
      </c>
      <c r="D107" s="4" t="s">
        <v>350</v>
      </c>
      <c r="E107" s="4">
        <v>8.237310140259048</v>
      </c>
      <c r="F107" s="5" t="s">
        <v>351</v>
      </c>
      <c r="G107" s="6">
        <v>1.0</v>
      </c>
    </row>
    <row r="108" ht="15.75" customHeight="1">
      <c r="A108" s="4" t="s">
        <v>352</v>
      </c>
      <c r="B108" s="4">
        <v>107.0</v>
      </c>
      <c r="C108" s="4">
        <v>1983.0</v>
      </c>
      <c r="D108" s="4" t="s">
        <v>353</v>
      </c>
      <c r="E108" s="4">
        <v>8.235142672751591</v>
      </c>
      <c r="F108" s="5" t="s">
        <v>354</v>
      </c>
      <c r="G108" s="6">
        <v>1.0</v>
      </c>
    </row>
    <row r="109" ht="15.75" customHeight="1">
      <c r="A109" s="4" t="s">
        <v>355</v>
      </c>
      <c r="B109" s="4">
        <v>108.0</v>
      </c>
      <c r="C109" s="4">
        <v>1976.0</v>
      </c>
      <c r="D109" s="4" t="s">
        <v>356</v>
      </c>
      <c r="E109" s="4">
        <v>8.229503074429463</v>
      </c>
      <c r="F109" s="5" t="s">
        <v>357</v>
      </c>
      <c r="G109" s="6">
        <v>2.0</v>
      </c>
    </row>
    <row r="110" ht="15.75" customHeight="1">
      <c r="A110" s="4" t="s">
        <v>358</v>
      </c>
      <c r="B110" s="4">
        <v>109.0</v>
      </c>
      <c r="C110" s="4">
        <v>1962.0</v>
      </c>
      <c r="D110" s="4" t="s">
        <v>359</v>
      </c>
      <c r="E110" s="4">
        <v>8.22948118186352</v>
      </c>
      <c r="F110" s="5" t="s">
        <v>360</v>
      </c>
      <c r="G110" s="6">
        <v>1.0</v>
      </c>
    </row>
    <row r="111" ht="15.75" customHeight="1">
      <c r="A111" s="4" t="s">
        <v>361</v>
      </c>
      <c r="B111" s="4">
        <v>110.0</v>
      </c>
      <c r="C111" s="4">
        <v>1952.0</v>
      </c>
      <c r="D111" s="4" t="s">
        <v>362</v>
      </c>
      <c r="E111" s="4">
        <v>8.229202343052727</v>
      </c>
      <c r="F111" s="5" t="s">
        <v>363</v>
      </c>
      <c r="G111" s="6">
        <v>1.0</v>
      </c>
    </row>
    <row r="112" ht="15.75" customHeight="1">
      <c r="A112" s="4" t="s">
        <v>364</v>
      </c>
      <c r="B112" s="4">
        <v>111.0</v>
      </c>
      <c r="C112" s="4">
        <v>1973.0</v>
      </c>
      <c r="D112" s="4" t="s">
        <v>365</v>
      </c>
      <c r="E112" s="4">
        <v>8.229089205756285</v>
      </c>
      <c r="F112" s="5" t="s">
        <v>366</v>
      </c>
      <c r="G112" s="6">
        <v>3.0</v>
      </c>
    </row>
    <row r="113" ht="15.75" customHeight="1">
      <c r="A113" s="4" t="s">
        <v>367</v>
      </c>
      <c r="B113" s="4">
        <v>112.0</v>
      </c>
      <c r="C113" s="4">
        <v>2020.0</v>
      </c>
      <c r="D113" s="4" t="s">
        <v>368</v>
      </c>
      <c r="E113" s="4">
        <v>8.226463664275313</v>
      </c>
      <c r="F113" s="5" t="s">
        <v>369</v>
      </c>
      <c r="G113" s="6">
        <v>1.0</v>
      </c>
    </row>
    <row r="114" ht="15.75" customHeight="1">
      <c r="A114" s="4" t="s">
        <v>370</v>
      </c>
      <c r="B114" s="4">
        <v>113.0</v>
      </c>
      <c r="C114" s="4">
        <v>1997.0</v>
      </c>
      <c r="D114" s="4" t="s">
        <v>371</v>
      </c>
      <c r="E114" s="4">
        <v>8.225967388860868</v>
      </c>
      <c r="F114" s="5" t="s">
        <v>372</v>
      </c>
      <c r="G114" s="6">
        <v>2.0</v>
      </c>
    </row>
    <row r="115" ht="15.75" customHeight="1">
      <c r="A115" s="4" t="s">
        <v>373</v>
      </c>
      <c r="B115" s="4">
        <v>114.0</v>
      </c>
      <c r="C115" s="4">
        <v>2009.0</v>
      </c>
      <c r="D115" s="4" t="s">
        <v>374</v>
      </c>
      <c r="E115" s="4">
        <v>8.224128066766978</v>
      </c>
      <c r="F115" s="5" t="s">
        <v>375</v>
      </c>
      <c r="G115" s="6">
        <v>1.0</v>
      </c>
    </row>
    <row r="116" ht="15.75" customHeight="1">
      <c r="A116" s="4" t="s">
        <v>376</v>
      </c>
      <c r="B116" s="4">
        <v>115.0</v>
      </c>
      <c r="C116" s="4">
        <v>1995.0</v>
      </c>
      <c r="D116" s="4" t="s">
        <v>377</v>
      </c>
      <c r="E116" s="4">
        <v>8.222800054998006</v>
      </c>
      <c r="F116" s="5" t="s">
        <v>378</v>
      </c>
      <c r="G116" s="6">
        <v>1.0</v>
      </c>
    </row>
    <row r="117" ht="15.75" customHeight="1">
      <c r="A117" s="4" t="s">
        <v>379</v>
      </c>
      <c r="B117" s="4">
        <v>116.0</v>
      </c>
      <c r="C117" s="4">
        <v>1927.0</v>
      </c>
      <c r="D117" s="4" t="s">
        <v>380</v>
      </c>
      <c r="E117" s="4">
        <v>8.221418425132097</v>
      </c>
      <c r="F117" s="5" t="s">
        <v>381</v>
      </c>
      <c r="G117" s="6">
        <v>1.0</v>
      </c>
    </row>
    <row r="118" ht="15.75" customHeight="1">
      <c r="A118" s="4" t="s">
        <v>382</v>
      </c>
      <c r="B118" s="4">
        <v>117.0</v>
      </c>
      <c r="C118" s="4">
        <v>2000.0</v>
      </c>
      <c r="D118" s="4" t="s">
        <v>383</v>
      </c>
      <c r="E118" s="4">
        <v>8.220948983431011</v>
      </c>
      <c r="F118" s="5" t="s">
        <v>384</v>
      </c>
      <c r="G118" s="6">
        <v>1.0</v>
      </c>
    </row>
    <row r="119" ht="15.75" customHeight="1">
      <c r="A119" s="4" t="s">
        <v>385</v>
      </c>
      <c r="B119" s="4">
        <v>118.0</v>
      </c>
      <c r="C119" s="4">
        <v>2011.0</v>
      </c>
      <c r="D119" s="4" t="s">
        <v>386</v>
      </c>
      <c r="E119" s="4">
        <v>8.220705598017686</v>
      </c>
      <c r="F119" s="5" t="s">
        <v>387</v>
      </c>
      <c r="G119" s="6">
        <v>1.0</v>
      </c>
    </row>
    <row r="120" ht="15.75" customHeight="1">
      <c r="A120" s="4" t="s">
        <v>388</v>
      </c>
      <c r="B120" s="4">
        <v>119.0</v>
      </c>
      <c r="C120" s="4">
        <v>1988.0</v>
      </c>
      <c r="D120" s="4" t="s">
        <v>389</v>
      </c>
      <c r="E120" s="4">
        <v>8.22027061676799</v>
      </c>
      <c r="F120" s="5" t="s">
        <v>390</v>
      </c>
      <c r="G120" s="6">
        <v>1.0</v>
      </c>
    </row>
    <row r="121" ht="15.75" customHeight="1">
      <c r="A121" s="4" t="s">
        <v>391</v>
      </c>
      <c r="B121" s="4">
        <v>120.0</v>
      </c>
      <c r="C121" s="4">
        <v>2010.0</v>
      </c>
      <c r="D121" s="4" t="s">
        <v>392</v>
      </c>
      <c r="E121" s="4">
        <v>8.218716036192264</v>
      </c>
      <c r="F121" s="5" t="s">
        <v>393</v>
      </c>
      <c r="G121" s="6">
        <v>1.0</v>
      </c>
    </row>
    <row r="122" ht="15.75" customHeight="1">
      <c r="A122" s="4" t="s">
        <v>394</v>
      </c>
      <c r="B122" s="4">
        <v>121.0</v>
      </c>
      <c r="C122" s="4">
        <v>1989.0</v>
      </c>
      <c r="D122" s="4" t="s">
        <v>395</v>
      </c>
      <c r="E122" s="4">
        <v>8.218510570423055</v>
      </c>
      <c r="F122" s="5" t="s">
        <v>396</v>
      </c>
      <c r="G122" s="6">
        <v>1.0</v>
      </c>
    </row>
    <row r="123" ht="15.75" customHeight="1">
      <c r="A123" s="4" t="s">
        <v>397</v>
      </c>
      <c r="B123" s="4">
        <v>122.0</v>
      </c>
      <c r="C123" s="4">
        <v>1948.0</v>
      </c>
      <c r="D123" s="4" t="s">
        <v>398</v>
      </c>
      <c r="E123" s="4">
        <v>8.218314316923811</v>
      </c>
      <c r="F123" s="5" t="s">
        <v>399</v>
      </c>
      <c r="G123" s="6">
        <v>1.0</v>
      </c>
    </row>
    <row r="124" ht="15.75" customHeight="1">
      <c r="A124" s="4" t="s">
        <v>400</v>
      </c>
      <c r="B124" s="4">
        <v>123.0</v>
      </c>
      <c r="C124" s="4">
        <v>2019.0</v>
      </c>
      <c r="D124" s="4" t="s">
        <v>401</v>
      </c>
      <c r="E124" s="4">
        <v>8.212522959412723</v>
      </c>
      <c r="F124" s="5" t="s">
        <v>402</v>
      </c>
      <c r="G124" s="6">
        <v>1.0</v>
      </c>
    </row>
    <row r="125" ht="15.75" customHeight="1">
      <c r="A125" s="4" t="s">
        <v>403</v>
      </c>
      <c r="B125" s="4">
        <v>124.0</v>
      </c>
      <c r="C125" s="4">
        <v>2007.0</v>
      </c>
      <c r="D125" s="4" t="s">
        <v>404</v>
      </c>
      <c r="E125" s="4">
        <v>8.20648558559715</v>
      </c>
      <c r="F125" s="5" t="s">
        <v>405</v>
      </c>
      <c r="G125" s="6">
        <v>1.0</v>
      </c>
    </row>
    <row r="126" ht="15.75" customHeight="1">
      <c r="A126" s="4" t="s">
        <v>406</v>
      </c>
      <c r="B126" s="4">
        <v>125.0</v>
      </c>
      <c r="C126" s="4">
        <v>2004.0</v>
      </c>
      <c r="D126" s="4" t="s">
        <v>407</v>
      </c>
      <c r="E126" s="4">
        <v>8.204849485324463</v>
      </c>
      <c r="F126" s="5" t="s">
        <v>408</v>
      </c>
      <c r="G126" s="6">
        <v>1.0</v>
      </c>
    </row>
    <row r="127" ht="15.75" customHeight="1">
      <c r="A127" s="4" t="s">
        <v>409</v>
      </c>
      <c r="B127" s="4">
        <v>126.0</v>
      </c>
      <c r="C127" s="4">
        <v>1965.0</v>
      </c>
      <c r="D127" s="4" t="s">
        <v>410</v>
      </c>
      <c r="E127" s="4">
        <v>8.203887201344216</v>
      </c>
      <c r="F127" s="5" t="s">
        <v>411</v>
      </c>
      <c r="G127" s="6">
        <v>1.0</v>
      </c>
    </row>
    <row r="128" ht="15.75" customHeight="1">
      <c r="A128" s="4" t="s">
        <v>412</v>
      </c>
      <c r="B128" s="4">
        <v>127.0</v>
      </c>
      <c r="C128" s="4">
        <v>2005.0</v>
      </c>
      <c r="D128" s="4" t="s">
        <v>413</v>
      </c>
      <c r="E128" s="4">
        <v>8.202906376527977</v>
      </c>
      <c r="F128" s="5" t="s">
        <v>414</v>
      </c>
      <c r="G128" s="6">
        <v>1.0</v>
      </c>
    </row>
    <row r="129" ht="15.75" customHeight="1">
      <c r="A129" s="4" t="s">
        <v>415</v>
      </c>
      <c r="B129" s="4">
        <v>128.0</v>
      </c>
      <c r="C129" s="4">
        <v>2016.0</v>
      </c>
      <c r="D129" s="4" t="s">
        <v>416</v>
      </c>
      <c r="E129" s="4">
        <v>8.198223512359927</v>
      </c>
      <c r="F129" s="5" t="s">
        <v>417</v>
      </c>
      <c r="G129" s="6">
        <v>1.0</v>
      </c>
    </row>
    <row r="130" ht="15.75" customHeight="1">
      <c r="A130" s="4" t="s">
        <v>418</v>
      </c>
      <c r="B130" s="4">
        <v>129.0</v>
      </c>
      <c r="C130" s="4">
        <v>1921.0</v>
      </c>
      <c r="D130" s="4" t="s">
        <v>419</v>
      </c>
      <c r="E130" s="4">
        <v>8.195067252212265</v>
      </c>
      <c r="F130" s="5" t="s">
        <v>420</v>
      </c>
      <c r="G130" s="6">
        <v>1.0</v>
      </c>
    </row>
    <row r="131" ht="15.75" customHeight="1">
      <c r="A131" s="4" t="s">
        <v>421</v>
      </c>
      <c r="B131" s="4">
        <v>130.0</v>
      </c>
      <c r="C131" s="4">
        <v>1959.0</v>
      </c>
      <c r="D131" s="4" t="s">
        <v>422</v>
      </c>
      <c r="E131" s="4">
        <v>8.191749059235315</v>
      </c>
      <c r="F131" s="5" t="s">
        <v>423</v>
      </c>
      <c r="G131" s="6">
        <v>1.0</v>
      </c>
    </row>
    <row r="132" ht="15.75" customHeight="1">
      <c r="A132" s="4" t="s">
        <v>424</v>
      </c>
      <c r="B132" s="4">
        <v>131.0</v>
      </c>
      <c r="C132" s="4">
        <v>2020.0</v>
      </c>
      <c r="D132" s="4" t="s">
        <v>425</v>
      </c>
      <c r="E132" s="4">
        <v>8.184401827243834</v>
      </c>
      <c r="F132" s="5" t="s">
        <v>426</v>
      </c>
      <c r="G132" s="6">
        <v>2.0</v>
      </c>
    </row>
    <row r="133" ht="15.75" customHeight="1">
      <c r="A133" s="4" t="s">
        <v>427</v>
      </c>
      <c r="B133" s="4">
        <v>132.0</v>
      </c>
      <c r="C133" s="4">
        <v>1950.0</v>
      </c>
      <c r="D133" s="4" t="s">
        <v>428</v>
      </c>
      <c r="E133" s="4">
        <v>8.180178805796373</v>
      </c>
      <c r="F133" s="5" t="s">
        <v>429</v>
      </c>
      <c r="G133" s="6">
        <v>1.0</v>
      </c>
    </row>
    <row r="134" ht="15.75" customHeight="1">
      <c r="A134" s="4" t="s">
        <v>430</v>
      </c>
      <c r="B134" s="4">
        <v>133.0</v>
      </c>
      <c r="C134" s="4">
        <v>2018.0</v>
      </c>
      <c r="D134" s="4" t="s">
        <v>431</v>
      </c>
      <c r="E134" s="4">
        <v>8.174259312986582</v>
      </c>
      <c r="F134" s="5" t="s">
        <v>432</v>
      </c>
      <c r="G134" s="6">
        <v>1.0</v>
      </c>
    </row>
    <row r="135" ht="15.75" customHeight="1">
      <c r="A135" s="4" t="s">
        <v>433</v>
      </c>
      <c r="B135" s="4">
        <v>134.0</v>
      </c>
      <c r="C135" s="4">
        <v>2013.0</v>
      </c>
      <c r="D135" s="4" t="s">
        <v>434</v>
      </c>
      <c r="E135" s="4">
        <v>8.170677675586287</v>
      </c>
      <c r="F135" s="5" t="s">
        <v>435</v>
      </c>
      <c r="G135" s="6">
        <v>1.0</v>
      </c>
    </row>
    <row r="136" ht="15.75" customHeight="1">
      <c r="A136" s="4" t="s">
        <v>436</v>
      </c>
      <c r="B136" s="4">
        <v>135.0</v>
      </c>
      <c r="C136" s="4">
        <v>1961.0</v>
      </c>
      <c r="D136" s="4" t="s">
        <v>437</v>
      </c>
      <c r="E136" s="4">
        <v>8.168070827439353</v>
      </c>
      <c r="F136" s="5" t="s">
        <v>438</v>
      </c>
      <c r="G136" s="6">
        <v>1.0</v>
      </c>
    </row>
    <row r="137" ht="15.75" customHeight="1">
      <c r="A137" s="4" t="s">
        <v>439</v>
      </c>
      <c r="B137" s="4">
        <v>136.0</v>
      </c>
      <c r="C137" s="4">
        <v>1992.0</v>
      </c>
      <c r="D137" s="4" t="s">
        <v>440</v>
      </c>
      <c r="E137" s="4">
        <v>8.165310764176434</v>
      </c>
      <c r="F137" s="5" t="s">
        <v>441</v>
      </c>
      <c r="G137" s="6">
        <v>2.0</v>
      </c>
    </row>
    <row r="138" ht="15.75" customHeight="1">
      <c r="A138" s="4" t="s">
        <v>442</v>
      </c>
      <c r="B138" s="4">
        <v>137.0</v>
      </c>
      <c r="C138" s="4">
        <v>2006.0</v>
      </c>
      <c r="D138" s="4" t="s">
        <v>443</v>
      </c>
      <c r="E138" s="4">
        <v>8.164108074433528</v>
      </c>
      <c r="F138" s="5" t="s">
        <v>444</v>
      </c>
      <c r="G138" s="6">
        <v>1.0</v>
      </c>
    </row>
    <row r="139" ht="15.75" customHeight="1">
      <c r="A139" s="4" t="s">
        <v>445</v>
      </c>
      <c r="B139" s="4">
        <v>138.0</v>
      </c>
      <c r="C139" s="4">
        <v>1995.0</v>
      </c>
      <c r="D139" s="4" t="s">
        <v>446</v>
      </c>
      <c r="E139" s="4">
        <v>8.163641398864044</v>
      </c>
      <c r="F139" s="5" t="s">
        <v>447</v>
      </c>
      <c r="G139" s="6">
        <v>1.0</v>
      </c>
    </row>
    <row r="140" ht="15.75" customHeight="1">
      <c r="A140" s="4" t="s">
        <v>448</v>
      </c>
      <c r="B140" s="4">
        <v>139.0</v>
      </c>
      <c r="C140" s="4">
        <v>1985.0</v>
      </c>
      <c r="D140" s="4" t="s">
        <v>449</v>
      </c>
      <c r="E140" s="4">
        <v>8.163154684691454</v>
      </c>
      <c r="F140" s="5" t="s">
        <v>450</v>
      </c>
      <c r="G140" s="6">
        <v>1.0</v>
      </c>
    </row>
    <row r="141" ht="15.75" customHeight="1">
      <c r="A141" s="4" t="s">
        <v>451</v>
      </c>
      <c r="B141" s="4">
        <v>140.0</v>
      </c>
      <c r="C141" s="4">
        <v>2007.0</v>
      </c>
      <c r="D141" s="4" t="s">
        <v>452</v>
      </c>
      <c r="E141" s="4">
        <v>8.153934466922962</v>
      </c>
      <c r="F141" s="5" t="s">
        <v>453</v>
      </c>
      <c r="G141" s="6">
        <v>1.0</v>
      </c>
    </row>
    <row r="142" ht="15.75" customHeight="1">
      <c r="A142" s="4" t="s">
        <v>454</v>
      </c>
      <c r="B142" s="4">
        <v>141.0</v>
      </c>
      <c r="C142" s="4">
        <v>1975.0</v>
      </c>
      <c r="D142" s="4" t="s">
        <v>455</v>
      </c>
      <c r="E142" s="4">
        <v>8.153598078026691</v>
      </c>
      <c r="F142" s="5" t="s">
        <v>456</v>
      </c>
      <c r="G142" s="6">
        <v>1.0</v>
      </c>
    </row>
    <row r="143" ht="15.75" customHeight="1">
      <c r="A143" s="4" t="s">
        <v>457</v>
      </c>
      <c r="B143" s="4">
        <v>142.0</v>
      </c>
      <c r="C143" s="4">
        <v>2001.0</v>
      </c>
      <c r="D143" s="4" t="s">
        <v>458</v>
      </c>
      <c r="E143" s="4">
        <v>8.153536753760573</v>
      </c>
      <c r="F143" s="5" t="s">
        <v>459</v>
      </c>
      <c r="G143" s="6">
        <v>1.0</v>
      </c>
    </row>
    <row r="144" ht="15.75" customHeight="1">
      <c r="A144" s="4" t="s">
        <v>460</v>
      </c>
      <c r="B144" s="4">
        <v>143.0</v>
      </c>
      <c r="C144" s="4">
        <v>1999.0</v>
      </c>
      <c r="D144" s="4" t="s">
        <v>461</v>
      </c>
      <c r="E144" s="4">
        <v>8.153519981782106</v>
      </c>
      <c r="F144" s="5" t="s">
        <v>462</v>
      </c>
      <c r="G144" s="6">
        <v>1.0</v>
      </c>
    </row>
    <row r="145" ht="15.75" customHeight="1">
      <c r="A145" s="4" t="s">
        <v>463</v>
      </c>
      <c r="B145" s="4">
        <v>144.0</v>
      </c>
      <c r="C145" s="4">
        <v>1998.0</v>
      </c>
      <c r="D145" s="4" t="s">
        <v>464</v>
      </c>
      <c r="E145" s="4">
        <v>8.15023453351621</v>
      </c>
      <c r="F145" s="5" t="s">
        <v>465</v>
      </c>
      <c r="G145" s="6">
        <v>1.0</v>
      </c>
    </row>
    <row r="146" ht="15.75" customHeight="1">
      <c r="A146" s="4" t="s">
        <v>466</v>
      </c>
      <c r="B146" s="4">
        <v>145.0</v>
      </c>
      <c r="C146" s="4">
        <v>1961.0</v>
      </c>
      <c r="D146" s="4" t="s">
        <v>467</v>
      </c>
      <c r="E146" s="4">
        <v>8.149485545903117</v>
      </c>
      <c r="F146" s="5" t="s">
        <v>468</v>
      </c>
      <c r="G146" s="6">
        <v>1.0</v>
      </c>
    </row>
    <row r="147" ht="15.75" customHeight="1">
      <c r="A147" s="4" t="s">
        <v>469</v>
      </c>
      <c r="B147" s="4">
        <v>146.0</v>
      </c>
      <c r="C147" s="4">
        <v>1948.0</v>
      </c>
      <c r="D147" s="4" t="s">
        <v>470</v>
      </c>
      <c r="E147" s="4">
        <v>8.148253715558427</v>
      </c>
      <c r="F147" s="5" t="s">
        <v>471</v>
      </c>
      <c r="G147" s="6">
        <v>1.0</v>
      </c>
    </row>
    <row r="148" ht="15.75" customHeight="1">
      <c r="A148" s="4" t="s">
        <v>472</v>
      </c>
      <c r="B148" s="4">
        <v>147.0</v>
      </c>
      <c r="C148" s="4">
        <v>1950.0</v>
      </c>
      <c r="D148" s="4" t="s">
        <v>473</v>
      </c>
      <c r="E148" s="4">
        <v>8.143689592197838</v>
      </c>
      <c r="F148" s="5" t="s">
        <v>474</v>
      </c>
      <c r="G148" s="6">
        <v>1.0</v>
      </c>
    </row>
    <row r="149" ht="15.75" customHeight="1">
      <c r="A149" s="4" t="s">
        <v>475</v>
      </c>
      <c r="B149" s="4">
        <v>148.0</v>
      </c>
      <c r="C149" s="4">
        <v>1963.0</v>
      </c>
      <c r="D149" s="4" t="s">
        <v>476</v>
      </c>
      <c r="E149" s="4">
        <v>8.142932060507905</v>
      </c>
      <c r="F149" s="5" t="s">
        <v>477</v>
      </c>
      <c r="G149" s="6">
        <v>1.0</v>
      </c>
    </row>
    <row r="150" ht="15.75" customHeight="1">
      <c r="A150" s="4" t="s">
        <v>478</v>
      </c>
      <c r="B150" s="4">
        <v>149.0</v>
      </c>
      <c r="C150" s="4">
        <v>2010.0</v>
      </c>
      <c r="D150" s="4" t="s">
        <v>479</v>
      </c>
      <c r="E150" s="4">
        <v>8.141716381944432</v>
      </c>
      <c r="F150" s="5" t="s">
        <v>480</v>
      </c>
      <c r="G150" s="6">
        <v>1.0</v>
      </c>
    </row>
    <row r="151" ht="15.75" customHeight="1">
      <c r="A151" s="4" t="s">
        <v>481</v>
      </c>
      <c r="B151" s="4">
        <v>150.0</v>
      </c>
      <c r="C151" s="4">
        <v>2003.0</v>
      </c>
      <c r="D151" s="4" t="s">
        <v>482</v>
      </c>
      <c r="E151" s="4">
        <v>8.13706780205926</v>
      </c>
      <c r="F151" s="5" t="s">
        <v>483</v>
      </c>
      <c r="G151" s="6">
        <v>1.0</v>
      </c>
    </row>
    <row r="152" ht="15.75" customHeight="1">
      <c r="A152" s="4" t="s">
        <v>484</v>
      </c>
      <c r="B152" s="4">
        <v>151.0</v>
      </c>
      <c r="C152" s="4">
        <v>1993.0</v>
      </c>
      <c r="D152" s="4" t="s">
        <v>485</v>
      </c>
      <c r="E152" s="4">
        <v>8.136499541237077</v>
      </c>
      <c r="F152" s="5" t="s">
        <v>486</v>
      </c>
      <c r="G152" s="6">
        <v>1.0</v>
      </c>
    </row>
    <row r="153" ht="15.75" customHeight="1">
      <c r="A153" s="4" t="s">
        <v>487</v>
      </c>
      <c r="B153" s="4">
        <v>152.0</v>
      </c>
      <c r="C153" s="4">
        <v>2007.0</v>
      </c>
      <c r="D153" s="4" t="s">
        <v>488</v>
      </c>
      <c r="E153" s="4">
        <v>8.134792317400798</v>
      </c>
      <c r="F153" s="5" t="s">
        <v>489</v>
      </c>
      <c r="G153" s="6">
        <v>1.0</v>
      </c>
    </row>
    <row r="154" ht="15.75" customHeight="1">
      <c r="A154" s="4" t="s">
        <v>490</v>
      </c>
      <c r="B154" s="4">
        <v>153.0</v>
      </c>
      <c r="C154" s="4">
        <v>1980.0</v>
      </c>
      <c r="D154" s="4" t="s">
        <v>491</v>
      </c>
      <c r="E154" s="4">
        <v>8.131580334772762</v>
      </c>
      <c r="F154" s="5" t="s">
        <v>492</v>
      </c>
      <c r="G154" s="6">
        <v>1.0</v>
      </c>
    </row>
    <row r="155" ht="15.75" customHeight="1">
      <c r="A155" s="4" t="s">
        <v>493</v>
      </c>
      <c r="B155" s="4">
        <v>154.0</v>
      </c>
      <c r="C155" s="4">
        <v>2003.0</v>
      </c>
      <c r="D155" s="4" t="s">
        <v>494</v>
      </c>
      <c r="E155" s="4">
        <v>8.131143842060986</v>
      </c>
      <c r="F155" s="5" t="s">
        <v>495</v>
      </c>
      <c r="G155" s="6">
        <v>1.0</v>
      </c>
    </row>
    <row r="156" ht="15.75" customHeight="1">
      <c r="A156" s="4" t="s">
        <v>496</v>
      </c>
      <c r="B156" s="4">
        <v>155.0</v>
      </c>
      <c r="C156" s="4">
        <v>1980.0</v>
      </c>
      <c r="D156" s="4" t="s">
        <v>497</v>
      </c>
      <c r="E156" s="4">
        <v>8.130810330660877</v>
      </c>
      <c r="F156" s="5" t="s">
        <v>498</v>
      </c>
      <c r="G156" s="6">
        <v>1.0</v>
      </c>
    </row>
    <row r="157" ht="15.75" customHeight="1">
      <c r="A157" s="4" t="s">
        <v>499</v>
      </c>
      <c r="B157" s="4">
        <v>156.0</v>
      </c>
      <c r="C157" s="4">
        <v>1974.0</v>
      </c>
      <c r="D157" s="4" t="s">
        <v>500</v>
      </c>
      <c r="E157" s="4">
        <v>8.129530778206526</v>
      </c>
      <c r="F157" s="13"/>
      <c r="G157" s="13"/>
    </row>
    <row r="158" ht="15.75" customHeight="1">
      <c r="A158" s="4" t="s">
        <v>501</v>
      </c>
      <c r="B158" s="4">
        <v>157.0</v>
      </c>
      <c r="C158" s="4">
        <v>1939.0</v>
      </c>
      <c r="D158" s="4" t="s">
        <v>502</v>
      </c>
      <c r="E158" s="4">
        <v>8.127707734177772</v>
      </c>
      <c r="F158" s="13"/>
      <c r="G158" s="13"/>
    </row>
    <row r="159" ht="15.75" customHeight="1">
      <c r="A159" s="4" t="s">
        <v>503</v>
      </c>
      <c r="B159" s="4">
        <v>158.0</v>
      </c>
      <c r="C159" s="4">
        <v>2005.0</v>
      </c>
      <c r="D159" s="4" t="s">
        <v>504</v>
      </c>
      <c r="E159" s="4">
        <v>8.126737697459408</v>
      </c>
      <c r="F159" s="13"/>
      <c r="G159" s="13"/>
    </row>
    <row r="160" ht="15.75" customHeight="1">
      <c r="A160" s="4" t="s">
        <v>505</v>
      </c>
      <c r="B160" s="4">
        <v>159.0</v>
      </c>
      <c r="C160" s="4">
        <v>2015.0</v>
      </c>
      <c r="D160" s="4" t="s">
        <v>506</v>
      </c>
      <c r="E160" s="4">
        <v>8.125273994785502</v>
      </c>
      <c r="F160" s="13"/>
      <c r="G160" s="13"/>
    </row>
    <row r="161" ht="15.75" customHeight="1">
      <c r="A161" s="4" t="s">
        <v>507</v>
      </c>
      <c r="B161" s="4">
        <v>160.0</v>
      </c>
      <c r="C161" s="4">
        <v>1998.0</v>
      </c>
      <c r="D161" s="4" t="s">
        <v>508</v>
      </c>
      <c r="E161" s="4">
        <v>8.124248059264424</v>
      </c>
      <c r="F161" s="13"/>
      <c r="G161" s="13"/>
    </row>
    <row r="162" ht="15.75" customHeight="1">
      <c r="A162" s="4" t="s">
        <v>509</v>
      </c>
      <c r="B162" s="4">
        <v>161.0</v>
      </c>
      <c r="C162" s="4">
        <v>1982.0</v>
      </c>
      <c r="D162" s="4" t="s">
        <v>510</v>
      </c>
      <c r="E162" s="4">
        <v>8.123503852560559</v>
      </c>
      <c r="F162" s="13"/>
      <c r="G162" s="13"/>
    </row>
    <row r="163" ht="15.75" customHeight="1">
      <c r="A163" s="4" t="s">
        <v>511</v>
      </c>
      <c r="B163" s="4">
        <v>162.0</v>
      </c>
      <c r="C163" s="4">
        <v>1954.0</v>
      </c>
      <c r="D163" s="4" t="s">
        <v>512</v>
      </c>
      <c r="E163" s="4">
        <v>8.119373834838832</v>
      </c>
      <c r="F163" s="13"/>
      <c r="G163" s="13"/>
    </row>
    <row r="164" ht="15.75" customHeight="1">
      <c r="A164" s="4" t="s">
        <v>513</v>
      </c>
      <c r="B164" s="4">
        <v>163.0</v>
      </c>
      <c r="C164" s="4">
        <v>2009.0</v>
      </c>
      <c r="D164" s="4" t="s">
        <v>514</v>
      </c>
      <c r="E164" s="4">
        <v>8.118623405670224</v>
      </c>
      <c r="F164" s="13"/>
      <c r="G164" s="13"/>
    </row>
    <row r="165" ht="15.75" customHeight="1">
      <c r="A165" s="4" t="s">
        <v>515</v>
      </c>
      <c r="B165" s="4">
        <v>164.0</v>
      </c>
      <c r="C165" s="4">
        <v>1957.0</v>
      </c>
      <c r="D165" s="4" t="s">
        <v>516</v>
      </c>
      <c r="E165" s="4">
        <v>8.115406691822413</v>
      </c>
      <c r="F165" s="13"/>
      <c r="G165" s="13"/>
    </row>
    <row r="166" ht="15.75" customHeight="1">
      <c r="A166" s="4" t="s">
        <v>517</v>
      </c>
      <c r="B166" s="4">
        <v>165.0</v>
      </c>
      <c r="C166" s="4">
        <v>2004.0</v>
      </c>
      <c r="D166" s="4" t="s">
        <v>518</v>
      </c>
      <c r="E166" s="4">
        <v>8.114094439921724</v>
      </c>
      <c r="F166" s="13"/>
      <c r="G166" s="13"/>
    </row>
    <row r="167" ht="15.75" customHeight="1">
      <c r="A167" s="4" t="s">
        <v>519</v>
      </c>
      <c r="B167" s="4">
        <v>166.0</v>
      </c>
      <c r="C167" s="4">
        <v>2017.0</v>
      </c>
      <c r="D167" s="4" t="s">
        <v>520</v>
      </c>
      <c r="E167" s="4">
        <v>8.11190424913638</v>
      </c>
      <c r="F167" s="13"/>
      <c r="G167" s="13"/>
    </row>
    <row r="168" ht="15.75" customHeight="1">
      <c r="A168" s="4" t="s">
        <v>521</v>
      </c>
      <c r="B168" s="4">
        <v>167.0</v>
      </c>
      <c r="C168" s="4">
        <v>1996.0</v>
      </c>
      <c r="D168" s="4" t="s">
        <v>522</v>
      </c>
      <c r="E168" s="4">
        <v>8.111869142798138</v>
      </c>
      <c r="F168" s="13"/>
      <c r="G168" s="13"/>
    </row>
    <row r="169" ht="15.75" customHeight="1">
      <c r="A169" s="4" t="s">
        <v>523</v>
      </c>
      <c r="B169" s="4">
        <v>168.0</v>
      </c>
      <c r="C169" s="4">
        <v>2008.0</v>
      </c>
      <c r="D169" s="4" t="s">
        <v>524</v>
      </c>
      <c r="E169" s="4">
        <v>8.106122684063434</v>
      </c>
      <c r="F169" s="13"/>
      <c r="G169" s="13"/>
    </row>
    <row r="170" ht="15.75" customHeight="1">
      <c r="A170" s="4" t="s">
        <v>525</v>
      </c>
      <c r="B170" s="4">
        <v>169.0</v>
      </c>
      <c r="C170" s="4">
        <v>2011.0</v>
      </c>
      <c r="D170" s="4" t="s">
        <v>526</v>
      </c>
      <c r="E170" s="4">
        <v>8.105650566414521</v>
      </c>
      <c r="F170" s="13"/>
      <c r="G170" s="13"/>
    </row>
    <row r="171" ht="15.75" customHeight="1">
      <c r="A171" s="4" t="s">
        <v>527</v>
      </c>
      <c r="B171" s="4">
        <v>170.0</v>
      </c>
      <c r="C171" s="4">
        <v>1996.0</v>
      </c>
      <c r="D171" s="4" t="s">
        <v>528</v>
      </c>
      <c r="E171" s="4">
        <v>8.103543654029934</v>
      </c>
      <c r="F171" s="13"/>
      <c r="G171" s="13"/>
    </row>
    <row r="172" ht="15.75" customHeight="1">
      <c r="A172" s="4" t="s">
        <v>529</v>
      </c>
      <c r="B172" s="4">
        <v>171.0</v>
      </c>
      <c r="C172" s="4">
        <v>1988.0</v>
      </c>
      <c r="D172" s="4" t="s">
        <v>530</v>
      </c>
      <c r="E172" s="4">
        <v>8.09600444989948</v>
      </c>
      <c r="F172" s="13"/>
      <c r="G172" s="13"/>
    </row>
    <row r="173" ht="15.75" customHeight="1">
      <c r="A173" s="4" t="s">
        <v>531</v>
      </c>
      <c r="B173" s="4">
        <v>172.0</v>
      </c>
      <c r="C173" s="4">
        <v>2013.0</v>
      </c>
      <c r="D173" s="4" t="s">
        <v>532</v>
      </c>
      <c r="E173" s="4">
        <v>8.093507499224675</v>
      </c>
      <c r="F173" s="13"/>
      <c r="G173" s="13"/>
    </row>
    <row r="174" ht="15.75" customHeight="1">
      <c r="A174" s="4" t="s">
        <v>533</v>
      </c>
      <c r="B174" s="4">
        <v>173.0</v>
      </c>
      <c r="C174" s="4">
        <v>2004.0</v>
      </c>
      <c r="D174" s="4" t="s">
        <v>534</v>
      </c>
      <c r="E174" s="4">
        <v>8.090368870873329</v>
      </c>
      <c r="F174" s="13"/>
      <c r="G174" s="13"/>
    </row>
    <row r="175" ht="15.75" customHeight="1">
      <c r="A175" s="4" t="s">
        <v>535</v>
      </c>
      <c r="B175" s="4">
        <v>174.0</v>
      </c>
      <c r="C175" s="4">
        <v>1925.0</v>
      </c>
      <c r="D175" s="4" t="s">
        <v>536</v>
      </c>
      <c r="E175" s="4">
        <v>8.087997557912294</v>
      </c>
      <c r="F175" s="13"/>
      <c r="G175" s="13"/>
    </row>
    <row r="176" ht="15.75" customHeight="1">
      <c r="A176" s="4" t="s">
        <v>537</v>
      </c>
      <c r="B176" s="4">
        <v>175.0</v>
      </c>
      <c r="C176" s="4">
        <v>1982.0</v>
      </c>
      <c r="D176" s="4" t="s">
        <v>538</v>
      </c>
      <c r="E176" s="4">
        <v>8.087248438975744</v>
      </c>
      <c r="F176" s="13"/>
      <c r="G176" s="13"/>
    </row>
    <row r="177" ht="15.75" customHeight="1">
      <c r="A177" s="4" t="s">
        <v>539</v>
      </c>
      <c r="B177" s="4">
        <v>176.0</v>
      </c>
      <c r="C177" s="4">
        <v>1954.0</v>
      </c>
      <c r="D177" s="4" t="s">
        <v>540</v>
      </c>
      <c r="E177" s="4">
        <v>8.085647661630006</v>
      </c>
      <c r="F177" s="13"/>
      <c r="G177" s="13"/>
    </row>
    <row r="178" ht="15.75" customHeight="1">
      <c r="A178" s="4" t="s">
        <v>541</v>
      </c>
      <c r="B178" s="4">
        <v>177.0</v>
      </c>
      <c r="C178" s="4">
        <v>2002.0</v>
      </c>
      <c r="D178" s="4" t="s">
        <v>542</v>
      </c>
      <c r="E178" s="4">
        <v>8.08530055476863</v>
      </c>
      <c r="F178" s="13"/>
      <c r="G178" s="13"/>
    </row>
    <row r="179" ht="15.75" customHeight="1">
      <c r="A179" s="4" t="s">
        <v>543</v>
      </c>
      <c r="B179" s="4">
        <v>178.0</v>
      </c>
      <c r="C179" s="4">
        <v>1949.0</v>
      </c>
      <c r="D179" s="4" t="s">
        <v>544</v>
      </c>
      <c r="E179" s="4">
        <v>8.0831841502594</v>
      </c>
      <c r="F179" s="13"/>
      <c r="G179" s="13"/>
    </row>
    <row r="180" ht="15.75" customHeight="1">
      <c r="A180" s="4" t="s">
        <v>545</v>
      </c>
      <c r="B180" s="4">
        <v>179.0</v>
      </c>
      <c r="C180" s="4">
        <v>1997.0</v>
      </c>
      <c r="D180" s="4" t="s">
        <v>546</v>
      </c>
      <c r="E180" s="4">
        <v>8.081675562257178</v>
      </c>
      <c r="F180" s="13"/>
      <c r="G180" s="13"/>
    </row>
    <row r="181" ht="15.75" customHeight="1">
      <c r="A181" s="4" t="s">
        <v>547</v>
      </c>
      <c r="B181" s="4">
        <v>180.0</v>
      </c>
      <c r="C181" s="4">
        <v>1959.0</v>
      </c>
      <c r="D181" s="4" t="s">
        <v>548</v>
      </c>
      <c r="E181" s="4">
        <v>8.078900337060308</v>
      </c>
      <c r="F181" s="13"/>
      <c r="G181" s="13"/>
    </row>
    <row r="182" ht="15.75" customHeight="1">
      <c r="A182" s="4" t="s">
        <v>549</v>
      </c>
      <c r="B182" s="4">
        <v>181.0</v>
      </c>
      <c r="C182" s="4">
        <v>1926.0</v>
      </c>
      <c r="D182" s="4" t="s">
        <v>550</v>
      </c>
      <c r="E182" s="4">
        <v>8.078741202804252</v>
      </c>
      <c r="F182" s="13"/>
      <c r="G182" s="13"/>
    </row>
    <row r="183" ht="15.75" customHeight="1">
      <c r="A183" s="4" t="s">
        <v>551</v>
      </c>
      <c r="B183" s="4">
        <v>182.0</v>
      </c>
      <c r="C183" s="4">
        <v>2013.0</v>
      </c>
      <c r="D183" s="4" t="s">
        <v>552</v>
      </c>
      <c r="E183" s="4">
        <v>8.078047478600151</v>
      </c>
      <c r="F183" s="13"/>
      <c r="G183" s="13"/>
    </row>
    <row r="184" ht="15.75" customHeight="1">
      <c r="A184" s="4" t="s">
        <v>553</v>
      </c>
      <c r="B184" s="4">
        <v>183.0</v>
      </c>
      <c r="C184" s="4">
        <v>1957.0</v>
      </c>
      <c r="D184" s="4" t="s">
        <v>554</v>
      </c>
      <c r="E184" s="4">
        <v>8.077884704737057</v>
      </c>
      <c r="F184" s="13"/>
      <c r="G184" s="13"/>
    </row>
    <row r="185" ht="15.75" customHeight="1">
      <c r="A185" s="4" t="s">
        <v>555</v>
      </c>
      <c r="B185" s="4">
        <v>184.0</v>
      </c>
      <c r="C185" s="4">
        <v>2014.0</v>
      </c>
      <c r="D185" s="4" t="s">
        <v>556</v>
      </c>
      <c r="E185" s="4">
        <v>8.077560319467608</v>
      </c>
      <c r="F185" s="13"/>
      <c r="G185" s="13"/>
    </row>
    <row r="186" ht="15.75" customHeight="1">
      <c r="A186" s="4" t="s">
        <v>557</v>
      </c>
      <c r="B186" s="4">
        <v>185.0</v>
      </c>
      <c r="C186" s="4">
        <v>1978.0</v>
      </c>
      <c r="D186" s="4" t="s">
        <v>558</v>
      </c>
      <c r="E186" s="4">
        <v>8.076266345234192</v>
      </c>
      <c r="F186" s="13"/>
      <c r="G186" s="13"/>
    </row>
    <row r="187" ht="15.75" customHeight="1">
      <c r="A187" s="4" t="s">
        <v>559</v>
      </c>
      <c r="B187" s="4">
        <v>186.0</v>
      </c>
      <c r="C187" s="4">
        <v>1995.0</v>
      </c>
      <c r="D187" s="4" t="s">
        <v>560</v>
      </c>
      <c r="E187" s="4">
        <v>8.075714449741064</v>
      </c>
      <c r="F187" s="13"/>
      <c r="G187" s="13"/>
    </row>
    <row r="188" ht="15.75" customHeight="1">
      <c r="A188" s="4" t="s">
        <v>561</v>
      </c>
      <c r="B188" s="4">
        <v>187.0</v>
      </c>
      <c r="C188" s="4">
        <v>2011.0</v>
      </c>
      <c r="D188" s="4" t="s">
        <v>562</v>
      </c>
      <c r="E188" s="4">
        <v>8.075169236909723</v>
      </c>
      <c r="F188" s="13"/>
      <c r="G188" s="13"/>
    </row>
    <row r="189" ht="15.75" customHeight="1">
      <c r="A189" s="4" t="s">
        <v>563</v>
      </c>
      <c r="B189" s="4">
        <v>188.0</v>
      </c>
      <c r="C189" s="4">
        <v>1993.0</v>
      </c>
      <c r="D189" s="4" t="s">
        <v>564</v>
      </c>
      <c r="E189" s="4">
        <v>8.07496797798564</v>
      </c>
      <c r="F189" s="13"/>
      <c r="G189" s="13"/>
    </row>
    <row r="190" ht="15.75" customHeight="1">
      <c r="A190" s="4" t="s">
        <v>565</v>
      </c>
      <c r="B190" s="4">
        <v>189.0</v>
      </c>
      <c r="C190" s="4">
        <v>1939.0</v>
      </c>
      <c r="D190" s="4" t="s">
        <v>566</v>
      </c>
      <c r="E190" s="4">
        <v>8.072215228748771</v>
      </c>
      <c r="F190" s="13"/>
      <c r="G190" s="13"/>
    </row>
    <row r="191" ht="15.75" customHeight="1">
      <c r="A191" s="4" t="s">
        <v>567</v>
      </c>
      <c r="B191" s="4">
        <v>190.0</v>
      </c>
      <c r="C191" s="4">
        <v>2014.0</v>
      </c>
      <c r="D191" s="4" t="s">
        <v>568</v>
      </c>
      <c r="E191" s="4">
        <v>8.071787687080825</v>
      </c>
      <c r="F191" s="13"/>
      <c r="G191" s="13"/>
    </row>
    <row r="192" ht="15.75" customHeight="1">
      <c r="A192" s="4" t="s">
        <v>569</v>
      </c>
      <c r="B192" s="4">
        <v>191.0</v>
      </c>
      <c r="C192" s="4">
        <v>1953.0</v>
      </c>
      <c r="D192" s="4" t="s">
        <v>570</v>
      </c>
      <c r="E192" s="4">
        <v>8.070490054991744</v>
      </c>
      <c r="F192" s="13"/>
      <c r="G192" s="13"/>
    </row>
    <row r="193" ht="15.75" customHeight="1">
      <c r="A193" s="4" t="s">
        <v>571</v>
      </c>
      <c r="B193" s="4">
        <v>192.0</v>
      </c>
      <c r="C193" s="4">
        <v>1924.0</v>
      </c>
      <c r="D193" s="4" t="s">
        <v>572</v>
      </c>
      <c r="E193" s="4">
        <v>8.069987126065854</v>
      </c>
      <c r="F193" s="13"/>
      <c r="G193" s="13"/>
    </row>
    <row r="194" ht="15.75" customHeight="1">
      <c r="A194" s="4" t="s">
        <v>573</v>
      </c>
      <c r="B194" s="4">
        <v>193.0</v>
      </c>
      <c r="C194" s="4">
        <v>2015.0</v>
      </c>
      <c r="D194" s="4" t="s">
        <v>574</v>
      </c>
      <c r="E194" s="4">
        <v>8.069045163258462</v>
      </c>
      <c r="F194" s="13"/>
      <c r="G194" s="13"/>
    </row>
    <row r="195" ht="15.75" customHeight="1">
      <c r="A195" s="4" t="s">
        <v>575</v>
      </c>
      <c r="B195" s="4">
        <v>194.0</v>
      </c>
      <c r="C195" s="4">
        <v>1975.0</v>
      </c>
      <c r="D195" s="4" t="s">
        <v>576</v>
      </c>
      <c r="E195" s="4">
        <v>8.068757587456158</v>
      </c>
      <c r="F195" s="13"/>
      <c r="G195" s="13"/>
    </row>
    <row r="196" ht="15.75" customHeight="1">
      <c r="A196" s="4" t="s">
        <v>577</v>
      </c>
      <c r="B196" s="4">
        <v>195.0</v>
      </c>
      <c r="C196" s="4">
        <v>2003.0</v>
      </c>
      <c r="D196" s="4" t="s">
        <v>578</v>
      </c>
      <c r="E196" s="4">
        <v>8.067926200111469</v>
      </c>
      <c r="F196" s="13"/>
      <c r="G196" s="13"/>
    </row>
    <row r="197" ht="15.75" customHeight="1">
      <c r="A197" s="4" t="s">
        <v>579</v>
      </c>
      <c r="B197" s="4">
        <v>196.0</v>
      </c>
      <c r="C197" s="4">
        <v>1957.0</v>
      </c>
      <c r="D197" s="4" t="s">
        <v>580</v>
      </c>
      <c r="E197" s="4">
        <v>8.0670308047436</v>
      </c>
      <c r="F197" s="13"/>
      <c r="G197" s="13"/>
    </row>
    <row r="198" ht="15.75" customHeight="1">
      <c r="A198" s="4" t="s">
        <v>581</v>
      </c>
      <c r="B198" s="4">
        <v>197.0</v>
      </c>
      <c r="C198" s="4">
        <v>2016.0</v>
      </c>
      <c r="D198" s="4" t="s">
        <v>582</v>
      </c>
      <c r="E198" s="4">
        <v>8.066392546597408</v>
      </c>
      <c r="F198" s="13"/>
      <c r="G198" s="13"/>
    </row>
    <row r="199" ht="15.75" customHeight="1">
      <c r="A199" s="4" t="s">
        <v>583</v>
      </c>
      <c r="B199" s="4">
        <v>198.0</v>
      </c>
      <c r="C199" s="4">
        <v>2019.0</v>
      </c>
      <c r="D199" s="4" t="s">
        <v>584</v>
      </c>
      <c r="E199" s="4">
        <v>8.06544799614689</v>
      </c>
      <c r="F199" s="13"/>
      <c r="G199" s="13"/>
    </row>
    <row r="200" ht="15.75" customHeight="1">
      <c r="A200" s="4" t="s">
        <v>585</v>
      </c>
      <c r="B200" s="4">
        <v>199.0</v>
      </c>
      <c r="C200" s="4">
        <v>2014.0</v>
      </c>
      <c r="D200" s="4" t="s">
        <v>586</v>
      </c>
      <c r="E200" s="4">
        <v>8.065079361060867</v>
      </c>
      <c r="F200" s="13"/>
      <c r="G200" s="13"/>
    </row>
    <row r="201" ht="15.75" customHeight="1">
      <c r="A201" s="4" t="s">
        <v>587</v>
      </c>
      <c r="B201" s="4">
        <v>200.0</v>
      </c>
      <c r="C201" s="4">
        <v>1998.0</v>
      </c>
      <c r="D201" s="4" t="s">
        <v>588</v>
      </c>
      <c r="E201" s="4">
        <v>8.06358004176974</v>
      </c>
      <c r="F201" s="13"/>
      <c r="G201" s="13"/>
    </row>
    <row r="202" ht="15.75" customHeight="1">
      <c r="A202" s="4" t="s">
        <v>589</v>
      </c>
      <c r="B202" s="4">
        <v>201.0</v>
      </c>
      <c r="C202" s="4">
        <v>2010.0</v>
      </c>
      <c r="D202" s="4" t="s">
        <v>590</v>
      </c>
      <c r="E202" s="4">
        <v>8.062069293259416</v>
      </c>
      <c r="F202" s="13"/>
      <c r="G202" s="13"/>
    </row>
    <row r="203" ht="15.75" customHeight="1">
      <c r="A203" s="4" t="s">
        <v>591</v>
      </c>
      <c r="B203" s="4">
        <v>202.0</v>
      </c>
      <c r="C203" s="4">
        <v>2015.0</v>
      </c>
      <c r="D203" s="4" t="s">
        <v>592</v>
      </c>
      <c r="E203" s="4">
        <v>8.061278955374952</v>
      </c>
      <c r="F203" s="13"/>
      <c r="G203" s="13"/>
    </row>
    <row r="204" ht="15.75" customHeight="1">
      <c r="A204" s="4" t="s">
        <v>593</v>
      </c>
      <c r="B204" s="4">
        <v>203.0</v>
      </c>
      <c r="C204" s="4">
        <v>2009.0</v>
      </c>
      <c r="D204" s="4" t="s">
        <v>594</v>
      </c>
      <c r="E204" s="4">
        <v>8.060503962171866</v>
      </c>
      <c r="F204" s="13"/>
      <c r="G204" s="13"/>
    </row>
    <row r="205" ht="15.75" customHeight="1">
      <c r="A205" s="4" t="s">
        <v>595</v>
      </c>
      <c r="B205" s="4">
        <v>204.0</v>
      </c>
      <c r="C205" s="4">
        <v>1955.0</v>
      </c>
      <c r="D205" s="4" t="s">
        <v>596</v>
      </c>
      <c r="E205" s="4">
        <v>8.058005269782079</v>
      </c>
      <c r="F205" s="13"/>
      <c r="G205" s="13"/>
    </row>
    <row r="206" ht="15.75" customHeight="1">
      <c r="A206" s="4" t="s">
        <v>597</v>
      </c>
      <c r="B206" s="4">
        <v>205.0</v>
      </c>
      <c r="C206" s="4">
        <v>2001.0</v>
      </c>
      <c r="D206" s="4" t="s">
        <v>598</v>
      </c>
      <c r="E206" s="4">
        <v>8.057868503721696</v>
      </c>
      <c r="F206" s="13"/>
      <c r="G206" s="13"/>
    </row>
    <row r="207" ht="15.75" customHeight="1">
      <c r="A207" s="4" t="s">
        <v>599</v>
      </c>
      <c r="B207" s="4">
        <v>206.0</v>
      </c>
      <c r="C207" s="4">
        <v>1975.0</v>
      </c>
      <c r="D207" s="4" t="s">
        <v>600</v>
      </c>
      <c r="E207" s="4">
        <v>8.057766982131474</v>
      </c>
      <c r="F207" s="13"/>
      <c r="G207" s="13"/>
    </row>
    <row r="208" ht="15.75" customHeight="1">
      <c r="A208" s="4" t="s">
        <v>601</v>
      </c>
      <c r="B208" s="4">
        <v>207.0</v>
      </c>
      <c r="C208" s="4">
        <v>1928.0</v>
      </c>
      <c r="D208" s="4" t="s">
        <v>602</v>
      </c>
      <c r="E208" s="4">
        <v>8.057082027387695</v>
      </c>
      <c r="F208" s="13"/>
      <c r="G208" s="13"/>
    </row>
    <row r="209" ht="15.75" customHeight="1">
      <c r="A209" s="4" t="s">
        <v>603</v>
      </c>
      <c r="B209" s="4">
        <v>208.0</v>
      </c>
      <c r="C209" s="4">
        <v>2004.0</v>
      </c>
      <c r="D209" s="4" t="s">
        <v>604</v>
      </c>
      <c r="E209" s="4">
        <v>8.053906250352087</v>
      </c>
      <c r="F209" s="13"/>
      <c r="G209" s="13"/>
    </row>
    <row r="210" ht="15.75" customHeight="1">
      <c r="A210" s="4" t="s">
        <v>605</v>
      </c>
      <c r="B210" s="4">
        <v>209.0</v>
      </c>
      <c r="C210" s="4">
        <v>1953.0</v>
      </c>
      <c r="D210" s="4" t="s">
        <v>606</v>
      </c>
      <c r="E210" s="4">
        <v>8.052204405699293</v>
      </c>
      <c r="F210" s="13"/>
      <c r="G210" s="13"/>
    </row>
    <row r="211" ht="15.75" customHeight="1">
      <c r="A211" s="4" t="s">
        <v>607</v>
      </c>
      <c r="B211" s="4">
        <v>210.0</v>
      </c>
      <c r="C211" s="4">
        <v>1989.0</v>
      </c>
      <c r="D211" s="4" t="s">
        <v>608</v>
      </c>
      <c r="E211" s="4">
        <v>8.051456672707785</v>
      </c>
      <c r="F211" s="13"/>
      <c r="G211" s="13"/>
    </row>
    <row r="212" ht="15.75" customHeight="1">
      <c r="A212" s="4" t="s">
        <v>609</v>
      </c>
      <c r="B212" s="4">
        <v>211.0</v>
      </c>
      <c r="C212" s="4">
        <v>1986.0</v>
      </c>
      <c r="D212" s="4" t="s">
        <v>610</v>
      </c>
      <c r="E212" s="4">
        <v>8.047887564863672</v>
      </c>
      <c r="F212" s="13"/>
      <c r="G212" s="13"/>
    </row>
    <row r="213" ht="15.75" customHeight="1">
      <c r="A213" s="4" t="s">
        <v>611</v>
      </c>
      <c r="B213" s="4">
        <v>212.0</v>
      </c>
      <c r="C213" s="4">
        <v>1976.0</v>
      </c>
      <c r="D213" s="4" t="s">
        <v>612</v>
      </c>
      <c r="E213" s="4">
        <v>8.047281251840458</v>
      </c>
      <c r="F213" s="13"/>
      <c r="G213" s="13"/>
    </row>
    <row r="214" ht="15.75" customHeight="1">
      <c r="A214" s="4" t="s">
        <v>613</v>
      </c>
      <c r="B214" s="4">
        <v>213.0</v>
      </c>
      <c r="C214" s="4">
        <v>2019.0</v>
      </c>
      <c r="D214" s="4" t="s">
        <v>614</v>
      </c>
      <c r="E214" s="4">
        <v>8.044816723747935</v>
      </c>
      <c r="F214" s="13"/>
      <c r="G214" s="13"/>
    </row>
    <row r="215" ht="15.75" customHeight="1">
      <c r="A215" s="4" t="s">
        <v>615</v>
      </c>
      <c r="B215" s="4">
        <v>214.0</v>
      </c>
      <c r="C215" s="4">
        <v>1986.0</v>
      </c>
      <c r="D215" s="4" t="s">
        <v>616</v>
      </c>
      <c r="E215" s="4">
        <v>8.042622594592675</v>
      </c>
      <c r="F215" s="13"/>
      <c r="G215" s="13"/>
    </row>
    <row r="216" ht="15.75" customHeight="1">
      <c r="A216" s="4" t="s">
        <v>617</v>
      </c>
      <c r="B216" s="4">
        <v>215.0</v>
      </c>
      <c r="C216" s="4">
        <v>1984.0</v>
      </c>
      <c r="D216" s="4" t="s">
        <v>105</v>
      </c>
      <c r="E216" s="4">
        <v>8.041341230290927</v>
      </c>
      <c r="F216" s="13"/>
      <c r="G216" s="13"/>
    </row>
    <row r="217" ht="15.75" customHeight="1">
      <c r="A217" s="4" t="s">
        <v>618</v>
      </c>
      <c r="B217" s="4">
        <v>216.0</v>
      </c>
      <c r="C217" s="4">
        <v>2013.0</v>
      </c>
      <c r="D217" s="4" t="s">
        <v>619</v>
      </c>
      <c r="E217" s="4">
        <v>8.040323637327122</v>
      </c>
      <c r="F217" s="13"/>
      <c r="G217" s="13"/>
    </row>
    <row r="218" ht="15.75" customHeight="1">
      <c r="A218" s="4" t="s">
        <v>620</v>
      </c>
      <c r="B218" s="4">
        <v>217.0</v>
      </c>
      <c r="C218" s="4">
        <v>2015.0</v>
      </c>
      <c r="D218" s="4" t="s">
        <v>621</v>
      </c>
      <c r="E218" s="4">
        <v>8.039289616652193</v>
      </c>
      <c r="F218" s="13"/>
      <c r="G218" s="13"/>
    </row>
    <row r="219" ht="15.75" customHeight="1">
      <c r="A219" s="4" t="s">
        <v>622</v>
      </c>
      <c r="B219" s="4">
        <v>218.0</v>
      </c>
      <c r="C219" s="4">
        <v>2007.0</v>
      </c>
      <c r="D219" s="4" t="s">
        <v>623</v>
      </c>
      <c r="E219" s="4">
        <v>8.03880371372114</v>
      </c>
      <c r="F219" s="13"/>
      <c r="G219" s="13"/>
    </row>
    <row r="220" ht="15.75" customHeight="1">
      <c r="A220" s="4" t="s">
        <v>624</v>
      </c>
      <c r="B220" s="4">
        <v>219.0</v>
      </c>
      <c r="C220" s="4">
        <v>1976.0</v>
      </c>
      <c r="D220" s="4" t="s">
        <v>625</v>
      </c>
      <c r="E220" s="4">
        <v>8.037255011952002</v>
      </c>
      <c r="F220" s="13"/>
      <c r="G220" s="13"/>
    </row>
    <row r="221" ht="15.75" customHeight="1">
      <c r="A221" s="4" t="s">
        <v>626</v>
      </c>
      <c r="B221" s="4">
        <v>220.0</v>
      </c>
      <c r="C221" s="4">
        <v>1939.0</v>
      </c>
      <c r="D221" s="4" t="s">
        <v>627</v>
      </c>
      <c r="E221" s="4">
        <v>8.036224495789947</v>
      </c>
      <c r="F221" s="13"/>
      <c r="G221" s="13"/>
    </row>
    <row r="222" ht="15.75" customHeight="1">
      <c r="A222" s="4" t="s">
        <v>628</v>
      </c>
      <c r="B222" s="4">
        <v>221.0</v>
      </c>
      <c r="C222" s="4">
        <v>2017.0</v>
      </c>
      <c r="D222" s="4" t="s">
        <v>629</v>
      </c>
      <c r="E222" s="4">
        <v>8.034425139686133</v>
      </c>
      <c r="F222" s="13"/>
      <c r="G222" s="13"/>
    </row>
    <row r="223" ht="15.75" customHeight="1">
      <c r="A223" s="4" t="s">
        <v>630</v>
      </c>
      <c r="B223" s="4">
        <v>222.0</v>
      </c>
      <c r="C223" s="4">
        <v>1993.0</v>
      </c>
      <c r="D223" s="4" t="s">
        <v>631</v>
      </c>
      <c r="E223" s="4">
        <v>8.033123591401509</v>
      </c>
      <c r="F223" s="13"/>
      <c r="G223" s="13"/>
    </row>
    <row r="224" ht="15.75" customHeight="1">
      <c r="A224" s="4" t="s">
        <v>632</v>
      </c>
      <c r="B224" s="4">
        <v>223.0</v>
      </c>
      <c r="C224" s="4">
        <v>2007.0</v>
      </c>
      <c r="D224" s="4" t="s">
        <v>633</v>
      </c>
      <c r="E224" s="4">
        <v>8.030152419759773</v>
      </c>
      <c r="F224" s="13"/>
      <c r="G224" s="13"/>
    </row>
    <row r="225" ht="15.75" customHeight="1">
      <c r="A225" s="4" t="s">
        <v>634</v>
      </c>
      <c r="B225" s="4">
        <v>224.0</v>
      </c>
      <c r="C225" s="4">
        <v>1973.0</v>
      </c>
      <c r="D225" s="4" t="s">
        <v>635</v>
      </c>
      <c r="E225" s="4">
        <v>8.02880345604877</v>
      </c>
      <c r="F225" s="13"/>
      <c r="G225" s="13"/>
    </row>
    <row r="226" ht="15.75" customHeight="1">
      <c r="A226" s="4" t="s">
        <v>636</v>
      </c>
      <c r="B226" s="4">
        <v>225.0</v>
      </c>
      <c r="C226" s="4">
        <v>2004.0</v>
      </c>
      <c r="D226" s="4" t="s">
        <v>560</v>
      </c>
      <c r="E226" s="4">
        <v>8.02782702307376</v>
      </c>
      <c r="F226" s="13"/>
      <c r="G226" s="13"/>
    </row>
    <row r="227" ht="15.75" customHeight="1">
      <c r="A227" s="4" t="s">
        <v>637</v>
      </c>
      <c r="B227" s="4">
        <v>226.0</v>
      </c>
      <c r="C227" s="4">
        <v>1946.0</v>
      </c>
      <c r="D227" s="4" t="s">
        <v>638</v>
      </c>
      <c r="E227" s="4">
        <v>8.026171090721876</v>
      </c>
      <c r="F227" s="13"/>
      <c r="G227" s="13"/>
    </row>
    <row r="228" ht="15.75" customHeight="1">
      <c r="A228" s="4" t="s">
        <v>639</v>
      </c>
      <c r="B228" s="4">
        <v>227.0</v>
      </c>
      <c r="C228" s="4">
        <v>2004.0</v>
      </c>
      <c r="D228" s="4" t="s">
        <v>640</v>
      </c>
      <c r="E228" s="4">
        <v>8.025018490706236</v>
      </c>
      <c r="F228" s="13"/>
      <c r="G228" s="13"/>
    </row>
    <row r="229" ht="15.75" customHeight="1">
      <c r="A229" s="4" t="s">
        <v>641</v>
      </c>
      <c r="B229" s="4">
        <v>228.0</v>
      </c>
      <c r="C229" s="4">
        <v>1942.0</v>
      </c>
      <c r="D229" s="4" t="s">
        <v>642</v>
      </c>
      <c r="E229" s="4">
        <v>8.024009452480547</v>
      </c>
      <c r="F229" s="13"/>
      <c r="G229" s="13"/>
    </row>
    <row r="230" ht="15.75" customHeight="1">
      <c r="A230" s="4" t="s">
        <v>643</v>
      </c>
      <c r="B230" s="4">
        <v>229.0</v>
      </c>
      <c r="C230" s="4">
        <v>1966.0</v>
      </c>
      <c r="D230" s="4" t="s">
        <v>644</v>
      </c>
      <c r="E230" s="4">
        <v>8.023398082555728</v>
      </c>
      <c r="F230" s="13"/>
      <c r="G230" s="13"/>
    </row>
    <row r="231" ht="15.75" customHeight="1">
      <c r="A231" s="4" t="s">
        <v>645</v>
      </c>
      <c r="B231" s="4">
        <v>230.0</v>
      </c>
      <c r="C231" s="4">
        <v>1940.0</v>
      </c>
      <c r="D231" s="4" t="s">
        <v>646</v>
      </c>
      <c r="E231" s="4">
        <v>8.023052788416331</v>
      </c>
      <c r="F231" s="13"/>
      <c r="G231" s="13"/>
    </row>
    <row r="232" ht="15.75" customHeight="1">
      <c r="A232" s="4" t="s">
        <v>647</v>
      </c>
      <c r="B232" s="4">
        <v>231.0</v>
      </c>
      <c r="C232" s="4">
        <v>1940.0</v>
      </c>
      <c r="D232" s="4" t="s">
        <v>648</v>
      </c>
      <c r="E232" s="4">
        <v>8.022495977232893</v>
      </c>
      <c r="F232" s="13"/>
      <c r="G232" s="13"/>
    </row>
    <row r="233" ht="15.75" customHeight="1">
      <c r="A233" s="4" t="s">
        <v>649</v>
      </c>
      <c r="B233" s="4">
        <v>232.0</v>
      </c>
      <c r="C233" s="4">
        <v>2009.0</v>
      </c>
      <c r="D233" s="4" t="s">
        <v>650</v>
      </c>
      <c r="E233" s="4">
        <v>8.021852548737055</v>
      </c>
      <c r="F233" s="13"/>
      <c r="G233" s="13"/>
    </row>
    <row r="234" ht="15.75" customHeight="1">
      <c r="A234" s="4" t="s">
        <v>651</v>
      </c>
      <c r="B234" s="4">
        <v>233.0</v>
      </c>
      <c r="C234" s="4">
        <v>1967.0</v>
      </c>
      <c r="D234" s="4" t="s">
        <v>652</v>
      </c>
      <c r="E234" s="4">
        <v>8.021663946174536</v>
      </c>
      <c r="F234" s="13"/>
      <c r="G234" s="13"/>
    </row>
    <row r="235" ht="15.75" customHeight="1">
      <c r="A235" s="4" t="s">
        <v>653</v>
      </c>
      <c r="B235" s="4">
        <v>234.0</v>
      </c>
      <c r="C235" s="4">
        <v>2000.0</v>
      </c>
      <c r="D235" s="4" t="s">
        <v>654</v>
      </c>
      <c r="E235" s="4">
        <v>8.02162508680225</v>
      </c>
      <c r="F235" s="13"/>
      <c r="G235" s="13"/>
    </row>
    <row r="236" ht="15.75" customHeight="1">
      <c r="A236" s="4" t="s">
        <v>655</v>
      </c>
      <c r="B236" s="4">
        <v>235.0</v>
      </c>
      <c r="C236" s="4">
        <v>1975.0</v>
      </c>
      <c r="D236" s="4" t="s">
        <v>656</v>
      </c>
      <c r="E236" s="4">
        <v>8.019096886003368</v>
      </c>
      <c r="F236" s="13"/>
      <c r="G236" s="13"/>
    </row>
    <row r="237" ht="15.75" customHeight="1">
      <c r="A237" s="4" t="s">
        <v>657</v>
      </c>
      <c r="B237" s="4">
        <v>236.0</v>
      </c>
      <c r="C237" s="4">
        <v>1959.0</v>
      </c>
      <c r="D237" s="4" t="s">
        <v>658</v>
      </c>
      <c r="E237" s="4">
        <v>8.01651741277928</v>
      </c>
      <c r="F237" s="13"/>
      <c r="G237" s="13"/>
    </row>
    <row r="238" ht="15.75" customHeight="1">
      <c r="A238" s="4" t="s">
        <v>659</v>
      </c>
      <c r="B238" s="4">
        <v>237.0</v>
      </c>
      <c r="C238" s="4">
        <v>2005.0</v>
      </c>
      <c r="D238" s="4" t="s">
        <v>660</v>
      </c>
      <c r="E238" s="4">
        <v>8.016501268179892</v>
      </c>
      <c r="F238" s="13"/>
      <c r="G238" s="13"/>
    </row>
    <row r="239" ht="15.75" customHeight="1">
      <c r="A239" s="4" t="s">
        <v>661</v>
      </c>
      <c r="B239" s="4">
        <v>238.0</v>
      </c>
      <c r="C239" s="4">
        <v>1966.0</v>
      </c>
      <c r="D239" s="4" t="s">
        <v>662</v>
      </c>
      <c r="E239" s="4">
        <v>8.016129595479176</v>
      </c>
      <c r="F239" s="13"/>
      <c r="G239" s="13"/>
    </row>
    <row r="240" ht="15.75" customHeight="1">
      <c r="A240" s="4" t="s">
        <v>663</v>
      </c>
      <c r="B240" s="4">
        <v>239.0</v>
      </c>
      <c r="C240" s="4">
        <v>2003.0</v>
      </c>
      <c r="D240" s="4" t="s">
        <v>664</v>
      </c>
      <c r="E240" s="4">
        <v>8.015933635642398</v>
      </c>
      <c r="F240" s="13"/>
      <c r="G240" s="13"/>
    </row>
    <row r="241" ht="15.75" customHeight="1">
      <c r="A241" s="4" t="s">
        <v>665</v>
      </c>
      <c r="B241" s="4">
        <v>240.0</v>
      </c>
      <c r="C241" s="4">
        <v>1979.0</v>
      </c>
      <c r="D241" s="4" t="s">
        <v>666</v>
      </c>
      <c r="E241" s="4">
        <v>8.01565595210364</v>
      </c>
      <c r="F241" s="13"/>
      <c r="G241" s="13"/>
    </row>
    <row r="242" ht="15.75" customHeight="1">
      <c r="A242" s="4" t="s">
        <v>667</v>
      </c>
      <c r="B242" s="4">
        <v>241.0</v>
      </c>
      <c r="C242" s="4">
        <v>1995.0</v>
      </c>
      <c r="D242" s="4" t="s">
        <v>668</v>
      </c>
      <c r="E242" s="4">
        <v>8.015434525517465</v>
      </c>
      <c r="F242" s="13"/>
      <c r="G242" s="13"/>
    </row>
    <row r="243" ht="15.75" customHeight="1">
      <c r="A243" s="4" t="s">
        <v>669</v>
      </c>
      <c r="B243" s="4">
        <v>242.0</v>
      </c>
      <c r="C243" s="4">
        <v>1965.0</v>
      </c>
      <c r="D243" s="4" t="s">
        <v>670</v>
      </c>
      <c r="E243" s="4">
        <v>8.013533451867731</v>
      </c>
      <c r="F243" s="13"/>
      <c r="G243" s="13"/>
    </row>
    <row r="244" ht="15.75" customHeight="1">
      <c r="A244" s="4" t="s">
        <v>671</v>
      </c>
      <c r="B244" s="4">
        <v>243.0</v>
      </c>
      <c r="C244" s="4">
        <v>1934.0</v>
      </c>
      <c r="D244" s="4" t="s">
        <v>672</v>
      </c>
      <c r="E244" s="4">
        <v>8.013378421018203</v>
      </c>
      <c r="F244" s="13"/>
      <c r="G244" s="13"/>
    </row>
    <row r="245" ht="15.75" customHeight="1">
      <c r="A245" s="4" t="s">
        <v>673</v>
      </c>
      <c r="B245" s="4">
        <v>244.0</v>
      </c>
      <c r="C245" s="4">
        <v>2016.0</v>
      </c>
      <c r="D245" s="4" t="s">
        <v>674</v>
      </c>
      <c r="E245" s="4">
        <v>8.008720131831108</v>
      </c>
      <c r="F245" s="13"/>
      <c r="G245" s="13"/>
    </row>
    <row r="246" ht="15.75" customHeight="1">
      <c r="A246" s="4" t="s">
        <v>675</v>
      </c>
      <c r="B246" s="4">
        <v>245.0</v>
      </c>
      <c r="C246" s="4">
        <v>1982.0</v>
      </c>
      <c r="D246" s="4" t="s">
        <v>676</v>
      </c>
      <c r="E246" s="4">
        <v>8.007533864036095</v>
      </c>
      <c r="F246" s="13"/>
      <c r="G246" s="13"/>
    </row>
    <row r="247" ht="15.75" customHeight="1">
      <c r="A247" s="4" t="s">
        <v>677</v>
      </c>
      <c r="B247" s="4">
        <v>246.0</v>
      </c>
      <c r="C247" s="4">
        <v>1992.0</v>
      </c>
      <c r="D247" s="4" t="s">
        <v>678</v>
      </c>
      <c r="E247" s="4">
        <v>8.0069918290623</v>
      </c>
      <c r="F247" s="13"/>
      <c r="G247" s="13"/>
    </row>
    <row r="248" ht="15.75" customHeight="1">
      <c r="A248" s="4" t="s">
        <v>679</v>
      </c>
      <c r="B248" s="4">
        <v>247.0</v>
      </c>
      <c r="C248" s="4">
        <v>2011.0</v>
      </c>
      <c r="D248" s="4" t="s">
        <v>680</v>
      </c>
      <c r="E248" s="4">
        <v>8.005013554200637</v>
      </c>
      <c r="F248" s="13"/>
      <c r="G248" s="13"/>
    </row>
    <row r="249" ht="15.75" customHeight="1">
      <c r="A249" s="4" t="s">
        <v>681</v>
      </c>
      <c r="B249" s="4">
        <v>248.0</v>
      </c>
      <c r="C249" s="4">
        <v>1991.0</v>
      </c>
      <c r="D249" s="4" t="s">
        <v>682</v>
      </c>
      <c r="E249" s="4">
        <v>8.004020329691263</v>
      </c>
      <c r="F249" s="13"/>
      <c r="G249" s="13"/>
    </row>
    <row r="250" ht="15.75" customHeight="1">
      <c r="A250" s="4" t="s">
        <v>683</v>
      </c>
      <c r="B250" s="4">
        <v>249.0</v>
      </c>
      <c r="C250" s="4">
        <v>1990.0</v>
      </c>
      <c r="D250" s="4" t="s">
        <v>684</v>
      </c>
      <c r="E250" s="4">
        <v>8.001725596400165</v>
      </c>
      <c r="F250" s="13"/>
      <c r="G250" s="13"/>
    </row>
    <row r="251" ht="15.75" customHeight="1">
      <c r="A251" s="4" t="s">
        <v>685</v>
      </c>
      <c r="B251" s="4">
        <v>250.0</v>
      </c>
      <c r="C251" s="4">
        <v>1955.0</v>
      </c>
      <c r="D251" s="4" t="s">
        <v>686</v>
      </c>
      <c r="E251" s="4">
        <v>8.001495688761205</v>
      </c>
      <c r="F251" s="13"/>
      <c r="G251" s="13"/>
    </row>
    <row r="252" ht="15.75" customHeight="1">
      <c r="F252" s="13"/>
      <c r="G252" s="13"/>
    </row>
    <row r="253" ht="15.75" customHeight="1">
      <c r="F253" s="13"/>
      <c r="G253" s="13"/>
    </row>
    <row r="254" ht="15.75" customHeight="1">
      <c r="F254" s="13"/>
      <c r="G254" s="13"/>
    </row>
    <row r="255" ht="15.75" customHeight="1">
      <c r="F255" s="13"/>
      <c r="G255" s="13"/>
    </row>
    <row r="256" ht="15.75" customHeight="1">
      <c r="F256" s="13"/>
      <c r="G256" s="13"/>
    </row>
    <row r="257" ht="15.75" customHeight="1">
      <c r="F257" s="13"/>
      <c r="G257" s="13"/>
    </row>
    <row r="258" ht="15.75" customHeight="1">
      <c r="F258" s="13"/>
      <c r="G258" s="13"/>
    </row>
    <row r="259" ht="15.75" customHeight="1">
      <c r="F259" s="13"/>
      <c r="G259" s="13"/>
    </row>
    <row r="260" ht="15.75" customHeight="1">
      <c r="F260" s="13"/>
      <c r="G260" s="13"/>
    </row>
    <row r="261" ht="15.75" customHeight="1">
      <c r="F261" s="13"/>
      <c r="G261" s="13"/>
    </row>
    <row r="262" ht="15.75" customHeight="1">
      <c r="F262" s="13"/>
      <c r="G262" s="13"/>
    </row>
    <row r="263" ht="15.75" customHeight="1">
      <c r="F263" s="13"/>
      <c r="G263" s="13"/>
    </row>
    <row r="264" ht="15.75" customHeight="1">
      <c r="F264" s="13"/>
      <c r="G264" s="13"/>
    </row>
    <row r="265" ht="15.75" customHeight="1">
      <c r="F265" s="13"/>
      <c r="G265" s="13"/>
    </row>
    <row r="266" ht="15.75" customHeight="1">
      <c r="F266" s="13"/>
      <c r="G266" s="13"/>
    </row>
    <row r="267" ht="15.75" customHeight="1">
      <c r="F267" s="13"/>
      <c r="G267" s="13"/>
    </row>
    <row r="268" ht="15.75" customHeight="1">
      <c r="F268" s="13"/>
      <c r="G268" s="13"/>
    </row>
    <row r="269" ht="15.75" customHeight="1">
      <c r="F269" s="13"/>
      <c r="G269" s="13"/>
    </row>
    <row r="270" ht="15.75" customHeight="1">
      <c r="F270" s="13"/>
      <c r="G270" s="13"/>
    </row>
    <row r="271" ht="15.75" customHeight="1">
      <c r="F271" s="13"/>
      <c r="G271" s="13"/>
    </row>
    <row r="272" ht="15.75" customHeight="1">
      <c r="F272" s="13"/>
      <c r="G272" s="13"/>
    </row>
    <row r="273" ht="15.75" customHeight="1">
      <c r="F273" s="13"/>
      <c r="G273" s="13"/>
    </row>
    <row r="274" ht="15.75" customHeight="1">
      <c r="F274" s="13"/>
      <c r="G274" s="13"/>
    </row>
    <row r="275" ht="15.75" customHeight="1">
      <c r="F275" s="13"/>
      <c r="G275" s="13"/>
    </row>
    <row r="276" ht="15.75" customHeight="1">
      <c r="F276" s="13"/>
      <c r="G276" s="13"/>
    </row>
    <row r="277" ht="15.75" customHeight="1">
      <c r="F277" s="13"/>
      <c r="G277" s="13"/>
    </row>
    <row r="278" ht="15.75" customHeight="1">
      <c r="F278" s="13"/>
      <c r="G278" s="13"/>
    </row>
    <row r="279" ht="15.75" customHeight="1">
      <c r="F279" s="13"/>
      <c r="G279" s="13"/>
    </row>
    <row r="280" ht="15.75" customHeight="1">
      <c r="F280" s="13"/>
      <c r="G280" s="13"/>
    </row>
    <row r="281" ht="15.75" customHeight="1">
      <c r="F281" s="13"/>
      <c r="G281" s="13"/>
    </row>
    <row r="282" ht="15.75" customHeight="1">
      <c r="F282" s="13"/>
      <c r="G282" s="13"/>
    </row>
    <row r="283" ht="15.75" customHeight="1">
      <c r="F283" s="13"/>
      <c r="G283" s="13"/>
    </row>
    <row r="284" ht="15.75" customHeight="1">
      <c r="F284" s="13"/>
      <c r="G284" s="13"/>
    </row>
    <row r="285" ht="15.75" customHeight="1">
      <c r="F285" s="13"/>
      <c r="G285" s="13"/>
    </row>
    <row r="286" ht="15.75" customHeight="1">
      <c r="F286" s="13"/>
      <c r="G286" s="13"/>
    </row>
    <row r="287" ht="15.75" customHeight="1">
      <c r="F287" s="13"/>
      <c r="G287" s="13"/>
    </row>
    <row r="288" ht="15.75" customHeight="1">
      <c r="F288" s="13"/>
      <c r="G288" s="13"/>
    </row>
    <row r="289" ht="15.75" customHeight="1">
      <c r="F289" s="13"/>
      <c r="G289" s="13"/>
    </row>
    <row r="290" ht="15.75" customHeight="1">
      <c r="F290" s="13"/>
      <c r="G290" s="13"/>
    </row>
    <row r="291" ht="15.75" customHeight="1">
      <c r="F291" s="13"/>
      <c r="G291" s="13"/>
    </row>
    <row r="292" ht="15.75" customHeight="1">
      <c r="F292" s="13"/>
      <c r="G292" s="13"/>
    </row>
    <row r="293" ht="15.75" customHeight="1">
      <c r="F293" s="13"/>
      <c r="G293" s="13"/>
    </row>
    <row r="294" ht="15.75" customHeight="1">
      <c r="F294" s="13"/>
      <c r="G294" s="13"/>
    </row>
    <row r="295" ht="15.75" customHeight="1">
      <c r="F295" s="13"/>
      <c r="G295" s="13"/>
    </row>
    <row r="296" ht="15.75" customHeight="1">
      <c r="F296" s="13"/>
      <c r="G296" s="13"/>
    </row>
    <row r="297" ht="15.75" customHeight="1">
      <c r="F297" s="13"/>
      <c r="G297" s="13"/>
    </row>
    <row r="298" ht="15.75" customHeight="1">
      <c r="F298" s="13"/>
      <c r="G298" s="13"/>
    </row>
    <row r="299" ht="15.75" customHeight="1">
      <c r="F299" s="13"/>
      <c r="G299" s="13"/>
    </row>
    <row r="300" ht="15.75" customHeight="1">
      <c r="F300" s="13"/>
      <c r="G300" s="13"/>
    </row>
    <row r="301" ht="15.75" customHeight="1">
      <c r="F301" s="13"/>
      <c r="G301" s="13"/>
    </row>
    <row r="302" ht="15.75" customHeight="1">
      <c r="F302" s="13"/>
      <c r="G302" s="13"/>
    </row>
    <row r="303" ht="15.75" customHeight="1">
      <c r="F303" s="13"/>
      <c r="G303" s="13"/>
    </row>
    <row r="304" ht="15.75" customHeight="1">
      <c r="F304" s="13"/>
      <c r="G304" s="13"/>
    </row>
    <row r="305" ht="15.75" customHeight="1">
      <c r="F305" s="13"/>
      <c r="G305" s="13"/>
    </row>
    <row r="306" ht="15.75" customHeight="1">
      <c r="F306" s="13"/>
      <c r="G306" s="13"/>
    </row>
    <row r="307" ht="15.75" customHeight="1">
      <c r="F307" s="13"/>
      <c r="G307" s="13"/>
    </row>
    <row r="308" ht="15.75" customHeight="1">
      <c r="F308" s="13"/>
      <c r="G308" s="13"/>
    </row>
    <row r="309" ht="15.75" customHeight="1">
      <c r="F309" s="13"/>
      <c r="G309" s="13"/>
    </row>
    <row r="310" ht="15.75" customHeight="1">
      <c r="F310" s="13"/>
      <c r="G310" s="13"/>
    </row>
    <row r="311" ht="15.75" customHeight="1">
      <c r="F311" s="13"/>
      <c r="G311" s="13"/>
    </row>
    <row r="312" ht="15.75" customHeight="1">
      <c r="F312" s="13"/>
      <c r="G312" s="13"/>
    </row>
    <row r="313" ht="15.75" customHeight="1">
      <c r="F313" s="13"/>
      <c r="G313" s="13"/>
    </row>
    <row r="314" ht="15.75" customHeight="1">
      <c r="F314" s="13"/>
      <c r="G314" s="13"/>
    </row>
    <row r="315" ht="15.75" customHeight="1">
      <c r="F315" s="13"/>
      <c r="G315" s="13"/>
    </row>
    <row r="316" ht="15.75" customHeight="1">
      <c r="F316" s="13"/>
      <c r="G316" s="13"/>
    </row>
    <row r="317" ht="15.75" customHeight="1">
      <c r="F317" s="13"/>
      <c r="G317" s="13"/>
    </row>
    <row r="318" ht="15.75" customHeight="1">
      <c r="F318" s="13"/>
      <c r="G318" s="13"/>
    </row>
    <row r="319" ht="15.75" customHeight="1">
      <c r="F319" s="13"/>
      <c r="G319" s="13"/>
    </row>
    <row r="320" ht="15.75" customHeight="1">
      <c r="F320" s="13"/>
      <c r="G320" s="13"/>
    </row>
    <row r="321" ht="15.75" customHeight="1">
      <c r="F321" s="13"/>
      <c r="G321" s="13"/>
    </row>
    <row r="322" ht="15.75" customHeight="1">
      <c r="F322" s="13"/>
      <c r="G322" s="13"/>
    </row>
    <row r="323" ht="15.75" customHeight="1">
      <c r="F323" s="13"/>
      <c r="G323" s="13"/>
    </row>
    <row r="324" ht="15.75" customHeight="1">
      <c r="F324" s="13"/>
      <c r="G324" s="13"/>
    </row>
    <row r="325" ht="15.75" customHeight="1">
      <c r="F325" s="13"/>
      <c r="G325" s="13"/>
    </row>
    <row r="326" ht="15.75" customHeight="1">
      <c r="F326" s="13"/>
      <c r="G326" s="13"/>
    </row>
    <row r="327" ht="15.75" customHeight="1">
      <c r="F327" s="13"/>
      <c r="G327" s="13"/>
    </row>
    <row r="328" ht="15.75" customHeight="1">
      <c r="F328" s="13"/>
      <c r="G328" s="13"/>
    </row>
    <row r="329" ht="15.75" customHeight="1">
      <c r="F329" s="13"/>
      <c r="G329" s="13"/>
    </row>
    <row r="330" ht="15.75" customHeight="1">
      <c r="F330" s="13"/>
      <c r="G330" s="13"/>
    </row>
    <row r="331" ht="15.75" customHeight="1">
      <c r="F331" s="13"/>
      <c r="G331" s="13"/>
    </row>
    <row r="332" ht="15.75" customHeight="1">
      <c r="F332" s="13"/>
      <c r="G332" s="13"/>
    </row>
    <row r="333" ht="15.75" customHeight="1">
      <c r="F333" s="13"/>
      <c r="G333" s="13"/>
    </row>
    <row r="334" ht="15.75" customHeight="1">
      <c r="F334" s="13"/>
      <c r="G334" s="13"/>
    </row>
    <row r="335" ht="15.75" customHeight="1">
      <c r="F335" s="13"/>
      <c r="G335" s="13"/>
    </row>
    <row r="336" ht="15.75" customHeight="1">
      <c r="F336" s="13"/>
      <c r="G336" s="13"/>
    </row>
    <row r="337" ht="15.75" customHeight="1">
      <c r="F337" s="13"/>
      <c r="G337" s="13"/>
    </row>
    <row r="338" ht="15.75" customHeight="1">
      <c r="F338" s="13"/>
      <c r="G338" s="13"/>
    </row>
    <row r="339" ht="15.75" customHeight="1">
      <c r="F339" s="13"/>
      <c r="G339" s="13"/>
    </row>
    <row r="340" ht="15.75" customHeight="1">
      <c r="F340" s="13"/>
      <c r="G340" s="13"/>
    </row>
    <row r="341" ht="15.75" customHeight="1">
      <c r="F341" s="13"/>
      <c r="G341" s="13"/>
    </row>
    <row r="342" ht="15.75" customHeight="1">
      <c r="F342" s="13"/>
      <c r="G342" s="13"/>
    </row>
    <row r="343" ht="15.75" customHeight="1">
      <c r="F343" s="13"/>
      <c r="G343" s="13"/>
    </row>
    <row r="344" ht="15.75" customHeight="1">
      <c r="F344" s="13"/>
      <c r="G344" s="13"/>
    </row>
    <row r="345" ht="15.75" customHeight="1">
      <c r="F345" s="13"/>
      <c r="G345" s="13"/>
    </row>
    <row r="346" ht="15.75" customHeight="1">
      <c r="F346" s="13"/>
      <c r="G346" s="13"/>
    </row>
    <row r="347" ht="15.75" customHeight="1">
      <c r="F347" s="13"/>
      <c r="G347" s="13"/>
    </row>
    <row r="348" ht="15.75" customHeight="1">
      <c r="F348" s="13"/>
      <c r="G348" s="13"/>
    </row>
    <row r="349" ht="15.75" customHeight="1">
      <c r="F349" s="13"/>
      <c r="G349" s="13"/>
    </row>
    <row r="350" ht="15.75" customHeight="1">
      <c r="F350" s="13"/>
      <c r="G350" s="13"/>
    </row>
    <row r="351" ht="15.75" customHeight="1">
      <c r="F351" s="13"/>
      <c r="G351" s="13"/>
    </row>
    <row r="352" ht="15.75" customHeight="1">
      <c r="F352" s="13"/>
      <c r="G352" s="13"/>
    </row>
    <row r="353" ht="15.75" customHeight="1">
      <c r="F353" s="13"/>
      <c r="G353" s="13"/>
    </row>
    <row r="354" ht="15.75" customHeight="1">
      <c r="F354" s="13"/>
      <c r="G354" s="13"/>
    </row>
    <row r="355" ht="15.75" customHeight="1">
      <c r="F355" s="13"/>
      <c r="G355" s="13"/>
    </row>
    <row r="356" ht="15.75" customHeight="1">
      <c r="F356" s="13"/>
      <c r="G356" s="13"/>
    </row>
    <row r="357" ht="15.75" customHeight="1">
      <c r="F357" s="13"/>
      <c r="G357" s="13"/>
    </row>
    <row r="358" ht="15.75" customHeight="1">
      <c r="F358" s="13"/>
      <c r="G358" s="13"/>
    </row>
    <row r="359" ht="15.75" customHeight="1">
      <c r="F359" s="13"/>
      <c r="G359" s="13"/>
    </row>
    <row r="360" ht="15.75" customHeight="1">
      <c r="F360" s="13"/>
      <c r="G360" s="13"/>
    </row>
    <row r="361" ht="15.75" customHeight="1">
      <c r="F361" s="13"/>
      <c r="G361" s="13"/>
    </row>
    <row r="362" ht="15.75" customHeight="1">
      <c r="F362" s="13"/>
      <c r="G362" s="13"/>
    </row>
    <row r="363" ht="15.75" customHeight="1">
      <c r="F363" s="13"/>
      <c r="G363" s="13"/>
    </row>
    <row r="364" ht="15.75" customHeight="1">
      <c r="F364" s="13"/>
      <c r="G364" s="13"/>
    </row>
    <row r="365" ht="15.75" customHeight="1">
      <c r="F365" s="13"/>
      <c r="G365" s="13"/>
    </row>
    <row r="366" ht="15.75" customHeight="1">
      <c r="F366" s="13"/>
      <c r="G366" s="13"/>
    </row>
    <row r="367" ht="15.75" customHeight="1">
      <c r="F367" s="13"/>
      <c r="G367" s="13"/>
    </row>
    <row r="368" ht="15.75" customHeight="1">
      <c r="F368" s="13"/>
      <c r="G368" s="13"/>
    </row>
    <row r="369" ht="15.75" customHeight="1">
      <c r="F369" s="13"/>
      <c r="G369" s="13"/>
    </row>
    <row r="370" ht="15.75" customHeight="1">
      <c r="F370" s="13"/>
      <c r="G370" s="13"/>
    </row>
    <row r="371" ht="15.75" customHeight="1">
      <c r="F371" s="13"/>
      <c r="G371" s="13"/>
    </row>
    <row r="372" ht="15.75" customHeight="1">
      <c r="F372" s="13"/>
      <c r="G372" s="13"/>
    </row>
    <row r="373" ht="15.75" customHeight="1">
      <c r="F373" s="13"/>
      <c r="G373" s="13"/>
    </row>
    <row r="374" ht="15.75" customHeight="1">
      <c r="F374" s="13"/>
      <c r="G374" s="13"/>
    </row>
    <row r="375" ht="15.75" customHeight="1">
      <c r="F375" s="13"/>
      <c r="G375" s="13"/>
    </row>
    <row r="376" ht="15.75" customHeight="1">
      <c r="F376" s="13"/>
      <c r="G376" s="13"/>
    </row>
    <row r="377" ht="15.75" customHeight="1">
      <c r="F377" s="13"/>
      <c r="G377" s="13"/>
    </row>
    <row r="378" ht="15.75" customHeight="1">
      <c r="F378" s="13"/>
      <c r="G378" s="13"/>
    </row>
    <row r="379" ht="15.75" customHeight="1">
      <c r="F379" s="13"/>
      <c r="G379" s="13"/>
    </row>
    <row r="380" ht="15.75" customHeight="1">
      <c r="F380" s="13"/>
      <c r="G380" s="13"/>
    </row>
    <row r="381" ht="15.75" customHeight="1">
      <c r="F381" s="13"/>
      <c r="G381" s="13"/>
    </row>
    <row r="382" ht="15.75" customHeight="1">
      <c r="F382" s="13"/>
      <c r="G382" s="13"/>
    </row>
    <row r="383" ht="15.75" customHeight="1">
      <c r="F383" s="13"/>
      <c r="G383" s="13"/>
    </row>
    <row r="384" ht="15.75" customHeight="1">
      <c r="F384" s="13"/>
      <c r="G384" s="13"/>
    </row>
    <row r="385" ht="15.75" customHeight="1">
      <c r="F385" s="13"/>
      <c r="G385" s="13"/>
    </row>
    <row r="386" ht="15.75" customHeight="1">
      <c r="F386" s="13"/>
      <c r="G386" s="13"/>
    </row>
    <row r="387" ht="15.75" customHeight="1">
      <c r="F387" s="13"/>
      <c r="G387" s="13"/>
    </row>
    <row r="388" ht="15.75" customHeight="1">
      <c r="F388" s="13"/>
      <c r="G388" s="13"/>
    </row>
    <row r="389" ht="15.75" customHeight="1">
      <c r="F389" s="13"/>
      <c r="G389" s="13"/>
    </row>
    <row r="390" ht="15.75" customHeight="1">
      <c r="F390" s="13"/>
      <c r="G390" s="13"/>
    </row>
    <row r="391" ht="15.75" customHeight="1">
      <c r="F391" s="13"/>
      <c r="G391" s="13"/>
    </row>
    <row r="392" ht="15.75" customHeight="1">
      <c r="F392" s="13"/>
      <c r="G392" s="13"/>
    </row>
    <row r="393" ht="15.75" customHeight="1">
      <c r="F393" s="13"/>
      <c r="G393" s="13"/>
    </row>
    <row r="394" ht="15.75" customHeight="1">
      <c r="F394" s="13"/>
      <c r="G394" s="13"/>
    </row>
    <row r="395" ht="15.75" customHeight="1">
      <c r="F395" s="13"/>
      <c r="G395" s="13"/>
    </row>
    <row r="396" ht="15.75" customHeight="1">
      <c r="F396" s="13"/>
      <c r="G396" s="13"/>
    </row>
    <row r="397" ht="15.75" customHeight="1">
      <c r="F397" s="13"/>
      <c r="G397" s="13"/>
    </row>
    <row r="398" ht="15.75" customHeight="1">
      <c r="F398" s="13"/>
      <c r="G398" s="13"/>
    </row>
    <row r="399" ht="15.75" customHeight="1">
      <c r="F399" s="13"/>
      <c r="G399" s="13"/>
    </row>
    <row r="400" ht="15.75" customHeight="1">
      <c r="F400" s="13"/>
      <c r="G400" s="13"/>
    </row>
    <row r="401" ht="15.75" customHeight="1">
      <c r="F401" s="13"/>
      <c r="G401" s="13"/>
    </row>
    <row r="402" ht="15.75" customHeight="1">
      <c r="F402" s="13"/>
      <c r="G402" s="13"/>
    </row>
    <row r="403" ht="15.75" customHeight="1">
      <c r="F403" s="13"/>
      <c r="G403" s="13"/>
    </row>
    <row r="404" ht="15.75" customHeight="1">
      <c r="F404" s="13"/>
      <c r="G404" s="13"/>
    </row>
    <row r="405" ht="15.75" customHeight="1">
      <c r="F405" s="13"/>
      <c r="G405" s="13"/>
    </row>
    <row r="406" ht="15.75" customHeight="1">
      <c r="F406" s="13"/>
      <c r="G406" s="13"/>
    </row>
    <row r="407" ht="15.75" customHeight="1">
      <c r="F407" s="13"/>
      <c r="G407" s="13"/>
    </row>
    <row r="408" ht="15.75" customHeight="1">
      <c r="F408" s="13"/>
      <c r="G408" s="13"/>
    </row>
    <row r="409" ht="15.75" customHeight="1">
      <c r="F409" s="13"/>
      <c r="G409" s="13"/>
    </row>
    <row r="410" ht="15.75" customHeight="1">
      <c r="F410" s="13"/>
      <c r="G410" s="13"/>
    </row>
    <row r="411" ht="15.75" customHeight="1">
      <c r="F411" s="13"/>
      <c r="G411" s="13"/>
    </row>
    <row r="412" ht="15.75" customHeight="1">
      <c r="F412" s="13"/>
      <c r="G412" s="13"/>
    </row>
    <row r="413" ht="15.75" customHeight="1">
      <c r="F413" s="13"/>
      <c r="G413" s="13"/>
    </row>
    <row r="414" ht="15.75" customHeight="1">
      <c r="F414" s="13"/>
      <c r="G414" s="13"/>
    </row>
    <row r="415" ht="15.75" customHeight="1">
      <c r="F415" s="13"/>
      <c r="G415" s="13"/>
    </row>
    <row r="416" ht="15.75" customHeight="1">
      <c r="F416" s="13"/>
      <c r="G416" s="13"/>
    </row>
    <row r="417" ht="15.75" customHeight="1">
      <c r="F417" s="13"/>
      <c r="G417" s="13"/>
    </row>
    <row r="418" ht="15.75" customHeight="1">
      <c r="F418" s="13"/>
      <c r="G418" s="13"/>
    </row>
    <row r="419" ht="15.75" customHeight="1">
      <c r="F419" s="13"/>
      <c r="G419" s="13"/>
    </row>
    <row r="420" ht="15.75" customHeight="1">
      <c r="F420" s="13"/>
      <c r="G420" s="13"/>
    </row>
    <row r="421" ht="15.75" customHeight="1">
      <c r="F421" s="13"/>
      <c r="G421" s="13"/>
    </row>
    <row r="422" ht="15.75" customHeight="1">
      <c r="F422" s="13"/>
      <c r="G422" s="13"/>
    </row>
    <row r="423" ht="15.75" customHeight="1">
      <c r="F423" s="13"/>
      <c r="G423" s="13"/>
    </row>
    <row r="424" ht="15.75" customHeight="1">
      <c r="F424" s="13"/>
      <c r="G424" s="13"/>
    </row>
    <row r="425" ht="15.75" customHeight="1">
      <c r="F425" s="13"/>
      <c r="G425" s="13"/>
    </row>
    <row r="426" ht="15.75" customHeight="1">
      <c r="F426" s="13"/>
      <c r="G426" s="13"/>
    </row>
    <row r="427" ht="15.75" customHeight="1">
      <c r="F427" s="13"/>
      <c r="G427" s="13"/>
    </row>
    <row r="428" ht="15.75" customHeight="1">
      <c r="F428" s="13"/>
      <c r="G428" s="13"/>
    </row>
    <row r="429" ht="15.75" customHeight="1">
      <c r="F429" s="13"/>
      <c r="G429" s="13"/>
    </row>
    <row r="430" ht="15.75" customHeight="1">
      <c r="F430" s="13"/>
      <c r="G430" s="13"/>
    </row>
    <row r="431" ht="15.75" customHeight="1">
      <c r="F431" s="13"/>
      <c r="G431" s="13"/>
    </row>
    <row r="432" ht="15.75" customHeight="1">
      <c r="F432" s="13"/>
      <c r="G432" s="13"/>
    </row>
    <row r="433" ht="15.75" customHeight="1">
      <c r="F433" s="13"/>
      <c r="G433" s="13"/>
    </row>
    <row r="434" ht="15.75" customHeight="1">
      <c r="F434" s="13"/>
      <c r="G434" s="13"/>
    </row>
    <row r="435" ht="15.75" customHeight="1">
      <c r="F435" s="13"/>
      <c r="G435" s="13"/>
    </row>
    <row r="436" ht="15.75" customHeight="1">
      <c r="F436" s="13"/>
      <c r="G436" s="13"/>
    </row>
    <row r="437" ht="15.75" customHeight="1">
      <c r="F437" s="13"/>
      <c r="G437" s="13"/>
    </row>
    <row r="438" ht="15.75" customHeight="1">
      <c r="F438" s="13"/>
      <c r="G438" s="13"/>
    </row>
    <row r="439" ht="15.75" customHeight="1">
      <c r="F439" s="13"/>
      <c r="G439" s="13"/>
    </row>
    <row r="440" ht="15.75" customHeight="1">
      <c r="F440" s="13"/>
      <c r="G440" s="13"/>
    </row>
    <row r="441" ht="15.75" customHeight="1">
      <c r="F441" s="13"/>
      <c r="G441" s="13"/>
    </row>
    <row r="442" ht="15.75" customHeight="1">
      <c r="F442" s="13"/>
      <c r="G442" s="13"/>
    </row>
    <row r="443" ht="15.75" customHeight="1">
      <c r="F443" s="13"/>
      <c r="G443" s="13"/>
    </row>
    <row r="444" ht="15.75" customHeight="1">
      <c r="F444" s="13"/>
      <c r="G444" s="13"/>
    </row>
    <row r="445" ht="15.75" customHeight="1">
      <c r="F445" s="13"/>
      <c r="G445" s="13"/>
    </row>
    <row r="446" ht="15.75" customHeight="1">
      <c r="F446" s="13"/>
      <c r="G446" s="13"/>
    </row>
    <row r="447" ht="15.75" customHeight="1">
      <c r="F447" s="13"/>
      <c r="G447" s="13"/>
    </row>
    <row r="448" ht="15.75" customHeight="1">
      <c r="F448" s="13"/>
      <c r="G448" s="13"/>
    </row>
    <row r="449" ht="15.75" customHeight="1">
      <c r="F449" s="13"/>
      <c r="G449" s="13"/>
    </row>
    <row r="450" ht="15.75" customHeight="1">
      <c r="F450" s="13"/>
      <c r="G450" s="13"/>
    </row>
    <row r="451" ht="15.75" customHeight="1">
      <c r="F451" s="13"/>
      <c r="G451" s="13"/>
    </row>
    <row r="452" ht="15.75" customHeight="1">
      <c r="F452" s="13"/>
      <c r="G452" s="13"/>
    </row>
    <row r="453" ht="15.75" customHeight="1">
      <c r="F453" s="13"/>
      <c r="G453" s="13"/>
    </row>
    <row r="454" ht="15.75" customHeight="1">
      <c r="F454" s="13"/>
      <c r="G454" s="13"/>
    </row>
    <row r="455" ht="15.75" customHeight="1">
      <c r="F455" s="13"/>
      <c r="G455" s="13"/>
    </row>
    <row r="456" ht="15.75" customHeight="1">
      <c r="F456" s="13"/>
      <c r="G456" s="13"/>
    </row>
    <row r="457" ht="15.75" customHeight="1">
      <c r="F457" s="13"/>
      <c r="G457" s="13"/>
    </row>
    <row r="458" ht="15.75" customHeight="1">
      <c r="F458" s="13"/>
      <c r="G458" s="13"/>
    </row>
    <row r="459" ht="15.75" customHeight="1">
      <c r="F459" s="13"/>
      <c r="G459" s="13"/>
    </row>
    <row r="460" ht="15.75" customHeight="1">
      <c r="F460" s="13"/>
      <c r="G460" s="13"/>
    </row>
    <row r="461" ht="15.75" customHeight="1">
      <c r="F461" s="13"/>
      <c r="G461" s="13"/>
    </row>
    <row r="462" ht="15.75" customHeight="1">
      <c r="F462" s="13"/>
      <c r="G462" s="13"/>
    </row>
    <row r="463" ht="15.75" customHeight="1">
      <c r="F463" s="13"/>
      <c r="G463" s="13"/>
    </row>
    <row r="464" ht="15.75" customHeight="1">
      <c r="F464" s="13"/>
      <c r="G464" s="13"/>
    </row>
    <row r="465" ht="15.75" customHeight="1">
      <c r="F465" s="13"/>
      <c r="G465" s="13"/>
    </row>
    <row r="466" ht="15.75" customHeight="1">
      <c r="F466" s="13"/>
      <c r="G466" s="13"/>
    </row>
    <row r="467" ht="15.75" customHeight="1">
      <c r="F467" s="13"/>
      <c r="G467" s="13"/>
    </row>
    <row r="468" ht="15.75" customHeight="1">
      <c r="F468" s="13"/>
      <c r="G468" s="13"/>
    </row>
    <row r="469" ht="15.75" customHeight="1">
      <c r="F469" s="13"/>
      <c r="G469" s="13"/>
    </row>
    <row r="470" ht="15.75" customHeight="1">
      <c r="F470" s="13"/>
      <c r="G470" s="13"/>
    </row>
    <row r="471" ht="15.75" customHeight="1">
      <c r="F471" s="13"/>
      <c r="G471" s="13"/>
    </row>
    <row r="472" ht="15.75" customHeight="1">
      <c r="F472" s="13"/>
      <c r="G472" s="13"/>
    </row>
    <row r="473" ht="15.75" customHeight="1">
      <c r="F473" s="13"/>
      <c r="G473" s="13"/>
    </row>
    <row r="474" ht="15.75" customHeight="1">
      <c r="F474" s="13"/>
      <c r="G474" s="13"/>
    </row>
    <row r="475" ht="15.75" customHeight="1">
      <c r="F475" s="13"/>
      <c r="G475" s="13"/>
    </row>
    <row r="476" ht="15.75" customHeight="1">
      <c r="F476" s="13"/>
      <c r="G476" s="13"/>
    </row>
    <row r="477" ht="15.75" customHeight="1">
      <c r="F477" s="13"/>
      <c r="G477" s="13"/>
    </row>
    <row r="478" ht="15.75" customHeight="1">
      <c r="F478" s="13"/>
      <c r="G478" s="13"/>
    </row>
    <row r="479" ht="15.75" customHeight="1">
      <c r="F479" s="13"/>
      <c r="G479" s="13"/>
    </row>
    <row r="480" ht="15.75" customHeight="1">
      <c r="F480" s="13"/>
      <c r="G480" s="13"/>
    </row>
    <row r="481" ht="15.75" customHeight="1">
      <c r="F481" s="13"/>
      <c r="G481" s="13"/>
    </row>
    <row r="482" ht="15.75" customHeight="1">
      <c r="F482" s="13"/>
      <c r="G482" s="13"/>
    </row>
    <row r="483" ht="15.75" customHeight="1">
      <c r="F483" s="13"/>
      <c r="G483" s="13"/>
    </row>
    <row r="484" ht="15.75" customHeight="1">
      <c r="F484" s="13"/>
      <c r="G484" s="13"/>
    </row>
    <row r="485" ht="15.75" customHeight="1">
      <c r="F485" s="13"/>
      <c r="G485" s="13"/>
    </row>
    <row r="486" ht="15.75" customHeight="1">
      <c r="F486" s="13"/>
      <c r="G486" s="13"/>
    </row>
    <row r="487" ht="15.75" customHeight="1">
      <c r="F487" s="13"/>
      <c r="G487" s="13"/>
    </row>
    <row r="488" ht="15.75" customHeight="1">
      <c r="F488" s="13"/>
      <c r="G488" s="13"/>
    </row>
    <row r="489" ht="15.75" customHeight="1">
      <c r="F489" s="13"/>
      <c r="G489" s="13"/>
    </row>
    <row r="490" ht="15.75" customHeight="1">
      <c r="F490" s="13"/>
      <c r="G490" s="13"/>
    </row>
    <row r="491" ht="15.75" customHeight="1">
      <c r="F491" s="13"/>
      <c r="G491" s="13"/>
    </row>
    <row r="492" ht="15.75" customHeight="1">
      <c r="F492" s="13"/>
      <c r="G492" s="13"/>
    </row>
    <row r="493" ht="15.75" customHeight="1">
      <c r="F493" s="13"/>
      <c r="G493" s="13"/>
    </row>
    <row r="494" ht="15.75" customHeight="1">
      <c r="F494" s="13"/>
      <c r="G494" s="13"/>
    </row>
    <row r="495" ht="15.75" customHeight="1">
      <c r="F495" s="13"/>
      <c r="G495" s="13"/>
    </row>
    <row r="496" ht="15.75" customHeight="1">
      <c r="F496" s="13"/>
      <c r="G496" s="13"/>
    </row>
    <row r="497" ht="15.75" customHeight="1">
      <c r="F497" s="13"/>
      <c r="G497" s="13"/>
    </row>
    <row r="498" ht="15.75" customHeight="1">
      <c r="F498" s="13"/>
      <c r="G498" s="13"/>
    </row>
    <row r="499" ht="15.75" customHeight="1">
      <c r="F499" s="13"/>
      <c r="G499" s="13"/>
    </row>
    <row r="500" ht="15.75" customHeight="1">
      <c r="F500" s="13"/>
      <c r="G500" s="13"/>
    </row>
    <row r="501" ht="15.75" customHeight="1">
      <c r="F501" s="13"/>
      <c r="G501" s="13"/>
    </row>
    <row r="502" ht="15.75" customHeight="1">
      <c r="F502" s="13"/>
      <c r="G502" s="13"/>
    </row>
    <row r="503" ht="15.75" customHeight="1">
      <c r="F503" s="13"/>
      <c r="G503" s="13"/>
    </row>
    <row r="504" ht="15.75" customHeight="1">
      <c r="F504" s="13"/>
      <c r="G504" s="13"/>
    </row>
    <row r="505" ht="15.75" customHeight="1">
      <c r="F505" s="13"/>
      <c r="G505" s="13"/>
    </row>
    <row r="506" ht="15.75" customHeight="1">
      <c r="F506" s="13"/>
      <c r="G506" s="13"/>
    </row>
    <row r="507" ht="15.75" customHeight="1">
      <c r="F507" s="13"/>
      <c r="G507" s="13"/>
    </row>
    <row r="508" ht="15.75" customHeight="1">
      <c r="F508" s="13"/>
      <c r="G508" s="13"/>
    </row>
    <row r="509" ht="15.75" customHeight="1">
      <c r="F509" s="13"/>
      <c r="G509" s="13"/>
    </row>
    <row r="510" ht="15.75" customHeight="1">
      <c r="F510" s="13"/>
      <c r="G510" s="13"/>
    </row>
    <row r="511" ht="15.75" customHeight="1">
      <c r="F511" s="13"/>
      <c r="G511" s="13"/>
    </row>
    <row r="512" ht="15.75" customHeight="1">
      <c r="F512" s="13"/>
      <c r="G512" s="13"/>
    </row>
    <row r="513" ht="15.75" customHeight="1">
      <c r="F513" s="13"/>
      <c r="G513" s="13"/>
    </row>
    <row r="514" ht="15.75" customHeight="1">
      <c r="F514" s="13"/>
      <c r="G514" s="13"/>
    </row>
    <row r="515" ht="15.75" customHeight="1">
      <c r="F515" s="13"/>
      <c r="G515" s="13"/>
    </row>
    <row r="516" ht="15.75" customHeight="1">
      <c r="F516" s="13"/>
      <c r="G516" s="13"/>
    </row>
    <row r="517" ht="15.75" customHeight="1">
      <c r="F517" s="13"/>
      <c r="G517" s="13"/>
    </row>
    <row r="518" ht="15.75" customHeight="1">
      <c r="F518" s="13"/>
      <c r="G518" s="13"/>
    </row>
    <row r="519" ht="15.75" customHeight="1">
      <c r="F519" s="13"/>
      <c r="G519" s="13"/>
    </row>
    <row r="520" ht="15.75" customHeight="1">
      <c r="F520" s="13"/>
      <c r="G520" s="13"/>
    </row>
    <row r="521" ht="15.75" customHeight="1">
      <c r="F521" s="13"/>
      <c r="G521" s="13"/>
    </row>
    <row r="522" ht="15.75" customHeight="1">
      <c r="F522" s="13"/>
      <c r="G522" s="13"/>
    </row>
    <row r="523" ht="15.75" customHeight="1">
      <c r="F523" s="13"/>
      <c r="G523" s="13"/>
    </row>
    <row r="524" ht="15.75" customHeight="1">
      <c r="F524" s="13"/>
      <c r="G524" s="13"/>
    </row>
    <row r="525" ht="15.75" customHeight="1">
      <c r="F525" s="13"/>
      <c r="G525" s="13"/>
    </row>
    <row r="526" ht="15.75" customHeight="1">
      <c r="F526" s="13"/>
      <c r="G526" s="13"/>
    </row>
    <row r="527" ht="15.75" customHeight="1">
      <c r="F527" s="13"/>
      <c r="G527" s="13"/>
    </row>
    <row r="528" ht="15.75" customHeight="1">
      <c r="F528" s="13"/>
      <c r="G528" s="13"/>
    </row>
    <row r="529" ht="15.75" customHeight="1">
      <c r="F529" s="13"/>
      <c r="G529" s="13"/>
    </row>
    <row r="530" ht="15.75" customHeight="1">
      <c r="F530" s="13"/>
      <c r="G530" s="13"/>
    </row>
    <row r="531" ht="15.75" customHeight="1">
      <c r="F531" s="13"/>
      <c r="G531" s="13"/>
    </row>
    <row r="532" ht="15.75" customHeight="1">
      <c r="F532" s="13"/>
      <c r="G532" s="13"/>
    </row>
    <row r="533" ht="15.75" customHeight="1">
      <c r="F533" s="13"/>
      <c r="G533" s="13"/>
    </row>
    <row r="534" ht="15.75" customHeight="1">
      <c r="F534" s="13"/>
      <c r="G534" s="13"/>
    </row>
    <row r="535" ht="15.75" customHeight="1">
      <c r="F535" s="13"/>
      <c r="G535" s="13"/>
    </row>
    <row r="536" ht="15.75" customHeight="1">
      <c r="F536" s="13"/>
      <c r="G536" s="13"/>
    </row>
    <row r="537" ht="15.75" customHeight="1">
      <c r="F537" s="13"/>
      <c r="G537" s="13"/>
    </row>
    <row r="538" ht="15.75" customHeight="1">
      <c r="F538" s="13"/>
      <c r="G538" s="13"/>
    </row>
    <row r="539" ht="15.75" customHeight="1">
      <c r="F539" s="13"/>
      <c r="G539" s="13"/>
    </row>
    <row r="540" ht="15.75" customHeight="1">
      <c r="F540" s="13"/>
      <c r="G540" s="13"/>
    </row>
    <row r="541" ht="15.75" customHeight="1">
      <c r="F541" s="13"/>
      <c r="G541" s="13"/>
    </row>
    <row r="542" ht="15.75" customHeight="1">
      <c r="F542" s="13"/>
      <c r="G542" s="13"/>
    </row>
    <row r="543" ht="15.75" customHeight="1">
      <c r="F543" s="13"/>
      <c r="G543" s="13"/>
    </row>
    <row r="544" ht="15.75" customHeight="1">
      <c r="F544" s="13"/>
      <c r="G544" s="13"/>
    </row>
    <row r="545" ht="15.75" customHeight="1">
      <c r="F545" s="13"/>
      <c r="G545" s="13"/>
    </row>
    <row r="546" ht="15.75" customHeight="1">
      <c r="F546" s="13"/>
      <c r="G546" s="13"/>
    </row>
    <row r="547" ht="15.75" customHeight="1">
      <c r="F547" s="13"/>
      <c r="G547" s="13"/>
    </row>
    <row r="548" ht="15.75" customHeight="1">
      <c r="F548" s="13"/>
      <c r="G548" s="13"/>
    </row>
    <row r="549" ht="15.75" customHeight="1">
      <c r="F549" s="13"/>
      <c r="G549" s="13"/>
    </row>
    <row r="550" ht="15.75" customHeight="1">
      <c r="F550" s="13"/>
      <c r="G550" s="13"/>
    </row>
    <row r="551" ht="15.75" customHeight="1">
      <c r="F551" s="13"/>
      <c r="G551" s="13"/>
    </row>
    <row r="552" ht="15.75" customHeight="1">
      <c r="F552" s="13"/>
      <c r="G552" s="13"/>
    </row>
    <row r="553" ht="15.75" customHeight="1">
      <c r="F553" s="13"/>
      <c r="G553" s="13"/>
    </row>
    <row r="554" ht="15.75" customHeight="1">
      <c r="F554" s="13"/>
      <c r="G554" s="13"/>
    </row>
    <row r="555" ht="15.75" customHeight="1">
      <c r="F555" s="13"/>
      <c r="G555" s="13"/>
    </row>
    <row r="556" ht="15.75" customHeight="1">
      <c r="F556" s="13"/>
      <c r="G556" s="13"/>
    </row>
    <row r="557" ht="15.75" customHeight="1">
      <c r="F557" s="13"/>
      <c r="G557" s="13"/>
    </row>
    <row r="558" ht="15.75" customHeight="1">
      <c r="F558" s="13"/>
      <c r="G558" s="13"/>
    </row>
    <row r="559" ht="15.75" customHeight="1">
      <c r="F559" s="13"/>
      <c r="G559" s="13"/>
    </row>
    <row r="560" ht="15.75" customHeight="1">
      <c r="F560" s="13"/>
      <c r="G560" s="13"/>
    </row>
    <row r="561" ht="15.75" customHeight="1">
      <c r="F561" s="13"/>
      <c r="G561" s="13"/>
    </row>
    <row r="562" ht="15.75" customHeight="1">
      <c r="F562" s="13"/>
      <c r="G562" s="13"/>
    </row>
    <row r="563" ht="15.75" customHeight="1">
      <c r="F563" s="13"/>
      <c r="G563" s="13"/>
    </row>
    <row r="564" ht="15.75" customHeight="1">
      <c r="F564" s="13"/>
      <c r="G564" s="13"/>
    </row>
    <row r="565" ht="15.75" customHeight="1">
      <c r="F565" s="13"/>
      <c r="G565" s="13"/>
    </row>
    <row r="566" ht="15.75" customHeight="1">
      <c r="F566" s="13"/>
      <c r="G566" s="13"/>
    </row>
    <row r="567" ht="15.75" customHeight="1">
      <c r="F567" s="13"/>
      <c r="G567" s="13"/>
    </row>
    <row r="568" ht="15.75" customHeight="1">
      <c r="F568" s="13"/>
      <c r="G568" s="13"/>
    </row>
    <row r="569" ht="15.75" customHeight="1">
      <c r="F569" s="13"/>
      <c r="G569" s="13"/>
    </row>
    <row r="570" ht="15.75" customHeight="1">
      <c r="F570" s="13"/>
      <c r="G570" s="13"/>
    </row>
    <row r="571" ht="15.75" customHeight="1">
      <c r="F571" s="13"/>
      <c r="G571" s="13"/>
    </row>
    <row r="572" ht="15.75" customHeight="1">
      <c r="F572" s="13"/>
      <c r="G572" s="13"/>
    </row>
    <row r="573" ht="15.75" customHeight="1">
      <c r="F573" s="13"/>
      <c r="G573" s="13"/>
    </row>
    <row r="574" ht="15.75" customHeight="1">
      <c r="F574" s="13"/>
      <c r="G574" s="13"/>
    </row>
    <row r="575" ht="15.75" customHeight="1">
      <c r="F575" s="13"/>
      <c r="G575" s="13"/>
    </row>
    <row r="576" ht="15.75" customHeight="1">
      <c r="F576" s="13"/>
      <c r="G576" s="13"/>
    </row>
    <row r="577" ht="15.75" customHeight="1">
      <c r="F577" s="13"/>
      <c r="G577" s="13"/>
    </row>
    <row r="578" ht="15.75" customHeight="1">
      <c r="F578" s="13"/>
      <c r="G578" s="13"/>
    </row>
    <row r="579" ht="15.75" customHeight="1">
      <c r="F579" s="13"/>
      <c r="G579" s="13"/>
    </row>
    <row r="580" ht="15.75" customHeight="1">
      <c r="F580" s="13"/>
      <c r="G580" s="13"/>
    </row>
    <row r="581" ht="15.75" customHeight="1">
      <c r="F581" s="13"/>
      <c r="G581" s="13"/>
    </row>
    <row r="582" ht="15.75" customHeight="1">
      <c r="F582" s="13"/>
      <c r="G582" s="13"/>
    </row>
    <row r="583" ht="15.75" customHeight="1">
      <c r="F583" s="13"/>
      <c r="G583" s="13"/>
    </row>
    <row r="584" ht="15.75" customHeight="1">
      <c r="F584" s="13"/>
      <c r="G584" s="13"/>
    </row>
    <row r="585" ht="15.75" customHeight="1">
      <c r="F585" s="13"/>
      <c r="G585" s="13"/>
    </row>
    <row r="586" ht="15.75" customHeight="1">
      <c r="F586" s="13"/>
      <c r="G586" s="13"/>
    </row>
    <row r="587" ht="15.75" customHeight="1">
      <c r="F587" s="13"/>
      <c r="G587" s="13"/>
    </row>
    <row r="588" ht="15.75" customHeight="1">
      <c r="F588" s="13"/>
      <c r="G588" s="13"/>
    </row>
    <row r="589" ht="15.75" customHeight="1">
      <c r="F589" s="13"/>
      <c r="G589" s="13"/>
    </row>
    <row r="590" ht="15.75" customHeight="1">
      <c r="F590" s="13"/>
      <c r="G590" s="13"/>
    </row>
    <row r="591" ht="15.75" customHeight="1">
      <c r="F591" s="13"/>
      <c r="G591" s="13"/>
    </row>
    <row r="592" ht="15.75" customHeight="1">
      <c r="F592" s="13"/>
      <c r="G592" s="13"/>
    </row>
    <row r="593" ht="15.75" customHeight="1">
      <c r="F593" s="13"/>
      <c r="G593" s="13"/>
    </row>
    <row r="594" ht="15.75" customHeight="1">
      <c r="F594" s="13"/>
      <c r="G594" s="13"/>
    </row>
    <row r="595" ht="15.75" customHeight="1">
      <c r="F595" s="13"/>
      <c r="G595" s="13"/>
    </row>
    <row r="596" ht="15.75" customHeight="1">
      <c r="F596" s="13"/>
      <c r="G596" s="13"/>
    </row>
    <row r="597" ht="15.75" customHeight="1">
      <c r="F597" s="13"/>
      <c r="G597" s="13"/>
    </row>
    <row r="598" ht="15.75" customHeight="1">
      <c r="F598" s="13"/>
      <c r="G598" s="13"/>
    </row>
    <row r="599" ht="15.75" customHeight="1">
      <c r="F599" s="13"/>
      <c r="G599" s="13"/>
    </row>
    <row r="600" ht="15.75" customHeight="1">
      <c r="F600" s="13"/>
      <c r="G600" s="13"/>
    </row>
    <row r="601" ht="15.75" customHeight="1">
      <c r="F601" s="13"/>
      <c r="G601" s="13"/>
    </row>
    <row r="602" ht="15.75" customHeight="1">
      <c r="F602" s="13"/>
      <c r="G602" s="13"/>
    </row>
    <row r="603" ht="15.75" customHeight="1">
      <c r="F603" s="13"/>
      <c r="G603" s="13"/>
    </row>
    <row r="604" ht="15.75" customHeight="1">
      <c r="F604" s="13"/>
      <c r="G604" s="13"/>
    </row>
    <row r="605" ht="15.75" customHeight="1">
      <c r="F605" s="13"/>
      <c r="G605" s="13"/>
    </row>
    <row r="606" ht="15.75" customHeight="1">
      <c r="F606" s="13"/>
      <c r="G606" s="13"/>
    </row>
    <row r="607" ht="15.75" customHeight="1">
      <c r="F607" s="13"/>
      <c r="G607" s="13"/>
    </row>
    <row r="608" ht="15.75" customHeight="1">
      <c r="F608" s="13"/>
      <c r="G608" s="13"/>
    </row>
    <row r="609" ht="15.75" customHeight="1">
      <c r="F609" s="13"/>
      <c r="G609" s="13"/>
    </row>
    <row r="610" ht="15.75" customHeight="1">
      <c r="F610" s="13"/>
      <c r="G610" s="13"/>
    </row>
    <row r="611" ht="15.75" customHeight="1">
      <c r="F611" s="13"/>
      <c r="G611" s="13"/>
    </row>
    <row r="612" ht="15.75" customHeight="1">
      <c r="F612" s="13"/>
      <c r="G612" s="13"/>
    </row>
    <row r="613" ht="15.75" customHeight="1">
      <c r="F613" s="13"/>
      <c r="G613" s="13"/>
    </row>
    <row r="614" ht="15.75" customHeight="1">
      <c r="F614" s="13"/>
      <c r="G614" s="13"/>
    </row>
    <row r="615" ht="15.75" customHeight="1">
      <c r="F615" s="13"/>
      <c r="G615" s="13"/>
    </row>
    <row r="616" ht="15.75" customHeight="1">
      <c r="F616" s="13"/>
      <c r="G616" s="13"/>
    </row>
    <row r="617" ht="15.75" customHeight="1">
      <c r="F617" s="13"/>
      <c r="G617" s="13"/>
    </row>
    <row r="618" ht="15.75" customHeight="1">
      <c r="F618" s="13"/>
      <c r="G618" s="13"/>
    </row>
    <row r="619" ht="15.75" customHeight="1">
      <c r="F619" s="13"/>
      <c r="G619" s="13"/>
    </row>
    <row r="620" ht="15.75" customHeight="1">
      <c r="F620" s="13"/>
      <c r="G620" s="13"/>
    </row>
    <row r="621" ht="15.75" customHeight="1">
      <c r="F621" s="13"/>
      <c r="G621" s="13"/>
    </row>
    <row r="622" ht="15.75" customHeight="1">
      <c r="F622" s="13"/>
      <c r="G622" s="13"/>
    </row>
    <row r="623" ht="15.75" customHeight="1">
      <c r="F623" s="13"/>
      <c r="G623" s="13"/>
    </row>
    <row r="624" ht="15.75" customHeight="1">
      <c r="F624" s="13"/>
      <c r="G624" s="13"/>
    </row>
    <row r="625" ht="15.75" customHeight="1">
      <c r="F625" s="13"/>
      <c r="G625" s="13"/>
    </row>
    <row r="626" ht="15.75" customHeight="1">
      <c r="F626" s="13"/>
      <c r="G626" s="13"/>
    </row>
    <row r="627" ht="15.75" customHeight="1">
      <c r="F627" s="13"/>
      <c r="G627" s="13"/>
    </row>
    <row r="628" ht="15.75" customHeight="1">
      <c r="F628" s="13"/>
      <c r="G628" s="13"/>
    </row>
    <row r="629" ht="15.75" customHeight="1">
      <c r="F629" s="13"/>
      <c r="G629" s="13"/>
    </row>
    <row r="630" ht="15.75" customHeight="1">
      <c r="F630" s="13"/>
      <c r="G630" s="13"/>
    </row>
    <row r="631" ht="15.75" customHeight="1">
      <c r="F631" s="13"/>
      <c r="G631" s="13"/>
    </row>
    <row r="632" ht="15.75" customHeight="1">
      <c r="F632" s="13"/>
      <c r="G632" s="13"/>
    </row>
    <row r="633" ht="15.75" customHeight="1">
      <c r="F633" s="13"/>
      <c r="G633" s="13"/>
    </row>
    <row r="634" ht="15.75" customHeight="1">
      <c r="F634" s="13"/>
      <c r="G634" s="13"/>
    </row>
    <row r="635" ht="15.75" customHeight="1">
      <c r="F635" s="13"/>
      <c r="G635" s="13"/>
    </row>
    <row r="636" ht="15.75" customHeight="1">
      <c r="F636" s="13"/>
      <c r="G636" s="13"/>
    </row>
    <row r="637" ht="15.75" customHeight="1">
      <c r="F637" s="13"/>
      <c r="G637" s="13"/>
    </row>
    <row r="638" ht="15.75" customHeight="1">
      <c r="F638" s="13"/>
      <c r="G638" s="13"/>
    </row>
    <row r="639" ht="15.75" customHeight="1">
      <c r="F639" s="13"/>
      <c r="G639" s="13"/>
    </row>
    <row r="640" ht="15.75" customHeight="1">
      <c r="F640" s="13"/>
      <c r="G640" s="13"/>
    </row>
    <row r="641" ht="15.75" customHeight="1">
      <c r="F641" s="13"/>
      <c r="G641" s="13"/>
    </row>
    <row r="642" ht="15.75" customHeight="1">
      <c r="F642" s="13"/>
      <c r="G642" s="13"/>
    </row>
    <row r="643" ht="15.75" customHeight="1">
      <c r="F643" s="13"/>
      <c r="G643" s="13"/>
    </row>
    <row r="644" ht="15.75" customHeight="1">
      <c r="F644" s="13"/>
      <c r="G644" s="13"/>
    </row>
    <row r="645" ht="15.75" customHeight="1">
      <c r="F645" s="13"/>
      <c r="G645" s="13"/>
    </row>
    <row r="646" ht="15.75" customHeight="1">
      <c r="F646" s="13"/>
      <c r="G646" s="13"/>
    </row>
    <row r="647" ht="15.75" customHeight="1">
      <c r="F647" s="13"/>
      <c r="G647" s="13"/>
    </row>
    <row r="648" ht="15.75" customHeight="1">
      <c r="F648" s="13"/>
      <c r="G648" s="13"/>
    </row>
    <row r="649" ht="15.75" customHeight="1">
      <c r="F649" s="13"/>
      <c r="G649" s="13"/>
    </row>
    <row r="650" ht="15.75" customHeight="1">
      <c r="F650" s="13"/>
      <c r="G650" s="13"/>
    </row>
    <row r="651" ht="15.75" customHeight="1">
      <c r="F651" s="13"/>
      <c r="G651" s="13"/>
    </row>
    <row r="652" ht="15.75" customHeight="1">
      <c r="F652" s="13"/>
      <c r="G652" s="13"/>
    </row>
    <row r="653" ht="15.75" customHeight="1">
      <c r="F653" s="13"/>
      <c r="G653" s="13"/>
    </row>
    <row r="654" ht="15.75" customHeight="1">
      <c r="F654" s="13"/>
      <c r="G654" s="13"/>
    </row>
    <row r="655" ht="15.75" customHeight="1">
      <c r="F655" s="13"/>
      <c r="G655" s="13"/>
    </row>
    <row r="656" ht="15.75" customHeight="1">
      <c r="F656" s="13"/>
      <c r="G656" s="13"/>
    </row>
    <row r="657" ht="15.75" customHeight="1">
      <c r="F657" s="13"/>
      <c r="G657" s="13"/>
    </row>
    <row r="658" ht="15.75" customHeight="1">
      <c r="F658" s="13"/>
      <c r="G658" s="13"/>
    </row>
    <row r="659" ht="15.75" customHeight="1">
      <c r="F659" s="13"/>
      <c r="G659" s="13"/>
    </row>
    <row r="660" ht="15.75" customHeight="1">
      <c r="F660" s="13"/>
      <c r="G660" s="13"/>
    </row>
    <row r="661" ht="15.75" customHeight="1">
      <c r="F661" s="13"/>
      <c r="G661" s="13"/>
    </row>
    <row r="662" ht="15.75" customHeight="1">
      <c r="F662" s="13"/>
      <c r="G662" s="13"/>
    </row>
    <row r="663" ht="15.75" customHeight="1">
      <c r="F663" s="13"/>
      <c r="G663" s="13"/>
    </row>
    <row r="664" ht="15.75" customHeight="1">
      <c r="F664" s="13"/>
      <c r="G664" s="13"/>
    </row>
    <row r="665" ht="15.75" customHeight="1">
      <c r="F665" s="13"/>
      <c r="G665" s="13"/>
    </row>
    <row r="666" ht="15.75" customHeight="1">
      <c r="F666" s="13"/>
      <c r="G666" s="13"/>
    </row>
    <row r="667" ht="15.75" customHeight="1">
      <c r="F667" s="13"/>
      <c r="G667" s="13"/>
    </row>
    <row r="668" ht="15.75" customHeight="1">
      <c r="F668" s="13"/>
      <c r="G668" s="13"/>
    </row>
    <row r="669" ht="15.75" customHeight="1">
      <c r="F669" s="13"/>
      <c r="G669" s="13"/>
    </row>
    <row r="670" ht="15.75" customHeight="1">
      <c r="F670" s="13"/>
      <c r="G670" s="13"/>
    </row>
    <row r="671" ht="15.75" customHeight="1">
      <c r="F671" s="13"/>
      <c r="G671" s="13"/>
    </row>
    <row r="672" ht="15.75" customHeight="1">
      <c r="F672" s="13"/>
      <c r="G672" s="13"/>
    </row>
    <row r="673" ht="15.75" customHeight="1">
      <c r="F673" s="13"/>
      <c r="G673" s="13"/>
    </row>
    <row r="674" ht="15.75" customHeight="1">
      <c r="F674" s="13"/>
      <c r="G674" s="13"/>
    </row>
    <row r="675" ht="15.75" customHeight="1">
      <c r="F675" s="13"/>
      <c r="G675" s="13"/>
    </row>
    <row r="676" ht="15.75" customHeight="1">
      <c r="F676" s="13"/>
      <c r="G676" s="13"/>
    </row>
    <row r="677" ht="15.75" customHeight="1">
      <c r="F677" s="13"/>
      <c r="G677" s="13"/>
    </row>
    <row r="678" ht="15.75" customHeight="1">
      <c r="F678" s="13"/>
      <c r="G678" s="13"/>
    </row>
    <row r="679" ht="15.75" customHeight="1">
      <c r="F679" s="13"/>
      <c r="G679" s="13"/>
    </row>
    <row r="680" ht="15.75" customHeight="1">
      <c r="F680" s="13"/>
      <c r="G680" s="13"/>
    </row>
    <row r="681" ht="15.75" customHeight="1">
      <c r="F681" s="13"/>
      <c r="G681" s="13"/>
    </row>
    <row r="682" ht="15.75" customHeight="1">
      <c r="F682" s="13"/>
      <c r="G682" s="13"/>
    </row>
    <row r="683" ht="15.75" customHeight="1">
      <c r="F683" s="13"/>
      <c r="G683" s="13"/>
    </row>
    <row r="684" ht="15.75" customHeight="1">
      <c r="F684" s="13"/>
      <c r="G684" s="13"/>
    </row>
    <row r="685" ht="15.75" customHeight="1">
      <c r="F685" s="13"/>
      <c r="G685" s="13"/>
    </row>
    <row r="686" ht="15.75" customHeight="1">
      <c r="F686" s="13"/>
      <c r="G686" s="13"/>
    </row>
    <row r="687" ht="15.75" customHeight="1">
      <c r="F687" s="13"/>
      <c r="G687" s="13"/>
    </row>
    <row r="688" ht="15.75" customHeight="1">
      <c r="F688" s="13"/>
      <c r="G688" s="13"/>
    </row>
    <row r="689" ht="15.75" customHeight="1">
      <c r="F689" s="13"/>
      <c r="G689" s="13"/>
    </row>
    <row r="690" ht="15.75" customHeight="1">
      <c r="F690" s="13"/>
      <c r="G690" s="13"/>
    </row>
    <row r="691" ht="15.75" customHeight="1">
      <c r="F691" s="13"/>
      <c r="G691" s="13"/>
    </row>
    <row r="692" ht="15.75" customHeight="1">
      <c r="F692" s="13"/>
      <c r="G692" s="13"/>
    </row>
    <row r="693" ht="15.75" customHeight="1">
      <c r="F693" s="13"/>
      <c r="G693" s="13"/>
    </row>
    <row r="694" ht="15.75" customHeight="1">
      <c r="F694" s="13"/>
      <c r="G694" s="13"/>
    </row>
    <row r="695" ht="15.75" customHeight="1">
      <c r="F695" s="13"/>
      <c r="G695" s="13"/>
    </row>
    <row r="696" ht="15.75" customHeight="1">
      <c r="F696" s="13"/>
      <c r="G696" s="13"/>
    </row>
    <row r="697" ht="15.75" customHeight="1">
      <c r="F697" s="13"/>
      <c r="G697" s="13"/>
    </row>
    <row r="698" ht="15.75" customHeight="1">
      <c r="F698" s="13"/>
      <c r="G698" s="13"/>
    </row>
    <row r="699" ht="15.75" customHeight="1">
      <c r="F699" s="13"/>
      <c r="G699" s="13"/>
    </row>
    <row r="700" ht="15.75" customHeight="1">
      <c r="F700" s="13"/>
      <c r="G700" s="13"/>
    </row>
    <row r="701" ht="15.75" customHeight="1">
      <c r="F701" s="13"/>
      <c r="G701" s="13"/>
    </row>
    <row r="702" ht="15.75" customHeight="1">
      <c r="F702" s="13"/>
      <c r="G702" s="13"/>
    </row>
    <row r="703" ht="15.75" customHeight="1">
      <c r="F703" s="13"/>
      <c r="G703" s="13"/>
    </row>
    <row r="704" ht="15.75" customHeight="1">
      <c r="F704" s="13"/>
      <c r="G704" s="13"/>
    </row>
    <row r="705" ht="15.75" customHeight="1">
      <c r="F705" s="13"/>
      <c r="G705" s="13"/>
    </row>
    <row r="706" ht="15.75" customHeight="1">
      <c r="F706" s="13"/>
      <c r="G706" s="13"/>
    </row>
    <row r="707" ht="15.75" customHeight="1">
      <c r="F707" s="13"/>
      <c r="G707" s="13"/>
    </row>
    <row r="708" ht="15.75" customHeight="1">
      <c r="F708" s="13"/>
      <c r="G708" s="13"/>
    </row>
    <row r="709" ht="15.75" customHeight="1">
      <c r="F709" s="13"/>
      <c r="G709" s="13"/>
    </row>
    <row r="710" ht="15.75" customHeight="1">
      <c r="F710" s="13"/>
      <c r="G710" s="13"/>
    </row>
    <row r="711" ht="15.75" customHeight="1">
      <c r="F711" s="13"/>
      <c r="G711" s="13"/>
    </row>
    <row r="712" ht="15.75" customHeight="1">
      <c r="F712" s="13"/>
      <c r="G712" s="13"/>
    </row>
    <row r="713" ht="15.75" customHeight="1">
      <c r="F713" s="13"/>
      <c r="G713" s="13"/>
    </row>
    <row r="714" ht="15.75" customHeight="1">
      <c r="F714" s="13"/>
      <c r="G714" s="13"/>
    </row>
    <row r="715" ht="15.75" customHeight="1">
      <c r="F715" s="13"/>
      <c r="G715" s="13"/>
    </row>
    <row r="716" ht="15.75" customHeight="1">
      <c r="F716" s="13"/>
      <c r="G716" s="13"/>
    </row>
    <row r="717" ht="15.75" customHeight="1">
      <c r="F717" s="13"/>
      <c r="G717" s="13"/>
    </row>
    <row r="718" ht="15.75" customHeight="1">
      <c r="F718" s="13"/>
      <c r="G718" s="13"/>
    </row>
    <row r="719" ht="15.75" customHeight="1">
      <c r="F719" s="13"/>
      <c r="G719" s="13"/>
    </row>
    <row r="720" ht="15.75" customHeight="1">
      <c r="F720" s="13"/>
      <c r="G720" s="13"/>
    </row>
    <row r="721" ht="15.75" customHeight="1">
      <c r="F721" s="13"/>
      <c r="G721" s="13"/>
    </row>
    <row r="722" ht="15.75" customHeight="1">
      <c r="F722" s="13"/>
      <c r="G722" s="13"/>
    </row>
    <row r="723" ht="15.75" customHeight="1">
      <c r="F723" s="13"/>
      <c r="G723" s="13"/>
    </row>
    <row r="724" ht="15.75" customHeight="1">
      <c r="F724" s="13"/>
      <c r="G724" s="13"/>
    </row>
    <row r="725" ht="15.75" customHeight="1">
      <c r="F725" s="13"/>
      <c r="G725" s="13"/>
    </row>
    <row r="726" ht="15.75" customHeight="1">
      <c r="F726" s="13"/>
      <c r="G726" s="13"/>
    </row>
    <row r="727" ht="15.75" customHeight="1">
      <c r="F727" s="13"/>
      <c r="G727" s="13"/>
    </row>
    <row r="728" ht="15.75" customHeight="1">
      <c r="F728" s="13"/>
      <c r="G728" s="13"/>
    </row>
    <row r="729" ht="15.75" customHeight="1">
      <c r="F729" s="13"/>
      <c r="G729" s="13"/>
    </row>
    <row r="730" ht="15.75" customHeight="1">
      <c r="F730" s="13"/>
      <c r="G730" s="13"/>
    </row>
    <row r="731" ht="15.75" customHeight="1">
      <c r="F731" s="13"/>
      <c r="G731" s="13"/>
    </row>
    <row r="732" ht="15.75" customHeight="1">
      <c r="F732" s="13"/>
      <c r="G732" s="13"/>
    </row>
    <row r="733" ht="15.75" customHeight="1">
      <c r="F733" s="13"/>
      <c r="G733" s="13"/>
    </row>
    <row r="734" ht="15.75" customHeight="1">
      <c r="F734" s="13"/>
      <c r="G734" s="13"/>
    </row>
    <row r="735" ht="15.75" customHeight="1">
      <c r="F735" s="13"/>
      <c r="G735" s="13"/>
    </row>
    <row r="736" ht="15.75" customHeight="1">
      <c r="F736" s="13"/>
      <c r="G736" s="13"/>
    </row>
    <row r="737" ht="15.75" customHeight="1">
      <c r="F737" s="13"/>
      <c r="G737" s="13"/>
    </row>
    <row r="738" ht="15.75" customHeight="1">
      <c r="F738" s="13"/>
      <c r="G738" s="13"/>
    </row>
    <row r="739" ht="15.75" customHeight="1">
      <c r="F739" s="13"/>
      <c r="G739" s="13"/>
    </row>
    <row r="740" ht="15.75" customHeight="1">
      <c r="F740" s="13"/>
      <c r="G740" s="13"/>
    </row>
    <row r="741" ht="15.75" customHeight="1">
      <c r="F741" s="13"/>
      <c r="G741" s="13"/>
    </row>
    <row r="742" ht="15.75" customHeight="1">
      <c r="F742" s="13"/>
      <c r="G742" s="13"/>
    </row>
    <row r="743" ht="15.75" customHeight="1">
      <c r="F743" s="13"/>
      <c r="G743" s="13"/>
    </row>
    <row r="744" ht="15.75" customHeight="1">
      <c r="F744" s="13"/>
      <c r="G744" s="13"/>
    </row>
    <row r="745" ht="15.75" customHeight="1">
      <c r="F745" s="13"/>
      <c r="G745" s="13"/>
    </row>
    <row r="746" ht="15.75" customHeight="1">
      <c r="F746" s="13"/>
      <c r="G746" s="13"/>
    </row>
    <row r="747" ht="15.75" customHeight="1">
      <c r="F747" s="13"/>
      <c r="G747" s="13"/>
    </row>
    <row r="748" ht="15.75" customHeight="1">
      <c r="F748" s="13"/>
      <c r="G748" s="13"/>
    </row>
    <row r="749" ht="15.75" customHeight="1">
      <c r="F749" s="13"/>
      <c r="G749" s="13"/>
    </row>
    <row r="750" ht="15.75" customHeight="1">
      <c r="F750" s="13"/>
      <c r="G750" s="13"/>
    </row>
    <row r="751" ht="15.75" customHeight="1">
      <c r="F751" s="13"/>
      <c r="G751" s="13"/>
    </row>
    <row r="752" ht="15.75" customHeight="1">
      <c r="F752" s="13"/>
      <c r="G752" s="13"/>
    </row>
    <row r="753" ht="15.75" customHeight="1">
      <c r="F753" s="13"/>
      <c r="G753" s="13"/>
    </row>
    <row r="754" ht="15.75" customHeight="1">
      <c r="F754" s="13"/>
      <c r="G754" s="13"/>
    </row>
    <row r="755" ht="15.75" customHeight="1">
      <c r="F755" s="13"/>
      <c r="G755" s="13"/>
    </row>
    <row r="756" ht="15.75" customHeight="1">
      <c r="F756" s="13"/>
      <c r="G756" s="13"/>
    </row>
    <row r="757" ht="15.75" customHeight="1">
      <c r="F757" s="13"/>
      <c r="G757" s="13"/>
    </row>
    <row r="758" ht="15.75" customHeight="1">
      <c r="F758" s="13"/>
      <c r="G758" s="13"/>
    </row>
    <row r="759" ht="15.75" customHeight="1">
      <c r="F759" s="13"/>
      <c r="G759" s="13"/>
    </row>
    <row r="760" ht="15.75" customHeight="1">
      <c r="F760" s="13"/>
      <c r="G760" s="13"/>
    </row>
    <row r="761" ht="15.75" customHeight="1">
      <c r="F761" s="13"/>
      <c r="G761" s="13"/>
    </row>
    <row r="762" ht="15.75" customHeight="1">
      <c r="F762" s="13"/>
      <c r="G762" s="13"/>
    </row>
    <row r="763" ht="15.75" customHeight="1">
      <c r="F763" s="13"/>
      <c r="G763" s="13"/>
    </row>
    <row r="764" ht="15.75" customHeight="1">
      <c r="F764" s="13"/>
      <c r="G764" s="13"/>
    </row>
    <row r="765" ht="15.75" customHeight="1">
      <c r="F765" s="13"/>
      <c r="G765" s="13"/>
    </row>
    <row r="766" ht="15.75" customHeight="1">
      <c r="F766" s="13"/>
      <c r="G766" s="13"/>
    </row>
    <row r="767" ht="15.75" customHeight="1">
      <c r="F767" s="13"/>
      <c r="G767" s="13"/>
    </row>
    <row r="768" ht="15.75" customHeight="1">
      <c r="F768" s="13"/>
      <c r="G768" s="13"/>
    </row>
    <row r="769" ht="15.75" customHeight="1">
      <c r="F769" s="13"/>
      <c r="G769" s="13"/>
    </row>
    <row r="770" ht="15.75" customHeight="1">
      <c r="F770" s="13"/>
      <c r="G770" s="13"/>
    </row>
    <row r="771" ht="15.75" customHeight="1">
      <c r="F771" s="13"/>
      <c r="G771" s="13"/>
    </row>
    <row r="772" ht="15.75" customHeight="1">
      <c r="F772" s="13"/>
      <c r="G772" s="13"/>
    </row>
    <row r="773" ht="15.75" customHeight="1">
      <c r="F773" s="13"/>
      <c r="G773" s="13"/>
    </row>
    <row r="774" ht="15.75" customHeight="1">
      <c r="F774" s="13"/>
      <c r="G774" s="13"/>
    </row>
    <row r="775" ht="15.75" customHeight="1">
      <c r="F775" s="13"/>
      <c r="G775" s="13"/>
    </row>
    <row r="776" ht="15.75" customHeight="1">
      <c r="F776" s="13"/>
      <c r="G776" s="13"/>
    </row>
    <row r="777" ht="15.75" customHeight="1">
      <c r="F777" s="13"/>
      <c r="G777" s="13"/>
    </row>
    <row r="778" ht="15.75" customHeight="1">
      <c r="F778" s="13"/>
      <c r="G778" s="13"/>
    </row>
    <row r="779" ht="15.75" customHeight="1">
      <c r="F779" s="13"/>
      <c r="G779" s="13"/>
    </row>
    <row r="780" ht="15.75" customHeight="1">
      <c r="F780" s="13"/>
      <c r="G780" s="13"/>
    </row>
    <row r="781" ht="15.75" customHeight="1">
      <c r="F781" s="13"/>
      <c r="G781" s="13"/>
    </row>
    <row r="782" ht="15.75" customHeight="1">
      <c r="F782" s="13"/>
      <c r="G782" s="13"/>
    </row>
    <row r="783" ht="15.75" customHeight="1">
      <c r="F783" s="13"/>
      <c r="G783" s="13"/>
    </row>
    <row r="784" ht="15.75" customHeight="1">
      <c r="F784" s="13"/>
      <c r="G784" s="13"/>
    </row>
    <row r="785" ht="15.75" customHeight="1">
      <c r="F785" s="13"/>
      <c r="G785" s="13"/>
    </row>
    <row r="786" ht="15.75" customHeight="1">
      <c r="F786" s="13"/>
      <c r="G786" s="13"/>
    </row>
    <row r="787" ht="15.75" customHeight="1">
      <c r="F787" s="13"/>
      <c r="G787" s="13"/>
    </row>
    <row r="788" ht="15.75" customHeight="1">
      <c r="F788" s="13"/>
      <c r="G788" s="13"/>
    </row>
    <row r="789" ht="15.75" customHeight="1">
      <c r="F789" s="13"/>
      <c r="G789" s="13"/>
    </row>
    <row r="790" ht="15.75" customHeight="1">
      <c r="F790" s="13"/>
      <c r="G790" s="13"/>
    </row>
    <row r="791" ht="15.75" customHeight="1">
      <c r="F791" s="13"/>
      <c r="G791" s="13"/>
    </row>
    <row r="792" ht="15.75" customHeight="1">
      <c r="F792" s="13"/>
      <c r="G792" s="13"/>
    </row>
    <row r="793" ht="15.75" customHeight="1">
      <c r="F793" s="13"/>
      <c r="G793" s="13"/>
    </row>
    <row r="794" ht="15.75" customHeight="1">
      <c r="F794" s="13"/>
      <c r="G794" s="13"/>
    </row>
    <row r="795" ht="15.75" customHeight="1">
      <c r="F795" s="13"/>
      <c r="G795" s="13"/>
    </row>
    <row r="796" ht="15.75" customHeight="1">
      <c r="F796" s="13"/>
      <c r="G796" s="13"/>
    </row>
    <row r="797" ht="15.75" customHeight="1">
      <c r="F797" s="13"/>
      <c r="G797" s="13"/>
    </row>
    <row r="798" ht="15.75" customHeight="1">
      <c r="F798" s="13"/>
      <c r="G798" s="13"/>
    </row>
    <row r="799" ht="15.75" customHeight="1">
      <c r="F799" s="13"/>
      <c r="G799" s="13"/>
    </row>
    <row r="800" ht="15.75" customHeight="1">
      <c r="F800" s="13"/>
      <c r="G800" s="13"/>
    </row>
    <row r="801" ht="15.75" customHeight="1">
      <c r="F801" s="13"/>
      <c r="G801" s="13"/>
    </row>
    <row r="802" ht="15.75" customHeight="1">
      <c r="F802" s="13"/>
      <c r="G802" s="13"/>
    </row>
    <row r="803" ht="15.75" customHeight="1">
      <c r="F803" s="13"/>
      <c r="G803" s="13"/>
    </row>
    <row r="804" ht="15.75" customHeight="1">
      <c r="F804" s="13"/>
      <c r="G804" s="13"/>
    </row>
    <row r="805" ht="15.75" customHeight="1">
      <c r="F805" s="13"/>
      <c r="G805" s="13"/>
    </row>
    <row r="806" ht="15.75" customHeight="1">
      <c r="F806" s="13"/>
      <c r="G806" s="13"/>
    </row>
    <row r="807" ht="15.75" customHeight="1">
      <c r="F807" s="13"/>
      <c r="G807" s="13"/>
    </row>
    <row r="808" ht="15.75" customHeight="1">
      <c r="F808" s="13"/>
      <c r="G808" s="13"/>
    </row>
    <row r="809" ht="15.75" customHeight="1">
      <c r="F809" s="13"/>
      <c r="G809" s="13"/>
    </row>
    <row r="810" ht="15.75" customHeight="1">
      <c r="F810" s="13"/>
      <c r="G810" s="13"/>
    </row>
    <row r="811" ht="15.75" customHeight="1">
      <c r="F811" s="13"/>
      <c r="G811" s="13"/>
    </row>
    <row r="812" ht="15.75" customHeight="1">
      <c r="F812" s="13"/>
      <c r="G812" s="13"/>
    </row>
    <row r="813" ht="15.75" customHeight="1">
      <c r="F813" s="13"/>
      <c r="G813" s="13"/>
    </row>
    <row r="814" ht="15.75" customHeight="1">
      <c r="F814" s="13"/>
      <c r="G814" s="13"/>
    </row>
    <row r="815" ht="15.75" customHeight="1">
      <c r="F815" s="13"/>
      <c r="G815" s="13"/>
    </row>
    <row r="816" ht="15.75" customHeight="1">
      <c r="F816" s="13"/>
      <c r="G816" s="13"/>
    </row>
    <row r="817" ht="15.75" customHeight="1">
      <c r="F817" s="13"/>
      <c r="G817" s="13"/>
    </row>
    <row r="818" ht="15.75" customHeight="1">
      <c r="F818" s="13"/>
      <c r="G818" s="13"/>
    </row>
    <row r="819" ht="15.75" customHeight="1">
      <c r="F819" s="13"/>
      <c r="G819" s="13"/>
    </row>
    <row r="820" ht="15.75" customHeight="1">
      <c r="F820" s="13"/>
      <c r="G820" s="13"/>
    </row>
    <row r="821" ht="15.75" customHeight="1">
      <c r="F821" s="13"/>
      <c r="G821" s="13"/>
    </row>
    <row r="822" ht="15.75" customHeight="1">
      <c r="F822" s="13"/>
      <c r="G822" s="13"/>
    </row>
    <row r="823" ht="15.75" customHeight="1">
      <c r="F823" s="13"/>
      <c r="G823" s="13"/>
    </row>
    <row r="824" ht="15.75" customHeight="1">
      <c r="F824" s="13"/>
      <c r="G824" s="13"/>
    </row>
    <row r="825" ht="15.75" customHeight="1">
      <c r="F825" s="13"/>
      <c r="G825" s="13"/>
    </row>
    <row r="826" ht="15.75" customHeight="1">
      <c r="F826" s="13"/>
      <c r="G826" s="13"/>
    </row>
    <row r="827" ht="15.75" customHeight="1">
      <c r="F827" s="13"/>
      <c r="G827" s="13"/>
    </row>
    <row r="828" ht="15.75" customHeight="1">
      <c r="F828" s="13"/>
      <c r="G828" s="13"/>
    </row>
    <row r="829" ht="15.75" customHeight="1">
      <c r="F829" s="13"/>
      <c r="G829" s="13"/>
    </row>
    <row r="830" ht="15.75" customHeight="1">
      <c r="F830" s="13"/>
      <c r="G830" s="13"/>
    </row>
    <row r="831" ht="15.75" customHeight="1">
      <c r="F831" s="13"/>
      <c r="G831" s="13"/>
    </row>
    <row r="832" ht="15.75" customHeight="1">
      <c r="F832" s="13"/>
      <c r="G832" s="13"/>
    </row>
    <row r="833" ht="15.75" customHeight="1">
      <c r="F833" s="13"/>
      <c r="G833" s="13"/>
    </row>
    <row r="834" ht="15.75" customHeight="1">
      <c r="F834" s="13"/>
      <c r="G834" s="13"/>
    </row>
    <row r="835" ht="15.75" customHeight="1">
      <c r="F835" s="13"/>
      <c r="G835" s="13"/>
    </row>
    <row r="836" ht="15.75" customHeight="1">
      <c r="F836" s="13"/>
      <c r="G836" s="13"/>
    </row>
    <row r="837" ht="15.75" customHeight="1">
      <c r="F837" s="13"/>
      <c r="G837" s="13"/>
    </row>
    <row r="838" ht="15.75" customHeight="1">
      <c r="F838" s="13"/>
      <c r="G838" s="13"/>
    </row>
    <row r="839" ht="15.75" customHeight="1">
      <c r="F839" s="13"/>
      <c r="G839" s="13"/>
    </row>
    <row r="840" ht="15.75" customHeight="1">
      <c r="F840" s="13"/>
      <c r="G840" s="13"/>
    </row>
    <row r="841" ht="15.75" customHeight="1">
      <c r="F841" s="13"/>
      <c r="G841" s="13"/>
    </row>
    <row r="842" ht="15.75" customHeight="1">
      <c r="F842" s="13"/>
      <c r="G842" s="13"/>
    </row>
    <row r="843" ht="15.75" customHeight="1">
      <c r="F843" s="13"/>
      <c r="G843" s="13"/>
    </row>
    <row r="844" ht="15.75" customHeight="1">
      <c r="F844" s="13"/>
      <c r="G844" s="13"/>
    </row>
    <row r="845" ht="15.75" customHeight="1">
      <c r="F845" s="13"/>
      <c r="G845" s="13"/>
    </row>
    <row r="846" ht="15.75" customHeight="1">
      <c r="F846" s="13"/>
      <c r="G846" s="13"/>
    </row>
    <row r="847" ht="15.75" customHeight="1">
      <c r="F847" s="13"/>
      <c r="G847" s="13"/>
    </row>
    <row r="848" ht="15.75" customHeight="1">
      <c r="F848" s="13"/>
      <c r="G848" s="13"/>
    </row>
    <row r="849" ht="15.75" customHeight="1">
      <c r="F849" s="13"/>
      <c r="G849" s="13"/>
    </row>
    <row r="850" ht="15.75" customHeight="1">
      <c r="F850" s="13"/>
      <c r="G850" s="13"/>
    </row>
    <row r="851" ht="15.75" customHeight="1">
      <c r="F851" s="13"/>
      <c r="G851" s="13"/>
    </row>
    <row r="852" ht="15.75" customHeight="1">
      <c r="F852" s="13"/>
      <c r="G852" s="13"/>
    </row>
    <row r="853" ht="15.75" customHeight="1">
      <c r="F853" s="13"/>
      <c r="G853" s="13"/>
    </row>
    <row r="854" ht="15.75" customHeight="1">
      <c r="F854" s="13"/>
      <c r="G854" s="13"/>
    </row>
    <row r="855" ht="15.75" customHeight="1">
      <c r="F855" s="13"/>
      <c r="G855" s="13"/>
    </row>
    <row r="856" ht="15.75" customHeight="1">
      <c r="F856" s="13"/>
      <c r="G856" s="13"/>
    </row>
    <row r="857" ht="15.75" customHeight="1">
      <c r="F857" s="13"/>
      <c r="G857" s="13"/>
    </row>
    <row r="858" ht="15.75" customHeight="1">
      <c r="F858" s="13"/>
      <c r="G858" s="13"/>
    </row>
    <row r="859" ht="15.75" customHeight="1">
      <c r="F859" s="13"/>
      <c r="G859" s="13"/>
    </row>
    <row r="860" ht="15.75" customHeight="1">
      <c r="F860" s="13"/>
      <c r="G860" s="13"/>
    </row>
    <row r="861" ht="15.75" customHeight="1">
      <c r="F861" s="13"/>
      <c r="G861" s="13"/>
    </row>
    <row r="862" ht="15.75" customHeight="1">
      <c r="F862" s="13"/>
      <c r="G862" s="13"/>
    </row>
    <row r="863" ht="15.75" customHeight="1">
      <c r="F863" s="13"/>
      <c r="G863" s="13"/>
    </row>
    <row r="864" ht="15.75" customHeight="1">
      <c r="F864" s="13"/>
      <c r="G864" s="13"/>
    </row>
    <row r="865" ht="15.75" customHeight="1">
      <c r="F865" s="13"/>
      <c r="G865" s="13"/>
    </row>
    <row r="866" ht="15.75" customHeight="1">
      <c r="F866" s="13"/>
      <c r="G866" s="13"/>
    </row>
    <row r="867" ht="15.75" customHeight="1">
      <c r="F867" s="13"/>
      <c r="G867" s="13"/>
    </row>
    <row r="868" ht="15.75" customHeight="1">
      <c r="F868" s="13"/>
      <c r="G868" s="13"/>
    </row>
    <row r="869" ht="15.75" customHeight="1">
      <c r="F869" s="13"/>
      <c r="G869" s="13"/>
    </row>
    <row r="870" ht="15.75" customHeight="1">
      <c r="F870" s="13"/>
      <c r="G870" s="13"/>
    </row>
    <row r="871" ht="15.75" customHeight="1">
      <c r="F871" s="13"/>
      <c r="G871" s="13"/>
    </row>
    <row r="872" ht="15.75" customHeight="1">
      <c r="F872" s="13"/>
      <c r="G872" s="13"/>
    </row>
    <row r="873" ht="15.75" customHeight="1">
      <c r="F873" s="13"/>
      <c r="G873" s="13"/>
    </row>
    <row r="874" ht="15.75" customHeight="1">
      <c r="F874" s="13"/>
      <c r="G874" s="13"/>
    </row>
    <row r="875" ht="15.75" customHeight="1">
      <c r="F875" s="13"/>
      <c r="G875" s="13"/>
    </row>
    <row r="876" ht="15.75" customHeight="1">
      <c r="F876" s="13"/>
      <c r="G876" s="13"/>
    </row>
    <row r="877" ht="15.75" customHeight="1">
      <c r="F877" s="13"/>
      <c r="G877" s="13"/>
    </row>
    <row r="878" ht="15.75" customHeight="1">
      <c r="F878" s="13"/>
      <c r="G878" s="13"/>
    </row>
    <row r="879" ht="15.75" customHeight="1">
      <c r="F879" s="13"/>
      <c r="G879" s="13"/>
    </row>
    <row r="880" ht="15.75" customHeight="1">
      <c r="F880" s="13"/>
      <c r="G880" s="13"/>
    </row>
    <row r="881" ht="15.75" customHeight="1">
      <c r="F881" s="13"/>
      <c r="G881" s="13"/>
    </row>
    <row r="882" ht="15.75" customHeight="1">
      <c r="F882" s="13"/>
      <c r="G882" s="13"/>
    </row>
    <row r="883" ht="15.75" customHeight="1">
      <c r="F883" s="13"/>
      <c r="G883" s="13"/>
    </row>
    <row r="884" ht="15.75" customHeight="1">
      <c r="F884" s="13"/>
      <c r="G884" s="13"/>
    </row>
    <row r="885" ht="15.75" customHeight="1">
      <c r="F885" s="13"/>
      <c r="G885" s="13"/>
    </row>
    <row r="886" ht="15.75" customHeight="1">
      <c r="F886" s="13"/>
      <c r="G886" s="13"/>
    </row>
    <row r="887" ht="15.75" customHeight="1">
      <c r="F887" s="13"/>
      <c r="G887" s="13"/>
    </row>
    <row r="888" ht="15.75" customHeight="1">
      <c r="F888" s="13"/>
      <c r="G888" s="13"/>
    </row>
    <row r="889" ht="15.75" customHeight="1">
      <c r="F889" s="13"/>
      <c r="G889" s="13"/>
    </row>
    <row r="890" ht="15.75" customHeight="1">
      <c r="F890" s="13"/>
      <c r="G890" s="13"/>
    </row>
    <row r="891" ht="15.75" customHeight="1">
      <c r="F891" s="13"/>
      <c r="G891" s="13"/>
    </row>
    <row r="892" ht="15.75" customHeight="1">
      <c r="F892" s="13"/>
      <c r="G892" s="13"/>
    </row>
    <row r="893" ht="15.75" customHeight="1">
      <c r="F893" s="13"/>
      <c r="G893" s="13"/>
    </row>
    <row r="894" ht="15.75" customHeight="1">
      <c r="F894" s="13"/>
      <c r="G894" s="13"/>
    </row>
    <row r="895" ht="15.75" customHeight="1">
      <c r="F895" s="13"/>
      <c r="G895" s="13"/>
    </row>
    <row r="896" ht="15.75" customHeight="1">
      <c r="F896" s="13"/>
      <c r="G896" s="13"/>
    </row>
    <row r="897" ht="15.75" customHeight="1">
      <c r="F897" s="13"/>
      <c r="G897" s="13"/>
    </row>
    <row r="898" ht="15.75" customHeight="1">
      <c r="F898" s="13"/>
      <c r="G898" s="13"/>
    </row>
    <row r="899" ht="15.75" customHeight="1">
      <c r="F899" s="13"/>
      <c r="G899" s="13"/>
    </row>
    <row r="900" ht="15.75" customHeight="1">
      <c r="F900" s="13"/>
      <c r="G900" s="13"/>
    </row>
    <row r="901" ht="15.75" customHeight="1">
      <c r="F901" s="13"/>
      <c r="G901" s="13"/>
    </row>
    <row r="902" ht="15.75" customHeight="1">
      <c r="F902" s="13"/>
      <c r="G902" s="13"/>
    </row>
    <row r="903" ht="15.75" customHeight="1">
      <c r="F903" s="13"/>
      <c r="G903" s="13"/>
    </row>
    <row r="904" ht="15.75" customHeight="1">
      <c r="F904" s="13"/>
      <c r="G904" s="13"/>
    </row>
    <row r="905" ht="15.75" customHeight="1">
      <c r="F905" s="13"/>
      <c r="G905" s="13"/>
    </row>
    <row r="906" ht="15.75" customHeight="1">
      <c r="F906" s="13"/>
      <c r="G906" s="13"/>
    </row>
    <row r="907" ht="15.75" customHeight="1">
      <c r="F907" s="13"/>
      <c r="G907" s="13"/>
    </row>
    <row r="908" ht="15.75" customHeight="1">
      <c r="F908" s="13"/>
      <c r="G908" s="13"/>
    </row>
    <row r="909" ht="15.75" customHeight="1">
      <c r="F909" s="13"/>
      <c r="G909" s="13"/>
    </row>
    <row r="910" ht="15.75" customHeight="1">
      <c r="F910" s="13"/>
      <c r="G910" s="13"/>
    </row>
    <row r="911" ht="15.75" customHeight="1">
      <c r="F911" s="13"/>
      <c r="G911" s="13"/>
    </row>
    <row r="912" ht="15.75" customHeight="1">
      <c r="F912" s="13"/>
      <c r="G912" s="13"/>
    </row>
    <row r="913" ht="15.75" customHeight="1">
      <c r="F913" s="13"/>
      <c r="G913" s="13"/>
    </row>
    <row r="914" ht="15.75" customHeight="1">
      <c r="F914" s="13"/>
      <c r="G914" s="13"/>
    </row>
    <row r="915" ht="15.75" customHeight="1">
      <c r="F915" s="13"/>
      <c r="G915" s="13"/>
    </row>
    <row r="916" ht="15.75" customHeight="1">
      <c r="F916" s="13"/>
      <c r="G916" s="13"/>
    </row>
    <row r="917" ht="15.75" customHeight="1">
      <c r="F917" s="13"/>
      <c r="G917" s="13"/>
    </row>
    <row r="918" ht="15.75" customHeight="1">
      <c r="F918" s="13"/>
      <c r="G918" s="13"/>
    </row>
    <row r="919" ht="15.75" customHeight="1">
      <c r="F919" s="13"/>
      <c r="G919" s="13"/>
    </row>
    <row r="920" ht="15.75" customHeight="1">
      <c r="F920" s="13"/>
      <c r="G920" s="13"/>
    </row>
    <row r="921" ht="15.75" customHeight="1">
      <c r="F921" s="13"/>
      <c r="G921" s="13"/>
    </row>
    <row r="922" ht="15.75" customHeight="1">
      <c r="F922" s="13"/>
      <c r="G922" s="13"/>
    </row>
    <row r="923" ht="15.75" customHeight="1">
      <c r="F923" s="13"/>
      <c r="G923" s="13"/>
    </row>
    <row r="924" ht="15.75" customHeight="1">
      <c r="F924" s="13"/>
      <c r="G924" s="13"/>
    </row>
    <row r="925" ht="15.75" customHeight="1">
      <c r="F925" s="13"/>
      <c r="G925" s="13"/>
    </row>
    <row r="926" ht="15.75" customHeight="1">
      <c r="F926" s="13"/>
      <c r="G926" s="13"/>
    </row>
    <row r="927" ht="15.75" customHeight="1">
      <c r="F927" s="13"/>
      <c r="G927" s="13"/>
    </row>
    <row r="928" ht="15.75" customHeight="1">
      <c r="F928" s="13"/>
      <c r="G928" s="13"/>
    </row>
    <row r="929" ht="15.75" customHeight="1">
      <c r="F929" s="13"/>
      <c r="G929" s="13"/>
    </row>
    <row r="930" ht="15.75" customHeight="1">
      <c r="F930" s="13"/>
      <c r="G930" s="13"/>
    </row>
    <row r="931" ht="15.75" customHeight="1">
      <c r="F931" s="13"/>
      <c r="G931" s="13"/>
    </row>
    <row r="932" ht="15.75" customHeight="1">
      <c r="F932" s="13"/>
      <c r="G932" s="13"/>
    </row>
    <row r="933" ht="15.75" customHeight="1">
      <c r="F933" s="13"/>
      <c r="G933" s="13"/>
    </row>
    <row r="934" ht="15.75" customHeight="1">
      <c r="F934" s="13"/>
      <c r="G934" s="13"/>
    </row>
    <row r="935" ht="15.75" customHeight="1">
      <c r="F935" s="13"/>
      <c r="G935" s="13"/>
    </row>
    <row r="936" ht="15.75" customHeight="1">
      <c r="F936" s="13"/>
      <c r="G936" s="13"/>
    </row>
    <row r="937" ht="15.75" customHeight="1">
      <c r="F937" s="13"/>
      <c r="G937" s="13"/>
    </row>
    <row r="938" ht="15.75" customHeight="1">
      <c r="F938" s="13"/>
      <c r="G938" s="13"/>
    </row>
    <row r="939" ht="15.75" customHeight="1">
      <c r="F939" s="13"/>
      <c r="G939" s="13"/>
    </row>
    <row r="940" ht="15.75" customHeight="1">
      <c r="F940" s="13"/>
      <c r="G940" s="13"/>
    </row>
    <row r="941" ht="15.75" customHeight="1">
      <c r="F941" s="13"/>
      <c r="G941" s="13"/>
    </row>
    <row r="942" ht="15.75" customHeight="1">
      <c r="F942" s="13"/>
      <c r="G942" s="13"/>
    </row>
    <row r="943" ht="15.75" customHeight="1">
      <c r="F943" s="13"/>
      <c r="G943" s="13"/>
    </row>
    <row r="944" ht="15.75" customHeight="1">
      <c r="F944" s="13"/>
      <c r="G944" s="13"/>
    </row>
    <row r="945" ht="15.75" customHeight="1">
      <c r="F945" s="13"/>
      <c r="G945" s="13"/>
    </row>
    <row r="946" ht="15.75" customHeight="1">
      <c r="F946" s="13"/>
      <c r="G946" s="13"/>
    </row>
    <row r="947" ht="15.75" customHeight="1">
      <c r="F947" s="13"/>
      <c r="G947" s="13"/>
    </row>
    <row r="948" ht="15.75" customHeight="1">
      <c r="F948" s="13"/>
      <c r="G948" s="13"/>
    </row>
    <row r="949" ht="15.75" customHeight="1">
      <c r="F949" s="13"/>
      <c r="G949" s="13"/>
    </row>
    <row r="950" ht="15.75" customHeight="1">
      <c r="F950" s="13"/>
      <c r="G950" s="13"/>
    </row>
    <row r="951" ht="15.75" customHeight="1">
      <c r="F951" s="13"/>
      <c r="G951" s="13"/>
    </row>
    <row r="952" ht="15.75" customHeight="1">
      <c r="F952" s="13"/>
      <c r="G952" s="13"/>
    </row>
    <row r="953" ht="15.75" customHeight="1">
      <c r="F953" s="13"/>
      <c r="G953" s="13"/>
    </row>
    <row r="954" ht="15.75" customHeight="1">
      <c r="F954" s="13"/>
      <c r="G954" s="13"/>
    </row>
    <row r="955" ht="15.75" customHeight="1">
      <c r="F955" s="13"/>
      <c r="G955" s="13"/>
    </row>
    <row r="956" ht="15.75" customHeight="1">
      <c r="F956" s="13"/>
      <c r="G956" s="13"/>
    </row>
    <row r="957" ht="15.75" customHeight="1">
      <c r="F957" s="13"/>
      <c r="G957" s="13"/>
    </row>
    <row r="958" ht="15.75" customHeight="1">
      <c r="F958" s="13"/>
      <c r="G958" s="13"/>
    </row>
    <row r="959" ht="15.75" customHeight="1">
      <c r="F959" s="13"/>
      <c r="G959" s="13"/>
    </row>
    <row r="960" ht="15.75" customHeight="1">
      <c r="F960" s="13"/>
      <c r="G960" s="13"/>
    </row>
    <row r="961" ht="15.75" customHeight="1">
      <c r="F961" s="13"/>
      <c r="G961" s="13"/>
    </row>
    <row r="962" ht="15.75" customHeight="1">
      <c r="F962" s="13"/>
      <c r="G962" s="13"/>
    </row>
    <row r="963" ht="15.75" customHeight="1">
      <c r="F963" s="13"/>
      <c r="G963" s="13"/>
    </row>
    <row r="964" ht="15.75" customHeight="1">
      <c r="F964" s="13"/>
      <c r="G964" s="13"/>
    </row>
    <row r="965" ht="15.75" customHeight="1">
      <c r="F965" s="13"/>
      <c r="G965" s="13"/>
    </row>
    <row r="966" ht="15.75" customHeight="1">
      <c r="F966" s="13"/>
      <c r="G966" s="13"/>
    </row>
    <row r="967" ht="15.75" customHeight="1">
      <c r="F967" s="13"/>
      <c r="G967" s="13"/>
    </row>
    <row r="968" ht="15.75" customHeight="1">
      <c r="F968" s="13"/>
      <c r="G968" s="13"/>
    </row>
    <row r="969" ht="15.75" customHeight="1">
      <c r="F969" s="13"/>
      <c r="G969" s="13"/>
    </row>
    <row r="970" ht="15.75" customHeight="1">
      <c r="F970" s="13"/>
      <c r="G970" s="13"/>
    </row>
    <row r="971" ht="15.75" customHeight="1">
      <c r="F971" s="13"/>
      <c r="G971" s="13"/>
    </row>
    <row r="972" ht="15.75" customHeight="1">
      <c r="F972" s="13"/>
      <c r="G972" s="13"/>
    </row>
    <row r="973" ht="15.75" customHeight="1">
      <c r="F973" s="13"/>
      <c r="G973" s="13"/>
    </row>
    <row r="974" ht="15.75" customHeight="1">
      <c r="F974" s="13"/>
      <c r="G974" s="13"/>
    </row>
    <row r="975" ht="15.75" customHeight="1">
      <c r="F975" s="13"/>
      <c r="G975" s="13"/>
    </row>
    <row r="976" ht="15.75" customHeight="1">
      <c r="F976" s="13"/>
      <c r="G976" s="13"/>
    </row>
    <row r="977" ht="15.75" customHeight="1">
      <c r="F977" s="13"/>
      <c r="G977" s="13"/>
    </row>
    <row r="978" ht="15.75" customHeight="1">
      <c r="F978" s="13"/>
      <c r="G978" s="13"/>
    </row>
    <row r="979" ht="15.75" customHeight="1">
      <c r="F979" s="13"/>
      <c r="G979" s="13"/>
    </row>
    <row r="980" ht="15.75" customHeight="1">
      <c r="F980" s="13"/>
      <c r="G980" s="13"/>
    </row>
    <row r="981" ht="15.75" customHeight="1">
      <c r="F981" s="13"/>
      <c r="G981" s="13"/>
    </row>
    <row r="982" ht="15.75" customHeight="1">
      <c r="F982" s="13"/>
      <c r="G982" s="13"/>
    </row>
    <row r="983" ht="15.75" customHeight="1">
      <c r="F983" s="13"/>
      <c r="G983" s="13"/>
    </row>
    <row r="984" ht="15.75" customHeight="1">
      <c r="F984" s="13"/>
      <c r="G984" s="13"/>
    </row>
    <row r="985" ht="15.75" customHeight="1">
      <c r="F985" s="13"/>
      <c r="G985" s="13"/>
    </row>
    <row r="986" ht="15.75" customHeight="1">
      <c r="F986" s="13"/>
      <c r="G986" s="13"/>
    </row>
    <row r="987" ht="15.75" customHeight="1">
      <c r="F987" s="13"/>
      <c r="G987" s="13"/>
    </row>
    <row r="988" ht="15.75" customHeight="1">
      <c r="F988" s="13"/>
      <c r="G988" s="13"/>
    </row>
    <row r="989" ht="15.75" customHeight="1">
      <c r="F989" s="13"/>
      <c r="G989" s="13"/>
    </row>
    <row r="990" ht="15.75" customHeight="1">
      <c r="F990" s="13"/>
      <c r="G990" s="13"/>
    </row>
    <row r="991" ht="15.75" customHeight="1">
      <c r="F991" s="13"/>
      <c r="G991" s="13"/>
    </row>
    <row r="992" ht="15.75" customHeight="1">
      <c r="F992" s="13"/>
      <c r="G992" s="13"/>
    </row>
    <row r="993" ht="15.75" customHeight="1">
      <c r="F993" s="13"/>
      <c r="G993" s="13"/>
    </row>
    <row r="994" ht="15.75" customHeight="1">
      <c r="F994" s="13"/>
      <c r="G994" s="13"/>
    </row>
    <row r="995" ht="15.75" customHeight="1">
      <c r="F995" s="13"/>
      <c r="G995" s="13"/>
    </row>
    <row r="996" ht="15.75" customHeight="1">
      <c r="F996" s="13"/>
      <c r="G996" s="13"/>
    </row>
    <row r="997" ht="15.75" customHeight="1">
      <c r="F997" s="13"/>
      <c r="G997" s="13"/>
    </row>
    <row r="998" ht="15.75" customHeight="1">
      <c r="F998" s="13"/>
      <c r="G998" s="13"/>
    </row>
    <row r="999" ht="15.75" customHeight="1">
      <c r="F999" s="13"/>
      <c r="G999" s="13"/>
    </row>
    <row r="1000" ht="15.75" customHeight="1">
      <c r="F1000" s="13"/>
      <c r="G1000" s="13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IFERROR(__xludf.DUMMYFUNCTION("QUERY({Sheet1!A2:J251},""select Col3,Col5 order by Col5 desc limit 10 label Col3 'Year', Col5 'IMDB Ratings'"",0)"),"Year")</f>
        <v>Year</v>
      </c>
      <c r="B1" s="4" t="str">
        <f>IFERROR(__xludf.DUMMYFUNCTION("""COMPUTED_VALUE"""),"IMDB Ratings")</f>
        <v>IMDB Ratings</v>
      </c>
    </row>
    <row r="2">
      <c r="A2" s="4">
        <f>IFERROR(__xludf.DUMMYFUNCTION("""COMPUTED_VALUE"""),1994.0)</f>
        <v>1994</v>
      </c>
      <c r="B2" s="4">
        <f>IFERROR(__xludf.DUMMYFUNCTION("""COMPUTED_VALUE"""),9.233600604754498)</f>
        <v>9.233600605</v>
      </c>
    </row>
    <row r="3">
      <c r="A3" s="4">
        <f>IFERROR(__xludf.DUMMYFUNCTION("""COMPUTED_VALUE"""),1972.0)</f>
        <v>1972</v>
      </c>
      <c r="B3" s="4">
        <f>IFERROR(__xludf.DUMMYFUNCTION("""COMPUTED_VALUE"""),9.155659989545832)</f>
        <v>9.15565999</v>
      </c>
    </row>
    <row r="4">
      <c r="A4" s="4">
        <f>IFERROR(__xludf.DUMMYFUNCTION("""COMPUTED_VALUE"""),2008.0)</f>
        <v>2008</v>
      </c>
      <c r="B4" s="4">
        <f>IFERROR(__xludf.DUMMYFUNCTION("""COMPUTED_VALUE"""),8.984642219275289)</f>
        <v>8.984642219</v>
      </c>
    </row>
    <row r="5">
      <c r="A5" s="4">
        <f>IFERROR(__xludf.DUMMYFUNCTION("""COMPUTED_VALUE"""),1974.0)</f>
        <v>1974</v>
      </c>
      <c r="B5" s="4">
        <f>IFERROR(__xludf.DUMMYFUNCTION("""COMPUTED_VALUE"""),8.983833284511915)</f>
        <v>8.983833285</v>
      </c>
    </row>
    <row r="6">
      <c r="A6" s="4">
        <f>IFERROR(__xludf.DUMMYFUNCTION("""COMPUTED_VALUE"""),1957.0)</f>
        <v>1957</v>
      </c>
      <c r="B6" s="4">
        <f>IFERROR(__xludf.DUMMYFUNCTION("""COMPUTED_VALUE"""),8.946822978649507)</f>
        <v>8.946822979</v>
      </c>
    </row>
    <row r="7">
      <c r="A7" s="4">
        <f>IFERROR(__xludf.DUMMYFUNCTION("""COMPUTED_VALUE"""),1993.0)</f>
        <v>1993</v>
      </c>
      <c r="B7" s="4">
        <f>IFERROR(__xludf.DUMMYFUNCTION("""COMPUTED_VALUE"""),8.934821369627718)</f>
        <v>8.93482137</v>
      </c>
    </row>
    <row r="8">
      <c r="A8" s="4">
        <f>IFERROR(__xludf.DUMMYFUNCTION("""COMPUTED_VALUE"""),2003.0)</f>
        <v>2003</v>
      </c>
      <c r="B8" s="4">
        <f>IFERROR(__xludf.DUMMYFUNCTION("""COMPUTED_VALUE"""),8.920187413627064)</f>
        <v>8.920187414</v>
      </c>
    </row>
    <row r="9">
      <c r="A9" s="4">
        <f>IFERROR(__xludf.DUMMYFUNCTION("""COMPUTED_VALUE"""),1994.0)</f>
        <v>1994</v>
      </c>
      <c r="B9" s="4">
        <f>IFERROR(__xludf.DUMMYFUNCTION("""COMPUTED_VALUE"""),8.851336021266041)</f>
        <v>8.851336021</v>
      </c>
    </row>
    <row r="10">
      <c r="A10" s="4">
        <f>IFERROR(__xludf.DUMMYFUNCTION("""COMPUTED_VALUE"""),2001.0)</f>
        <v>2001</v>
      </c>
      <c r="B10" s="4">
        <f>IFERROR(__xludf.DUMMYFUNCTION("""COMPUTED_VALUE"""),8.803102295750216)</f>
        <v>8.803102296</v>
      </c>
    </row>
    <row r="11">
      <c r="A11" s="4">
        <f>IFERROR(__xludf.DUMMYFUNCTION("""COMPUTED_VALUE"""),1966.0)</f>
        <v>1966</v>
      </c>
      <c r="B11" s="4">
        <f>IFERROR(__xludf.DUMMYFUNCTION("""COMPUTED_VALUE"""),8.794296319467787)</f>
        <v>8.794296319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IFERROR(__xludf.DUMMYFUNCTION("QUERY({Sheet1!A2:J251},""select Col6,Col7 order by Col7 desc limit 10 label Col6 'Director of the Movie', Col7 '#Movies of Director in Top 250'"",0)"),"Director of the Movie")</f>
        <v>Director of the Movie</v>
      </c>
      <c r="B1" s="4" t="str">
        <f>IFERROR(__xludf.DUMMYFUNCTION("""COMPUTED_VALUE"""),"#Movies of Director in Top 250")</f>
        <v>#Movies of Director in Top 250</v>
      </c>
    </row>
    <row r="2">
      <c r="A2" s="4" t="str">
        <f>IFERROR(__xludf.DUMMYFUNCTION("""COMPUTED_VALUE"""),"Christopher Nolan ")</f>
        <v>Christopher Nolan </v>
      </c>
      <c r="B2" s="4">
        <f>IFERROR(__xludf.DUMMYFUNCTION("""COMPUTED_VALUE"""),7.0)</f>
        <v>7</v>
      </c>
    </row>
    <row r="3">
      <c r="A3" s="4" t="str">
        <f>IFERROR(__xludf.DUMMYFUNCTION("""COMPUTED_VALUE"""),"Steven Spielberg ")</f>
        <v>Steven Spielberg </v>
      </c>
      <c r="B3" s="4">
        <f>IFERROR(__xludf.DUMMYFUNCTION("""COMPUTED_VALUE"""),7.0)</f>
        <v>7</v>
      </c>
    </row>
    <row r="4">
      <c r="A4" s="4" t="str">
        <f>IFERROR(__xludf.DUMMYFUNCTION("""COMPUTED_VALUE"""),"Martin Scorsese ")</f>
        <v>Martin Scorsese </v>
      </c>
      <c r="B4" s="4">
        <f>IFERROR(__xludf.DUMMYFUNCTION("""COMPUTED_VALUE"""),7.0)</f>
        <v>7</v>
      </c>
    </row>
    <row r="5">
      <c r="A5" s="4" t="str">
        <f>IFERROR(__xludf.DUMMYFUNCTION("""COMPUTED_VALUE"""),"Akira Kurosawa ")</f>
        <v>Akira Kurosawa </v>
      </c>
      <c r="B5" s="4">
        <f>IFERROR(__xludf.DUMMYFUNCTION("""COMPUTED_VALUE"""),7.0)</f>
        <v>7</v>
      </c>
    </row>
    <row r="6">
      <c r="A6" s="4" t="str">
        <f>IFERROR(__xludf.DUMMYFUNCTION("""COMPUTED_VALUE"""),"Stanley Kubrick ")</f>
        <v>Stanley Kubrick </v>
      </c>
      <c r="B6" s="4">
        <f>IFERROR(__xludf.DUMMYFUNCTION("""COMPUTED_VALUE"""),7.0)</f>
        <v>7</v>
      </c>
    </row>
    <row r="7">
      <c r="A7" s="4" t="str">
        <f>IFERROR(__xludf.DUMMYFUNCTION("""COMPUTED_VALUE"""),"Alfred Hitchcock ")</f>
        <v>Alfred Hitchcock </v>
      </c>
      <c r="B7" s="4">
        <f>IFERROR(__xludf.DUMMYFUNCTION("""COMPUTED_VALUE"""),6.0)</f>
        <v>6</v>
      </c>
    </row>
    <row r="8">
      <c r="A8" s="4" t="str">
        <f>IFERROR(__xludf.DUMMYFUNCTION("""COMPUTED_VALUE"""),"Quentin Tarantino ")</f>
        <v>Quentin Tarantino </v>
      </c>
      <c r="B8" s="4">
        <f>IFERROR(__xludf.DUMMYFUNCTION("""COMPUTED_VALUE"""),5.0)</f>
        <v>5</v>
      </c>
    </row>
    <row r="9">
      <c r="A9" s="4" t="str">
        <f>IFERROR(__xludf.DUMMYFUNCTION("""COMPUTED_VALUE"""),"Charles Chaplin ")</f>
        <v>Charles Chaplin </v>
      </c>
      <c r="B9" s="4">
        <f>IFERROR(__xludf.DUMMYFUNCTION("""COMPUTED_VALUE"""),5.0)</f>
        <v>5</v>
      </c>
    </row>
    <row r="10">
      <c r="A10" s="4" t="str">
        <f>IFERROR(__xludf.DUMMYFUNCTION("""COMPUTED_VALUE"""),"Billy Wilder ")</f>
        <v>Billy Wilder </v>
      </c>
      <c r="B10" s="4">
        <f>IFERROR(__xludf.DUMMYFUNCTION("""COMPUTED_VALUE"""),5.0)</f>
        <v>5</v>
      </c>
    </row>
    <row r="11">
      <c r="A11" s="4" t="str">
        <f>IFERROR(__xludf.DUMMYFUNCTION("""COMPUTED_VALUE"""),"Sergio Leone ")</f>
        <v>Sergio Leone </v>
      </c>
      <c r="B11" s="4">
        <f>IFERROR(__xludf.DUMMYFUNCTION("""COMPUTED_VALUE"""),4.0)</f>
        <v>4</v>
      </c>
    </row>
  </sheetData>
  <drawing r:id="rId1"/>
</worksheet>
</file>