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chenwei/Desktop/PA 表格处理/"/>
    </mc:Choice>
  </mc:AlternateContent>
  <xr:revisionPtr revIDLastSave="0" documentId="13_ncr:1_{717533EA-872A-3047-82DB-F8FBFB014B11}" xr6:coauthVersionLast="47" xr6:coauthVersionMax="47" xr10:uidLastSave="{00000000-0000-0000-0000-000000000000}"/>
  <bookViews>
    <workbookView xWindow="20" yWindow="760" windowWidth="30240" windowHeight="17400" xr2:uid="{00000000-000D-0000-FFFF-FFFF00000000}"/>
  </bookViews>
  <sheets>
    <sheet name="Vorstellung" sheetId="5" r:id="rId1"/>
    <sheet name="Haupt" sheetId="1" r:id="rId2"/>
    <sheet name="Ohne" sheetId="2" r:id="rId3"/>
    <sheet name="Mit" sheetId="3" r:id="rId4"/>
  </sheets>
  <definedNames>
    <definedName name="_xlchart.v1.0" hidden="1">Haupt!$AF$4:$AF$27</definedName>
    <definedName name="_xlchart.v1.1" hidden="1">Haupt!$AG$4:$AG$27</definedName>
    <definedName name="_xlchart.v1.2" hidden="1">Haupt!$H$4:$H$27</definedName>
    <definedName name="_xlchart.v1.3" hidden="1">Haupt!$I$4:$I$27</definedName>
    <definedName name="_xlchart.v1.4" hidden="1">Haupt!$Q$4:$Q$27</definedName>
    <definedName name="_xlchart.v1.5" hidden="1">Haupt!$R$4:$R$27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3" l="1"/>
  <c r="A18" i="3"/>
  <c r="A10" i="3"/>
  <c r="AL22" i="1"/>
  <c r="AM22" i="1" s="1"/>
  <c r="AL21" i="1"/>
  <c r="AM21" i="1" s="1"/>
  <c r="B21" i="3" s="1"/>
  <c r="AI7" i="1"/>
  <c r="AF5" i="1"/>
  <c r="D5" i="3" s="1"/>
  <c r="AF6" i="1"/>
  <c r="AF7" i="1"/>
  <c r="D7" i="3" s="1"/>
  <c r="AF8" i="1"/>
  <c r="D8" i="3" s="1"/>
  <c r="AF9" i="1"/>
  <c r="A9" i="3" s="1"/>
  <c r="AF10" i="1"/>
  <c r="AF11" i="1"/>
  <c r="D11" i="3" s="1"/>
  <c r="AF12" i="1"/>
  <c r="D12" i="3" s="1"/>
  <c r="AF13" i="1"/>
  <c r="D13" i="3" s="1"/>
  <c r="AF14" i="1"/>
  <c r="AF15" i="1"/>
  <c r="D15" i="3" s="1"/>
  <c r="AF16" i="1"/>
  <c r="D16" i="3" s="1"/>
  <c r="AF17" i="1"/>
  <c r="A17" i="3" s="1"/>
  <c r="AF18" i="1"/>
  <c r="D18" i="3" s="1"/>
  <c r="AF19" i="1"/>
  <c r="D19" i="3" s="1"/>
  <c r="AF20" i="1"/>
  <c r="AF21" i="1"/>
  <c r="D21" i="3" s="1"/>
  <c r="AF22" i="1"/>
  <c r="AF23" i="1"/>
  <c r="D23" i="3" s="1"/>
  <c r="AF24" i="1"/>
  <c r="D24" i="3" s="1"/>
  <c r="AF25" i="1"/>
  <c r="A25" i="3" s="1"/>
  <c r="AF26" i="1"/>
  <c r="AF27" i="1"/>
  <c r="D27" i="3" s="1"/>
  <c r="AF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4" i="1"/>
  <c r="F4" i="2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Q5" i="1"/>
  <c r="Q6" i="1"/>
  <c r="AI6" i="1" s="1"/>
  <c r="AJ6" i="1" s="1"/>
  <c r="Q7" i="1"/>
  <c r="Q8" i="1"/>
  <c r="AI8" i="1" s="1"/>
  <c r="Q9" i="1"/>
  <c r="AI9" i="1" s="1"/>
  <c r="Q10" i="1"/>
  <c r="AI10" i="1" s="1"/>
  <c r="AJ10" i="1" s="1"/>
  <c r="E10" i="3" s="1"/>
  <c r="Q11" i="1"/>
  <c r="AI11" i="1" s="1"/>
  <c r="Q12" i="1"/>
  <c r="AI12" i="1" s="1"/>
  <c r="Q13" i="1"/>
  <c r="Q14" i="1"/>
  <c r="AI14" i="1" s="1"/>
  <c r="AJ14" i="1" s="1"/>
  <c r="Q15" i="1"/>
  <c r="AI15" i="1" s="1"/>
  <c r="Q16" i="1"/>
  <c r="AI16" i="1" s="1"/>
  <c r="Q17" i="1"/>
  <c r="Q18" i="1"/>
  <c r="AI18" i="1" s="1"/>
  <c r="AJ18" i="1" s="1"/>
  <c r="E18" i="3" s="1"/>
  <c r="Q19" i="1"/>
  <c r="AI19" i="1" s="1"/>
  <c r="Q20" i="1"/>
  <c r="AI20" i="1" s="1"/>
  <c r="AJ20" i="1" s="1"/>
  <c r="Q21" i="1"/>
  <c r="Q22" i="1"/>
  <c r="AI22" i="1" s="1"/>
  <c r="AJ22" i="1" s="1"/>
  <c r="Q23" i="1"/>
  <c r="AI23" i="1" s="1"/>
  <c r="Q24" i="1"/>
  <c r="AI24" i="1" s="1"/>
  <c r="Q25" i="1"/>
  <c r="AI25" i="1" s="1"/>
  <c r="Q26" i="1"/>
  <c r="AI26" i="1" s="1"/>
  <c r="AJ26" i="1" s="1"/>
  <c r="E26" i="3" s="1"/>
  <c r="Q27" i="1"/>
  <c r="AI27" i="1" s="1"/>
  <c r="R4" i="1"/>
  <c r="Q4" i="1"/>
  <c r="I5" i="1"/>
  <c r="V5" i="1" s="1"/>
  <c r="I6" i="1"/>
  <c r="V6" i="1" s="1"/>
  <c r="I7" i="1"/>
  <c r="V7" i="1" s="1"/>
  <c r="I8" i="1"/>
  <c r="V8" i="1" s="1"/>
  <c r="I9" i="1"/>
  <c r="V9" i="1" s="1"/>
  <c r="I10" i="1"/>
  <c r="V10" i="1" s="1"/>
  <c r="I11" i="1"/>
  <c r="V11" i="1" s="1"/>
  <c r="I12" i="1"/>
  <c r="V12" i="1" s="1"/>
  <c r="I13" i="1"/>
  <c r="V13" i="1" s="1"/>
  <c r="I14" i="1"/>
  <c r="V14" i="1" s="1"/>
  <c r="I15" i="1"/>
  <c r="I16" i="1"/>
  <c r="V16" i="1" s="1"/>
  <c r="I17" i="1"/>
  <c r="V17" i="1" s="1"/>
  <c r="I18" i="1"/>
  <c r="V18" i="1" s="1"/>
  <c r="I19" i="1"/>
  <c r="V19" i="1" s="1"/>
  <c r="I20" i="1"/>
  <c r="V20" i="1" s="1"/>
  <c r="I21" i="1"/>
  <c r="V21" i="1" s="1"/>
  <c r="I22" i="1"/>
  <c r="V22" i="1" s="1"/>
  <c r="I23" i="1"/>
  <c r="V23" i="1" s="1"/>
  <c r="I24" i="1"/>
  <c r="I25" i="1"/>
  <c r="V25" i="1" s="1"/>
  <c r="I26" i="1"/>
  <c r="V26" i="1" s="1"/>
  <c r="I27" i="1"/>
  <c r="V27" i="1" s="1"/>
  <c r="I4" i="1"/>
  <c r="V4" i="1" s="1"/>
  <c r="H5" i="1"/>
  <c r="AL5" i="1" s="1"/>
  <c r="AM5" i="1" s="1"/>
  <c r="B5" i="3" s="1"/>
  <c r="H6" i="1"/>
  <c r="AL6" i="1" s="1"/>
  <c r="AM6" i="1" s="1"/>
  <c r="H7" i="1"/>
  <c r="U7" i="1" s="1"/>
  <c r="H8" i="1"/>
  <c r="AL8" i="1" s="1"/>
  <c r="AM8" i="1" s="1"/>
  <c r="H9" i="1"/>
  <c r="AL9" i="1" s="1"/>
  <c r="AM9" i="1" s="1"/>
  <c r="B9" i="3" s="1"/>
  <c r="H10" i="1"/>
  <c r="H11" i="1"/>
  <c r="AL11" i="1" s="1"/>
  <c r="AM11" i="1" s="1"/>
  <c r="B11" i="3" s="1"/>
  <c r="H12" i="1"/>
  <c r="AL12" i="1" s="1"/>
  <c r="AM12" i="1" s="1"/>
  <c r="B12" i="3" s="1"/>
  <c r="H13" i="1"/>
  <c r="AL13" i="1" s="1"/>
  <c r="AM13" i="1" s="1"/>
  <c r="B13" i="3" s="1"/>
  <c r="H14" i="1"/>
  <c r="AL14" i="1" s="1"/>
  <c r="AM14" i="1" s="1"/>
  <c r="H15" i="1"/>
  <c r="U15" i="1" s="1"/>
  <c r="H16" i="1"/>
  <c r="AL16" i="1" s="1"/>
  <c r="AM16" i="1" s="1"/>
  <c r="H17" i="1"/>
  <c r="AL17" i="1" s="1"/>
  <c r="AM17" i="1" s="1"/>
  <c r="B17" i="3" s="1"/>
  <c r="H18" i="1"/>
  <c r="H19" i="1"/>
  <c r="AL19" i="1" s="1"/>
  <c r="AM19" i="1" s="1"/>
  <c r="B19" i="3" s="1"/>
  <c r="H20" i="1"/>
  <c r="AL20" i="1" s="1"/>
  <c r="AM20" i="1" s="1"/>
  <c r="B20" i="3" s="1"/>
  <c r="H21" i="1"/>
  <c r="H22" i="1"/>
  <c r="H23" i="1"/>
  <c r="U23" i="1" s="1"/>
  <c r="H24" i="1"/>
  <c r="AL24" i="1" s="1"/>
  <c r="AM24" i="1" s="1"/>
  <c r="H25" i="1"/>
  <c r="AL25" i="1" s="1"/>
  <c r="AM25" i="1" s="1"/>
  <c r="H26" i="1"/>
  <c r="A26" i="3" s="1"/>
  <c r="H27" i="1"/>
  <c r="AL27" i="1" s="1"/>
  <c r="AM27" i="1" s="1"/>
  <c r="B27" i="3" s="1"/>
  <c r="H4" i="1"/>
  <c r="AL4" i="1" s="1"/>
  <c r="AM4" i="1" s="1"/>
  <c r="AJ25" i="1" l="1"/>
  <c r="E25" i="3" s="1"/>
  <c r="D17" i="3"/>
  <c r="AJ9" i="1"/>
  <c r="E9" i="3" s="1"/>
  <c r="A21" i="3"/>
  <c r="D10" i="3"/>
  <c r="AJ23" i="1"/>
  <c r="AJ15" i="1"/>
  <c r="E14" i="3"/>
  <c r="A22" i="3"/>
  <c r="D14" i="3"/>
  <c r="A6" i="3"/>
  <c r="A13" i="3"/>
  <c r="D26" i="3"/>
  <c r="E20" i="3"/>
  <c r="B25" i="3"/>
  <c r="A4" i="3"/>
  <c r="A20" i="3"/>
  <c r="B12" i="2"/>
  <c r="AJ12" i="1"/>
  <c r="E12" i="3" s="1"/>
  <c r="D4" i="3"/>
  <c r="U26" i="1"/>
  <c r="U18" i="1"/>
  <c r="U10" i="1"/>
  <c r="AJ27" i="1"/>
  <c r="E27" i="3" s="1"/>
  <c r="AJ19" i="1"/>
  <c r="E19" i="3" s="1"/>
  <c r="AJ11" i="1"/>
  <c r="E11" i="3" s="1"/>
  <c r="A5" i="3"/>
  <c r="B24" i="3"/>
  <c r="E6" i="3"/>
  <c r="B8" i="3"/>
  <c r="B16" i="3"/>
  <c r="B22" i="3"/>
  <c r="B26" i="3"/>
  <c r="AJ8" i="1"/>
  <c r="E8" i="3" s="1"/>
  <c r="AJ7" i="1"/>
  <c r="E7" i="3" s="1"/>
  <c r="AI17" i="1"/>
  <c r="AJ17" i="1" s="1"/>
  <c r="E17" i="3" s="1"/>
  <c r="U13" i="1"/>
  <c r="B5" i="2"/>
  <c r="D6" i="3"/>
  <c r="D22" i="3"/>
  <c r="B17" i="2"/>
  <c r="B9" i="2"/>
  <c r="A8" i="3"/>
  <c r="A12" i="3"/>
  <c r="A16" i="3"/>
  <c r="A24" i="3"/>
  <c r="B4" i="3"/>
  <c r="B14" i="3"/>
  <c r="B6" i="3"/>
  <c r="D9" i="3"/>
  <c r="D25" i="3"/>
  <c r="AJ24" i="1"/>
  <c r="E24" i="3" s="1"/>
  <c r="A14" i="3"/>
  <c r="E23" i="3"/>
  <c r="E15" i="3"/>
  <c r="V24" i="1"/>
  <c r="V15" i="1"/>
  <c r="AL7" i="1"/>
  <c r="AM7" i="1" s="1"/>
  <c r="B7" i="3" s="1"/>
  <c r="AL23" i="1"/>
  <c r="AM23" i="1" s="1"/>
  <c r="B23" i="3" s="1"/>
  <c r="B13" i="2"/>
  <c r="U21" i="1"/>
  <c r="B20" i="2"/>
  <c r="AL10" i="1"/>
  <c r="AM10" i="1" s="1"/>
  <c r="B10" i="3" s="1"/>
  <c r="AL18" i="1"/>
  <c r="AM18" i="1" s="1"/>
  <c r="B18" i="3" s="1"/>
  <c r="AL26" i="1"/>
  <c r="AM26" i="1" s="1"/>
  <c r="A7" i="3"/>
  <c r="A11" i="3"/>
  <c r="A15" i="3"/>
  <c r="A19" i="3"/>
  <c r="A23" i="3"/>
  <c r="A27" i="3"/>
  <c r="E22" i="3"/>
  <c r="AJ16" i="1"/>
  <c r="E16" i="3" s="1"/>
  <c r="AL15" i="1"/>
  <c r="AM15" i="1" s="1"/>
  <c r="B15" i="3" s="1"/>
  <c r="U5" i="1"/>
  <c r="E18" i="2"/>
  <c r="E10" i="2"/>
  <c r="U4" i="1"/>
  <c r="F20" i="2"/>
  <c r="F12" i="2"/>
  <c r="AI4" i="1"/>
  <c r="AJ4" i="1" s="1"/>
  <c r="E4" i="3" s="1"/>
  <c r="U27" i="1"/>
  <c r="U19" i="1"/>
  <c r="U11" i="1"/>
  <c r="U20" i="1"/>
  <c r="U12" i="1"/>
  <c r="F27" i="2"/>
  <c r="F19" i="2"/>
  <c r="F11" i="2"/>
  <c r="B19" i="2"/>
  <c r="B11" i="2"/>
  <c r="F26" i="2"/>
  <c r="F18" i="2"/>
  <c r="F10" i="2"/>
  <c r="B18" i="2"/>
  <c r="F25" i="2"/>
  <c r="F17" i="2"/>
  <c r="F9" i="2"/>
  <c r="U24" i="1"/>
  <c r="U16" i="1"/>
  <c r="U8" i="1"/>
  <c r="U25" i="1"/>
  <c r="E17" i="2"/>
  <c r="E9" i="2"/>
  <c r="F24" i="2"/>
  <c r="F16" i="2"/>
  <c r="F8" i="2"/>
  <c r="E24" i="2"/>
  <c r="E16" i="2"/>
  <c r="B8" i="2"/>
  <c r="F23" i="2"/>
  <c r="C15" i="2"/>
  <c r="F7" i="2"/>
  <c r="B23" i="2"/>
  <c r="B15" i="2"/>
  <c r="B7" i="2"/>
  <c r="F22" i="2"/>
  <c r="F14" i="2"/>
  <c r="F6" i="2"/>
  <c r="B14" i="2"/>
  <c r="B6" i="2"/>
  <c r="B10" i="2"/>
  <c r="U22" i="1"/>
  <c r="U14" i="1"/>
  <c r="U6" i="1"/>
  <c r="F21" i="2"/>
  <c r="F13" i="2"/>
  <c r="F5" i="2"/>
  <c r="E21" i="2"/>
  <c r="E13" i="2"/>
  <c r="E5" i="2"/>
  <c r="AI21" i="1"/>
  <c r="AJ21" i="1" s="1"/>
  <c r="E21" i="3" s="1"/>
  <c r="AI13" i="1"/>
  <c r="AJ13" i="1" s="1"/>
  <c r="E13" i="3" s="1"/>
  <c r="AI5" i="1"/>
  <c r="AJ5" i="1" s="1"/>
  <c r="E5" i="3" s="1"/>
  <c r="B27" i="2"/>
  <c r="C27" i="2"/>
  <c r="C19" i="2"/>
  <c r="C11" i="2"/>
  <c r="E20" i="2"/>
  <c r="E12" i="2"/>
  <c r="E27" i="2"/>
  <c r="B26" i="2"/>
  <c r="C26" i="2"/>
  <c r="C18" i="2"/>
  <c r="C10" i="2"/>
  <c r="E19" i="2"/>
  <c r="E11" i="2"/>
  <c r="E26" i="2"/>
  <c r="U17" i="1"/>
  <c r="U9" i="1"/>
  <c r="B25" i="2"/>
  <c r="C25" i="2"/>
  <c r="C17" i="2"/>
  <c r="C9" i="2"/>
  <c r="E25" i="2"/>
  <c r="B24" i="2"/>
  <c r="C16" i="2"/>
  <c r="C8" i="2"/>
  <c r="C23" i="2"/>
  <c r="C7" i="2"/>
  <c r="E8" i="2"/>
  <c r="E23" i="2"/>
  <c r="F15" i="2"/>
  <c r="B16" i="2"/>
  <c r="B22" i="2"/>
  <c r="C22" i="2"/>
  <c r="C14" i="2"/>
  <c r="C6" i="2"/>
  <c r="E15" i="2"/>
  <c r="E7" i="2"/>
  <c r="E22" i="2"/>
  <c r="C24" i="2"/>
  <c r="B21" i="2"/>
  <c r="C21" i="2"/>
  <c r="C13" i="2"/>
  <c r="C5" i="2"/>
  <c r="E14" i="2"/>
  <c r="E6" i="2"/>
  <c r="E4" i="2"/>
  <c r="B4" i="2"/>
  <c r="C4" i="2"/>
  <c r="C20" i="2"/>
  <c r="C12" i="2"/>
</calcChain>
</file>

<file path=xl/sharedStrings.xml><?xml version="1.0" encoding="utf-8"?>
<sst xmlns="http://schemas.openxmlformats.org/spreadsheetml/2006/main" count="113" uniqueCount="50">
  <si>
    <t>P1</t>
    <phoneticPr fontId="1" type="noConversion"/>
  </si>
  <si>
    <t>P10</t>
  </si>
  <si>
    <t>P11</t>
  </si>
  <si>
    <t>P12</t>
  </si>
  <si>
    <t>P13</t>
  </si>
  <si>
    <t>P14</t>
  </si>
  <si>
    <t>P15</t>
  </si>
  <si>
    <t>P17</t>
  </si>
  <si>
    <t>P18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</si>
  <si>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</si>
  <si>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</si>
  <si>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</si>
  <si>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</si>
  <si>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</si>
  <si>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</si>
  <si>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</si>
  <si>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</si>
  <si>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</si>
  <si>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</si>
  <si>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</si>
  <si>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</si>
  <si>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</si>
  <si>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</si>
  <si>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</si>
  <si>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G1</t>
    <phoneticPr fontId="1" type="noConversion"/>
  </si>
  <si>
    <t>G3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</si>
  <si>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</si>
  <si>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</si>
  <si>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</si>
  <si>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</si>
  <si>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</si>
  <si>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</si>
  <si>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Durchschnitt</t>
    <phoneticPr fontId="1" type="noConversion"/>
  </si>
  <si>
    <t>Durchschnitt</t>
    <phoneticPr fontId="1" type="noConversion"/>
  </si>
  <si>
    <t>Punkt</t>
    <phoneticPr fontId="1" type="noConversion"/>
  </si>
  <si>
    <t>x</t>
    <phoneticPr fontId="1" type="noConversion"/>
  </si>
  <si>
    <t>y</t>
    <phoneticPr fontId="1" type="noConversion"/>
  </si>
  <si>
    <t>Abweichung zwischen G3-G1</t>
    <phoneticPr fontId="1" type="noConversion"/>
  </si>
  <si>
    <t>Realer Wert</t>
    <phoneticPr fontId="1" type="noConversion"/>
  </si>
  <si>
    <t>X</t>
    <phoneticPr fontId="1" type="noConversion"/>
  </si>
  <si>
    <t>Y</t>
    <phoneticPr fontId="1" type="noConversion"/>
  </si>
  <si>
    <t>Winkel</t>
    <phoneticPr fontId="1" type="noConversion"/>
  </si>
  <si>
    <t>K.x</t>
    <phoneticPr fontId="1" type="noConversion"/>
  </si>
  <si>
    <t>K.y</t>
    <phoneticPr fontId="1" type="noConversion"/>
  </si>
  <si>
    <t>winkelabweichung ignorieren</t>
    <phoneticPr fontId="1" type="noConversion"/>
  </si>
  <si>
    <t>Real - G1</t>
    <phoneticPr fontId="1" type="noConversion"/>
  </si>
  <si>
    <t>Real G3</t>
    <phoneticPr fontId="1" type="noConversion"/>
  </si>
  <si>
    <t>Korrektur Mit Winkelabweichung .G3</t>
    <phoneticPr fontId="1" type="noConversion"/>
  </si>
  <si>
    <t>Group</t>
    <phoneticPr fontId="1" type="noConversion"/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</si>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</sst>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Bild</a:t>
            </a:r>
            <a:r>
              <a:rPr lang="zh-CN" altLang="en-US" baseline="0"/>
              <a:t> </a:t>
            </a:r>
            <a:r>
              <a:rPr lang="en-US" altLang="zh-CN" baseline="0"/>
              <a:t>2</a:t>
            </a:r>
            <a:r>
              <a:rPr lang="zh-CN" altLang="en-US" baseline="0"/>
              <a:t> </a:t>
            </a:r>
            <a:r>
              <a:rPr lang="en-US" altLang="zh-CN" baseline="0"/>
              <a:t>.</a:t>
            </a:r>
            <a:r>
              <a:rPr lang="zh-CN" altLang="en-US" baseline="0"/>
              <a:t> </a:t>
            </a:r>
            <a:r>
              <a:rPr lang="en-US" altLang="zh-CN"/>
              <a:t>G3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Haupt!$Q$4:$Q$27</c:f>
              <c:numCache>
                <c:formatCode>0.00_ </c:formatCode>
                <c:ptCount val="24"/>
                <c:pt idx="0">
                  <c:v>-1946.6666666666667</c:v>
                </c:pt>
                <c:pt idx="1">
                  <c:v>0</c:v>
                </c:pt>
                <c:pt idx="2">
                  <c:v>-826.33333333333337</c:v>
                </c:pt>
                <c:pt idx="3">
                  <c:v>-1651.3333333333333</c:v>
                </c:pt>
                <c:pt idx="4">
                  <c:v>-2475.6666666666665</c:v>
                </c:pt>
                <c:pt idx="5">
                  <c:v>-2477.6666666666665</c:v>
                </c:pt>
                <c:pt idx="6">
                  <c:v>-3301.6666666666665</c:v>
                </c:pt>
                <c:pt idx="7">
                  <c:v>-3301.6666666666665</c:v>
                </c:pt>
                <c:pt idx="8">
                  <c:v>-1650.6666666666667</c:v>
                </c:pt>
                <c:pt idx="9">
                  <c:v>-1651.3333333333333</c:v>
                </c:pt>
                <c:pt idx="10">
                  <c:v>-1061.6666666666667</c:v>
                </c:pt>
                <c:pt idx="11">
                  <c:v>-1061.3333333333333</c:v>
                </c:pt>
                <c:pt idx="12">
                  <c:v>-825.66666666666663</c:v>
                </c:pt>
                <c:pt idx="13">
                  <c:v>-825.66666666666663</c:v>
                </c:pt>
                <c:pt idx="14">
                  <c:v>-590</c:v>
                </c:pt>
                <c:pt idx="15">
                  <c:v>-590.33333333333337</c:v>
                </c:pt>
                <c:pt idx="16">
                  <c:v>-354.33333333333331</c:v>
                </c:pt>
                <c:pt idx="17">
                  <c:v>-354.33333333333331</c:v>
                </c:pt>
                <c:pt idx="18">
                  <c:v>-0.66666666666666663</c:v>
                </c:pt>
                <c:pt idx="19">
                  <c:v>-1</c:v>
                </c:pt>
                <c:pt idx="20">
                  <c:v>-886.33333333333337</c:v>
                </c:pt>
                <c:pt idx="21">
                  <c:v>352.66666666666669</c:v>
                </c:pt>
                <c:pt idx="22">
                  <c:v>-0.33333333333333331</c:v>
                </c:pt>
                <c:pt idx="23">
                  <c:v>0</c:v>
                </c:pt>
              </c:numCache>
            </c:numRef>
          </c:xVal>
          <c:yVal>
            <c:numRef>
              <c:f>Haupt!$R$4:$R$27</c:f>
              <c:numCache>
                <c:formatCode>0.00_ </c:formatCode>
                <c:ptCount val="24"/>
                <c:pt idx="0">
                  <c:v>-328.66666666666669</c:v>
                </c:pt>
                <c:pt idx="1">
                  <c:v>0</c:v>
                </c:pt>
                <c:pt idx="2">
                  <c:v>846.33333333333337</c:v>
                </c:pt>
                <c:pt idx="3">
                  <c:v>16.333333333333332</c:v>
                </c:pt>
                <c:pt idx="4">
                  <c:v>23.333333333333332</c:v>
                </c:pt>
                <c:pt idx="5">
                  <c:v>858</c:v>
                </c:pt>
                <c:pt idx="6">
                  <c:v>866</c:v>
                </c:pt>
                <c:pt idx="7">
                  <c:v>-1042.6666666666667</c:v>
                </c:pt>
                <c:pt idx="8">
                  <c:v>-1055.6666666666667</c:v>
                </c:pt>
                <c:pt idx="9">
                  <c:v>-1055</c:v>
                </c:pt>
                <c:pt idx="10">
                  <c:v>-1060</c:v>
                </c:pt>
                <c:pt idx="11">
                  <c:v>-1299.6666666666667</c:v>
                </c:pt>
                <c:pt idx="12">
                  <c:v>-1301.6666666666667</c:v>
                </c:pt>
                <c:pt idx="13">
                  <c:v>-1063.6666666666667</c:v>
                </c:pt>
                <c:pt idx="14">
                  <c:v>-1065.3333333333333</c:v>
                </c:pt>
                <c:pt idx="15">
                  <c:v>-1304.3333333333333</c:v>
                </c:pt>
                <c:pt idx="16">
                  <c:v>-1306.3333333333333</c:v>
                </c:pt>
                <c:pt idx="17">
                  <c:v>-1068</c:v>
                </c:pt>
                <c:pt idx="18">
                  <c:v>-1070.3333333333333</c:v>
                </c:pt>
                <c:pt idx="19">
                  <c:v>-921.33333333333337</c:v>
                </c:pt>
                <c:pt idx="20">
                  <c:v>-677.66666666666663</c:v>
                </c:pt>
                <c:pt idx="21">
                  <c:v>-305.66666666666669</c:v>
                </c:pt>
                <c:pt idx="22">
                  <c:v>-153.66666666666666</c:v>
                </c:pt>
                <c:pt idx="23">
                  <c:v>-4.333333333333333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0-0843-BD42-F25EBC064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42608"/>
        <c:axId val="154639568"/>
      </c:scatterChart>
      <c:valAx>
        <c:axId val="15514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639568"/>
        <c:crosses val="autoZero"/>
        <c:crossBetween val="midCat"/>
      </c:valAx>
      <c:valAx>
        <c:axId val="1546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14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G1.x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Mit!$F$4:$F$27</c:f>
              <c:strCache>
                <c:ptCount val="24"/>
                <c:pt idx="0">
                  <c:v>P1</c:v>
                </c:pt>
                <c:pt idx="1">
                  <c:v>P10</c:v>
                </c:pt>
                <c:pt idx="2">
                  <c:v>P11</c:v>
                </c:pt>
                <c:pt idx="3">
                  <c:v>P12</c:v>
                </c:pt>
                <c:pt idx="4">
                  <c:v>P13</c:v>
                </c:pt>
                <c:pt idx="5">
                  <c:v>P14</c:v>
                </c:pt>
                <c:pt idx="6">
                  <c:v>P15</c:v>
                </c:pt>
                <c:pt idx="7">
                  <c:v>P17</c:v>
                </c:pt>
                <c:pt idx="8">
                  <c:v>P18</c:v>
                </c:pt>
                <c:pt idx="9">
                  <c:v>P22</c:v>
                </c:pt>
                <c:pt idx="10">
                  <c:v>P23</c:v>
                </c:pt>
                <c:pt idx="11">
                  <c:v>P24</c:v>
                </c:pt>
                <c:pt idx="12">
                  <c:v>P25</c:v>
                </c:pt>
                <c:pt idx="13">
                  <c:v>P26</c:v>
                </c:pt>
                <c:pt idx="14">
                  <c:v>P27</c:v>
                </c:pt>
                <c:pt idx="15">
                  <c:v>P28</c:v>
                </c:pt>
                <c:pt idx="16">
                  <c:v>P29</c:v>
                </c:pt>
                <c:pt idx="17">
                  <c:v>P30</c:v>
                </c:pt>
                <c:pt idx="18">
                  <c:v>P31</c:v>
                </c:pt>
                <c:pt idx="19">
                  <c:v>P32</c:v>
                </c:pt>
                <c:pt idx="20">
                  <c:v>P33</c:v>
                </c:pt>
                <c:pt idx="21">
                  <c:v>P34</c:v>
                </c:pt>
                <c:pt idx="22">
                  <c:v>P35</c:v>
                </c:pt>
                <c:pt idx="23">
                  <c:v>P36</c:v>
                </c:pt>
              </c:strCache>
            </c:strRef>
          </c:xVal>
          <c:yVal>
            <c:numRef>
              <c:f>Mit!$A$4:$A$27</c:f>
              <c:numCache>
                <c:formatCode>0.00_ </c:formatCode>
                <c:ptCount val="24"/>
                <c:pt idx="0">
                  <c:v>-7.1781666666668116</c:v>
                </c:pt>
                <c:pt idx="1">
                  <c:v>-1.3333333333333333</c:v>
                </c:pt>
                <c:pt idx="2">
                  <c:v>-12.883666666666727</c:v>
                </c:pt>
                <c:pt idx="3">
                  <c:v>-25.767333333333454</c:v>
                </c:pt>
                <c:pt idx="4">
                  <c:v>-26.651000000000295</c:v>
                </c:pt>
                <c:pt idx="5">
                  <c:v>-27.31766666666681</c:v>
                </c:pt>
                <c:pt idx="6">
                  <c:v>-27.868000000000393</c:v>
                </c:pt>
                <c:pt idx="7">
                  <c:v>-28.868000000000393</c:v>
                </c:pt>
                <c:pt idx="8">
                  <c:v>-29.434000000000196</c:v>
                </c:pt>
                <c:pt idx="9">
                  <c:v>-29.100666666666939</c:v>
                </c:pt>
                <c:pt idx="10">
                  <c:v>-29.612333333333254</c:v>
                </c:pt>
                <c:pt idx="11">
                  <c:v>-28.612333333333254</c:v>
                </c:pt>
                <c:pt idx="12">
                  <c:v>-27.550333333333469</c:v>
                </c:pt>
                <c:pt idx="13">
                  <c:v>-28.217000000000098</c:v>
                </c:pt>
                <c:pt idx="14">
                  <c:v>-27.488333333333344</c:v>
                </c:pt>
                <c:pt idx="15">
                  <c:v>-27.154999999999973</c:v>
                </c:pt>
                <c:pt idx="16">
                  <c:v>-25.759666666666703</c:v>
                </c:pt>
                <c:pt idx="17">
                  <c:v>-25.426333333333332</c:v>
                </c:pt>
                <c:pt idx="18">
                  <c:v>-25</c:v>
                </c:pt>
                <c:pt idx="19">
                  <c:v>-25</c:v>
                </c:pt>
                <c:pt idx="20">
                  <c:v>-27.899166666666702</c:v>
                </c:pt>
                <c:pt idx="21">
                  <c:v>-25.240333333333297</c:v>
                </c:pt>
                <c:pt idx="22">
                  <c:v>-27.333333333333332</c:v>
                </c:pt>
                <c:pt idx="23">
                  <c:v>-27.666666666666668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F5-B341-8D14-94E55BE6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990416"/>
        <c:axId val="894996560"/>
      </c:scatterChart>
      <c:valAx>
        <c:axId val="89499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996560"/>
        <c:crosses val="autoZero"/>
        <c:crossBetween val="midCat"/>
      </c:valAx>
      <c:valAx>
        <c:axId val="8949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99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G1.y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Mit!$F$4:$F$27</c:f>
              <c:strCache>
                <c:ptCount val="24"/>
                <c:pt idx="0">
                  <c:v>P1</c:v>
                </c:pt>
                <c:pt idx="1">
                  <c:v>P10</c:v>
                </c:pt>
                <c:pt idx="2">
                  <c:v>P11</c:v>
                </c:pt>
                <c:pt idx="3">
                  <c:v>P12</c:v>
                </c:pt>
                <c:pt idx="4">
                  <c:v>P13</c:v>
                </c:pt>
                <c:pt idx="5">
                  <c:v>P14</c:v>
                </c:pt>
                <c:pt idx="6">
                  <c:v>P15</c:v>
                </c:pt>
                <c:pt idx="7">
                  <c:v>P17</c:v>
                </c:pt>
                <c:pt idx="8">
                  <c:v>P18</c:v>
                </c:pt>
                <c:pt idx="9">
                  <c:v>P22</c:v>
                </c:pt>
                <c:pt idx="10">
                  <c:v>P23</c:v>
                </c:pt>
                <c:pt idx="11">
                  <c:v>P24</c:v>
                </c:pt>
                <c:pt idx="12">
                  <c:v>P25</c:v>
                </c:pt>
                <c:pt idx="13">
                  <c:v>P26</c:v>
                </c:pt>
                <c:pt idx="14">
                  <c:v>P27</c:v>
                </c:pt>
                <c:pt idx="15">
                  <c:v>P28</c:v>
                </c:pt>
                <c:pt idx="16">
                  <c:v>P29</c:v>
                </c:pt>
                <c:pt idx="17">
                  <c:v>P30</c:v>
                </c:pt>
                <c:pt idx="18">
                  <c:v>P31</c:v>
                </c:pt>
                <c:pt idx="19">
                  <c:v>P32</c:v>
                </c:pt>
                <c:pt idx="20">
                  <c:v>P33</c:v>
                </c:pt>
                <c:pt idx="21">
                  <c:v>P34</c:v>
                </c:pt>
                <c:pt idx="22">
                  <c:v>P35</c:v>
                </c:pt>
                <c:pt idx="23">
                  <c:v>P36</c:v>
                </c:pt>
              </c:strCache>
            </c:strRef>
          </c:xVal>
          <c:yVal>
            <c:numRef>
              <c:f>Mit!$B$4:$B$27</c:f>
              <c:numCache>
                <c:formatCode>0.00_ </c:formatCode>
                <c:ptCount val="24"/>
                <c:pt idx="0">
                  <c:v>-10.252496839291325</c:v>
                </c:pt>
                <c:pt idx="1">
                  <c:v>0.9914790105979211</c:v>
                </c:pt>
                <c:pt idx="2">
                  <c:v>-0.83486313139849244</c:v>
                </c:pt>
                <c:pt idx="3">
                  <c:v>-5.6043929294637049</c:v>
                </c:pt>
                <c:pt idx="4">
                  <c:v>-9.9965671562435148</c:v>
                </c:pt>
                <c:pt idx="5">
                  <c:v>-8.0334943176112574</c:v>
                </c:pt>
                <c:pt idx="6">
                  <c:v>-11.423538297040523</c:v>
                </c:pt>
                <c:pt idx="7">
                  <c:v>-18.355262372425386</c:v>
                </c:pt>
                <c:pt idx="8">
                  <c:v>-12.252492316986263</c:v>
                </c:pt>
                <c:pt idx="9">
                  <c:v>-13.250362069635685</c:v>
                </c:pt>
                <c:pt idx="10">
                  <c:v>-12.025160374756751</c:v>
                </c:pt>
                <c:pt idx="11">
                  <c:v>-12.009436299371828</c:v>
                </c:pt>
                <c:pt idx="12">
                  <c:v>-11.511260681488238</c:v>
                </c:pt>
                <c:pt idx="13">
                  <c:v>-10.858187842855841</c:v>
                </c:pt>
                <c:pt idx="14">
                  <c:v>-10.695475805656088</c:v>
                </c:pt>
                <c:pt idx="15">
                  <c:v>-11.017345558305578</c:v>
                </c:pt>
                <c:pt idx="16">
                  <c:v>-10.183706359738153</c:v>
                </c:pt>
                <c:pt idx="17">
                  <c:v>-9.1909094457209903</c:v>
                </c:pt>
                <c:pt idx="18">
                  <c:v>-9.1177685512891458</c:v>
                </c:pt>
                <c:pt idx="19">
                  <c:v>-7.5402685512890457</c:v>
                </c:pt>
                <c:pt idx="20">
                  <c:v>-8.2441704811299132</c:v>
                </c:pt>
                <c:pt idx="21">
                  <c:v>-0.24588815155817656</c:v>
                </c:pt>
                <c:pt idx="22">
                  <c:v>-0.4188469494092999</c:v>
                </c:pt>
                <c:pt idx="23">
                  <c:v>0.48985613657352883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8F-8448-965E-F75319114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97136"/>
        <c:axId val="678199440"/>
      </c:scatterChart>
      <c:valAx>
        <c:axId val="67819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199440"/>
        <c:crosses val="autoZero"/>
        <c:crossBetween val="midCat"/>
      </c:valAx>
      <c:valAx>
        <c:axId val="6781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19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Bild</a:t>
            </a:r>
            <a:r>
              <a:rPr lang="zh-CN" altLang="en-US" baseline="0"/>
              <a:t> </a:t>
            </a:r>
            <a:r>
              <a:rPr lang="en-US" altLang="zh-CN" baseline="0"/>
              <a:t>1</a:t>
            </a:r>
            <a:r>
              <a:rPr lang="zh-CN" altLang="en-US" baseline="0"/>
              <a:t> </a:t>
            </a:r>
            <a:r>
              <a:rPr lang="en-US" altLang="zh-CN" baseline="0"/>
              <a:t>.</a:t>
            </a:r>
            <a:r>
              <a:rPr lang="en-US" altLang="zh-CN"/>
              <a:t>G1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Haupt!$H$4:$H$27</c:f>
              <c:numCache>
                <c:formatCode>0.00_ </c:formatCode>
                <c:ptCount val="24"/>
                <c:pt idx="0">
                  <c:v>-1940.3333333333333</c:v>
                </c:pt>
                <c:pt idx="1">
                  <c:v>1.3333333333333333</c:v>
                </c:pt>
                <c:pt idx="2">
                  <c:v>-813.33333333333337</c:v>
                </c:pt>
                <c:pt idx="3">
                  <c:v>-1626.6666666666667</c:v>
                </c:pt>
                <c:pt idx="4">
                  <c:v>-2452</c:v>
                </c:pt>
                <c:pt idx="5">
                  <c:v>-2451.3333333333335</c:v>
                </c:pt>
                <c:pt idx="6">
                  <c:v>-3277</c:v>
                </c:pt>
                <c:pt idx="7">
                  <c:v>-3276</c:v>
                </c:pt>
                <c:pt idx="8">
                  <c:v>-1623</c:v>
                </c:pt>
                <c:pt idx="9">
                  <c:v>-1623.3333333333333</c:v>
                </c:pt>
                <c:pt idx="10">
                  <c:v>-1032.6666666666667</c:v>
                </c:pt>
                <c:pt idx="11">
                  <c:v>-1033.6666666666667</c:v>
                </c:pt>
                <c:pt idx="12">
                  <c:v>-798.66666666666663</c:v>
                </c:pt>
                <c:pt idx="13">
                  <c:v>-798</c:v>
                </c:pt>
                <c:pt idx="14">
                  <c:v>-562.66666666666663</c:v>
                </c:pt>
                <c:pt idx="15">
                  <c:v>-563</c:v>
                </c:pt>
                <c:pt idx="16">
                  <c:v>-328.33333333333331</c:v>
                </c:pt>
                <c:pt idx="17">
                  <c:v>-328.66666666666669</c:v>
                </c:pt>
                <c:pt idx="18">
                  <c:v>25</c:v>
                </c:pt>
                <c:pt idx="19">
                  <c:v>25</c:v>
                </c:pt>
                <c:pt idx="20">
                  <c:v>-857.33333333333337</c:v>
                </c:pt>
                <c:pt idx="21">
                  <c:v>379.33333333333331</c:v>
                </c:pt>
                <c:pt idx="22">
                  <c:v>27.333333333333332</c:v>
                </c:pt>
                <c:pt idx="23">
                  <c:v>27.666666666666668</c:v>
                </c:pt>
              </c:numCache>
            </c:numRef>
          </c:xVal>
          <c:yVal>
            <c:numRef>
              <c:f>Haupt!$I$4:$I$27</c:f>
              <c:numCache>
                <c:formatCode>0.00_ </c:formatCode>
                <c:ptCount val="24"/>
                <c:pt idx="0">
                  <c:v>-336.33333333333331</c:v>
                </c:pt>
                <c:pt idx="1">
                  <c:v>-1</c:v>
                </c:pt>
                <c:pt idx="2">
                  <c:v>843.66666666666663</c:v>
                </c:pt>
                <c:pt idx="3">
                  <c:v>16</c:v>
                </c:pt>
                <c:pt idx="4">
                  <c:v>25.666666666666668</c:v>
                </c:pt>
                <c:pt idx="5">
                  <c:v>861.33333333333337</c:v>
                </c:pt>
                <c:pt idx="6">
                  <c:v>870</c:v>
                </c:pt>
                <c:pt idx="7">
                  <c:v>-1037.6666666666667</c:v>
                </c:pt>
                <c:pt idx="8">
                  <c:v>-1054.3333333333333</c:v>
                </c:pt>
                <c:pt idx="9">
                  <c:v>-1053.3333333333333</c:v>
                </c:pt>
                <c:pt idx="10">
                  <c:v>-1058.3333333333333</c:v>
                </c:pt>
                <c:pt idx="11">
                  <c:v>-1297.6666666666667</c:v>
                </c:pt>
                <c:pt idx="12">
                  <c:v>-1299.6666666666667</c:v>
                </c:pt>
                <c:pt idx="13">
                  <c:v>-1061</c:v>
                </c:pt>
                <c:pt idx="14">
                  <c:v>-1062.6666666666667</c:v>
                </c:pt>
                <c:pt idx="15">
                  <c:v>-1301.6666666666667</c:v>
                </c:pt>
                <c:pt idx="16">
                  <c:v>-1304</c:v>
                </c:pt>
                <c:pt idx="17">
                  <c:v>-1065.6666666666667</c:v>
                </c:pt>
                <c:pt idx="18">
                  <c:v>-1068</c:v>
                </c:pt>
                <c:pt idx="19">
                  <c:v>-920</c:v>
                </c:pt>
                <c:pt idx="20">
                  <c:v>-674.33333333333337</c:v>
                </c:pt>
                <c:pt idx="21">
                  <c:v>-301.33333333333331</c:v>
                </c:pt>
                <c:pt idx="22">
                  <c:v>-149.33333333333334</c:v>
                </c:pt>
                <c:pt idx="23">
                  <c:v>-0.66666666666666663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5-3142-88D8-6AC388517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03200"/>
        <c:axId val="201078272"/>
      </c:scatterChart>
      <c:valAx>
        <c:axId val="2013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78272"/>
        <c:crosses val="autoZero"/>
        <c:crossBetween val="midCat"/>
      </c:valAx>
      <c:valAx>
        <c:axId val="2010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30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Bild</a:t>
            </a:r>
            <a:r>
              <a:rPr lang="zh-CN" altLang="en-US" baseline="0"/>
              <a:t> </a:t>
            </a:r>
            <a:r>
              <a:rPr lang="en-US" altLang="zh-CN" baseline="0"/>
              <a:t>3.</a:t>
            </a:r>
            <a:r>
              <a:rPr lang="zh-CN" altLang="en-US" baseline="0"/>
              <a:t>   </a:t>
            </a:r>
            <a:r>
              <a:rPr lang="en-US" altLang="zh-CN"/>
              <a:t>G1</a:t>
            </a:r>
            <a:r>
              <a:rPr lang="zh-CN" altLang="en-US" baseline="0"/>
              <a:t> </a:t>
            </a:r>
            <a:r>
              <a:rPr lang="en-US" altLang="zh-CN" baseline="0"/>
              <a:t>u</a:t>
            </a:r>
            <a:r>
              <a:rPr lang="en-US" altLang="zh-CN"/>
              <a:t>nd</a:t>
            </a:r>
            <a:r>
              <a:rPr lang="zh-CN" altLang="en-US"/>
              <a:t>  </a:t>
            </a:r>
            <a:r>
              <a:rPr lang="en-US" altLang="zh-CN"/>
              <a:t>G3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Haupt!$H$4:$H$27</c:f>
              <c:numCache>
                <c:formatCode>0.00_ </c:formatCode>
                <c:ptCount val="24"/>
                <c:pt idx="0">
                  <c:v>-1940.3333333333333</c:v>
                </c:pt>
                <c:pt idx="1">
                  <c:v>1.3333333333333333</c:v>
                </c:pt>
                <c:pt idx="2">
                  <c:v>-813.33333333333337</c:v>
                </c:pt>
                <c:pt idx="3">
                  <c:v>-1626.6666666666667</c:v>
                </c:pt>
                <c:pt idx="4">
                  <c:v>-2452</c:v>
                </c:pt>
                <c:pt idx="5">
                  <c:v>-2451.3333333333335</c:v>
                </c:pt>
                <c:pt idx="6">
                  <c:v>-3277</c:v>
                </c:pt>
                <c:pt idx="7">
                  <c:v>-3276</c:v>
                </c:pt>
                <c:pt idx="8">
                  <c:v>-1623</c:v>
                </c:pt>
                <c:pt idx="9">
                  <c:v>-1623.3333333333333</c:v>
                </c:pt>
                <c:pt idx="10">
                  <c:v>-1032.6666666666667</c:v>
                </c:pt>
                <c:pt idx="11">
                  <c:v>-1033.6666666666667</c:v>
                </c:pt>
                <c:pt idx="12">
                  <c:v>-798.66666666666663</c:v>
                </c:pt>
                <c:pt idx="13">
                  <c:v>-798</c:v>
                </c:pt>
                <c:pt idx="14">
                  <c:v>-562.66666666666663</c:v>
                </c:pt>
                <c:pt idx="15">
                  <c:v>-563</c:v>
                </c:pt>
                <c:pt idx="16">
                  <c:v>-328.33333333333331</c:v>
                </c:pt>
                <c:pt idx="17">
                  <c:v>-328.66666666666669</c:v>
                </c:pt>
                <c:pt idx="18">
                  <c:v>25</c:v>
                </c:pt>
                <c:pt idx="19">
                  <c:v>25</c:v>
                </c:pt>
                <c:pt idx="20">
                  <c:v>-857.33333333333337</c:v>
                </c:pt>
                <c:pt idx="21">
                  <c:v>379.33333333333331</c:v>
                </c:pt>
                <c:pt idx="22">
                  <c:v>27.333333333333332</c:v>
                </c:pt>
                <c:pt idx="23">
                  <c:v>27.666666666666668</c:v>
                </c:pt>
              </c:numCache>
            </c:numRef>
          </c:xVal>
          <c:yVal>
            <c:numRef>
              <c:f>Haupt!$I$4:$I$27</c:f>
              <c:numCache>
                <c:formatCode>0.00_ </c:formatCode>
                <c:ptCount val="24"/>
                <c:pt idx="0">
                  <c:v>-336.33333333333331</c:v>
                </c:pt>
                <c:pt idx="1">
                  <c:v>-1</c:v>
                </c:pt>
                <c:pt idx="2">
                  <c:v>843.66666666666663</c:v>
                </c:pt>
                <c:pt idx="3">
                  <c:v>16</c:v>
                </c:pt>
                <c:pt idx="4">
                  <c:v>25.666666666666668</c:v>
                </c:pt>
                <c:pt idx="5">
                  <c:v>861.33333333333337</c:v>
                </c:pt>
                <c:pt idx="6">
                  <c:v>870</c:v>
                </c:pt>
                <c:pt idx="7">
                  <c:v>-1037.6666666666667</c:v>
                </c:pt>
                <c:pt idx="8">
                  <c:v>-1054.3333333333333</c:v>
                </c:pt>
                <c:pt idx="9">
                  <c:v>-1053.3333333333333</c:v>
                </c:pt>
                <c:pt idx="10">
                  <c:v>-1058.3333333333333</c:v>
                </c:pt>
                <c:pt idx="11">
                  <c:v>-1297.6666666666667</c:v>
                </c:pt>
                <c:pt idx="12">
                  <c:v>-1299.6666666666667</c:v>
                </c:pt>
                <c:pt idx="13">
                  <c:v>-1061</c:v>
                </c:pt>
                <c:pt idx="14">
                  <c:v>-1062.6666666666667</c:v>
                </c:pt>
                <c:pt idx="15">
                  <c:v>-1301.6666666666667</c:v>
                </c:pt>
                <c:pt idx="16">
                  <c:v>-1304</c:v>
                </c:pt>
                <c:pt idx="17">
                  <c:v>-1065.6666666666667</c:v>
                </c:pt>
                <c:pt idx="18">
                  <c:v>-1068</c:v>
                </c:pt>
                <c:pt idx="19">
                  <c:v>-920</c:v>
                </c:pt>
                <c:pt idx="20">
                  <c:v>-674.33333333333337</c:v>
                </c:pt>
                <c:pt idx="21">
                  <c:v>-301.33333333333331</c:v>
                </c:pt>
                <c:pt idx="22">
                  <c:v>-149.33333333333334</c:v>
                </c:pt>
                <c:pt idx="23">
                  <c:v>-0.66666666666666663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3-E540-BC28-7F3837FE4FAE}"/>
            </c:ext>
          </c:extLst>
        </c:ser>
        <c:ser>
          <c:idx val="1"/>
          <c:order val="1"/>
          <c:tx>
            <c:v>G3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Haupt!$Q$4:$Q$27</c:f>
              <c:numCache>
                <c:formatCode>0.00_ </c:formatCode>
                <c:ptCount val="24"/>
                <c:pt idx="0">
                  <c:v>-1946.6666666666667</c:v>
                </c:pt>
                <c:pt idx="1">
                  <c:v>0</c:v>
                </c:pt>
                <c:pt idx="2">
                  <c:v>-826.33333333333337</c:v>
                </c:pt>
                <c:pt idx="3">
                  <c:v>-1651.3333333333333</c:v>
                </c:pt>
                <c:pt idx="4">
                  <c:v>-2475.6666666666665</c:v>
                </c:pt>
                <c:pt idx="5">
                  <c:v>-2477.6666666666665</c:v>
                </c:pt>
                <c:pt idx="6">
                  <c:v>-3301.6666666666665</c:v>
                </c:pt>
                <c:pt idx="7">
                  <c:v>-3301.6666666666665</c:v>
                </c:pt>
                <c:pt idx="8">
                  <c:v>-1650.6666666666667</c:v>
                </c:pt>
                <c:pt idx="9">
                  <c:v>-1651.3333333333333</c:v>
                </c:pt>
                <c:pt idx="10">
                  <c:v>-1061.6666666666667</c:v>
                </c:pt>
                <c:pt idx="11">
                  <c:v>-1061.3333333333333</c:v>
                </c:pt>
                <c:pt idx="12">
                  <c:v>-825.66666666666663</c:v>
                </c:pt>
                <c:pt idx="13">
                  <c:v>-825.66666666666663</c:v>
                </c:pt>
                <c:pt idx="14">
                  <c:v>-590</c:v>
                </c:pt>
                <c:pt idx="15">
                  <c:v>-590.33333333333337</c:v>
                </c:pt>
                <c:pt idx="16">
                  <c:v>-354.33333333333331</c:v>
                </c:pt>
                <c:pt idx="17">
                  <c:v>-354.33333333333331</c:v>
                </c:pt>
                <c:pt idx="18">
                  <c:v>-0.66666666666666663</c:v>
                </c:pt>
                <c:pt idx="19">
                  <c:v>-1</c:v>
                </c:pt>
                <c:pt idx="20">
                  <c:v>-886.33333333333337</c:v>
                </c:pt>
                <c:pt idx="21">
                  <c:v>352.66666666666669</c:v>
                </c:pt>
                <c:pt idx="22">
                  <c:v>-0.33333333333333331</c:v>
                </c:pt>
                <c:pt idx="23">
                  <c:v>0</c:v>
                </c:pt>
              </c:numCache>
            </c:numRef>
          </c:xVal>
          <c:yVal>
            <c:numRef>
              <c:f>Haupt!$R$4:$R$27</c:f>
              <c:numCache>
                <c:formatCode>0.00_ </c:formatCode>
                <c:ptCount val="24"/>
                <c:pt idx="0">
                  <c:v>-328.66666666666669</c:v>
                </c:pt>
                <c:pt idx="1">
                  <c:v>0</c:v>
                </c:pt>
                <c:pt idx="2">
                  <c:v>846.33333333333337</c:v>
                </c:pt>
                <c:pt idx="3">
                  <c:v>16.333333333333332</c:v>
                </c:pt>
                <c:pt idx="4">
                  <c:v>23.333333333333332</c:v>
                </c:pt>
                <c:pt idx="5">
                  <c:v>858</c:v>
                </c:pt>
                <c:pt idx="6">
                  <c:v>866</c:v>
                </c:pt>
                <c:pt idx="7">
                  <c:v>-1042.6666666666667</c:v>
                </c:pt>
                <c:pt idx="8">
                  <c:v>-1055.6666666666667</c:v>
                </c:pt>
                <c:pt idx="9">
                  <c:v>-1055</c:v>
                </c:pt>
                <c:pt idx="10">
                  <c:v>-1060</c:v>
                </c:pt>
                <c:pt idx="11">
                  <c:v>-1299.6666666666667</c:v>
                </c:pt>
                <c:pt idx="12">
                  <c:v>-1301.6666666666667</c:v>
                </c:pt>
                <c:pt idx="13">
                  <c:v>-1063.6666666666667</c:v>
                </c:pt>
                <c:pt idx="14">
                  <c:v>-1065.3333333333333</c:v>
                </c:pt>
                <c:pt idx="15">
                  <c:v>-1304.3333333333333</c:v>
                </c:pt>
                <c:pt idx="16">
                  <c:v>-1306.3333333333333</c:v>
                </c:pt>
                <c:pt idx="17">
                  <c:v>-1068</c:v>
                </c:pt>
                <c:pt idx="18">
                  <c:v>-1070.3333333333333</c:v>
                </c:pt>
                <c:pt idx="19">
                  <c:v>-921.33333333333337</c:v>
                </c:pt>
                <c:pt idx="20">
                  <c:v>-677.66666666666663</c:v>
                </c:pt>
                <c:pt idx="21">
                  <c:v>-305.66666666666669</c:v>
                </c:pt>
                <c:pt idx="22">
                  <c:v>-153.66666666666666</c:v>
                </c:pt>
                <c:pt idx="23">
                  <c:v>-4.333333333333333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C33-E540-BC28-7F3837FE4FAE}"/>
            </c:ext>
          </c:extLst>
        </c:ser>
        <c:ser>
          <c:idx val="2"/>
          <c:order val="2"/>
          <c:tx>
            <c:v>Real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Haupt!$AF$4:$AF$27</c:f>
              <c:numCache>
                <c:formatCode>General</c:formatCode>
                <c:ptCount val="24"/>
                <c:pt idx="0">
                  <c:v>-1947.5115000000001</c:v>
                </c:pt>
                <c:pt idx="1">
                  <c:v>0</c:v>
                </c:pt>
                <c:pt idx="2">
                  <c:v>-826.2170000000001</c:v>
                </c:pt>
                <c:pt idx="3">
                  <c:v>-1652.4340000000002</c:v>
                </c:pt>
                <c:pt idx="4">
                  <c:v>-2478.6510000000003</c:v>
                </c:pt>
                <c:pt idx="5">
                  <c:v>-2478.6510000000003</c:v>
                </c:pt>
                <c:pt idx="6">
                  <c:v>-3304.8680000000004</c:v>
                </c:pt>
                <c:pt idx="7">
                  <c:v>-3304.8680000000004</c:v>
                </c:pt>
                <c:pt idx="8">
                  <c:v>-1652.4340000000002</c:v>
                </c:pt>
                <c:pt idx="9">
                  <c:v>-1652.4340000000002</c:v>
                </c:pt>
                <c:pt idx="10">
                  <c:v>-1062.279</c:v>
                </c:pt>
                <c:pt idx="11">
                  <c:v>-1062.279</c:v>
                </c:pt>
                <c:pt idx="12">
                  <c:v>-826.2170000000001</c:v>
                </c:pt>
                <c:pt idx="13">
                  <c:v>-826.2170000000001</c:v>
                </c:pt>
                <c:pt idx="14">
                  <c:v>-590.15499999999997</c:v>
                </c:pt>
                <c:pt idx="15">
                  <c:v>-590.15499999999997</c:v>
                </c:pt>
                <c:pt idx="16">
                  <c:v>-354.09300000000002</c:v>
                </c:pt>
                <c:pt idx="17">
                  <c:v>-354.09300000000002</c:v>
                </c:pt>
                <c:pt idx="18">
                  <c:v>0</c:v>
                </c:pt>
                <c:pt idx="19">
                  <c:v>0</c:v>
                </c:pt>
                <c:pt idx="20">
                  <c:v>-885.23250000000007</c:v>
                </c:pt>
                <c:pt idx="21">
                  <c:v>354.09300000000002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Haupt!$AG$4:$AG$27</c:f>
              <c:numCache>
                <c:formatCode>General</c:formatCode>
                <c:ptCount val="24"/>
                <c:pt idx="0">
                  <c:v>-358.98599999999999</c:v>
                </c:pt>
                <c:pt idx="1">
                  <c:v>0</c:v>
                </c:pt>
                <c:pt idx="2">
                  <c:v>837.63400000000001</c:v>
                </c:pt>
                <c:pt idx="3">
                  <c:v>0</c:v>
                </c:pt>
                <c:pt idx="4">
                  <c:v>0</c:v>
                </c:pt>
                <c:pt idx="5">
                  <c:v>837.63400000000001</c:v>
                </c:pt>
                <c:pt idx="6">
                  <c:v>837.63400000000001</c:v>
                </c:pt>
                <c:pt idx="7">
                  <c:v>-1076.9580000000001</c:v>
                </c:pt>
                <c:pt idx="8">
                  <c:v>-1076.9580000000001</c:v>
                </c:pt>
                <c:pt idx="9">
                  <c:v>-1076.9580000000001</c:v>
                </c:pt>
                <c:pt idx="10">
                  <c:v>-1076.9580000000001</c:v>
                </c:pt>
                <c:pt idx="11">
                  <c:v>-1316.2820000000002</c:v>
                </c:pt>
                <c:pt idx="12">
                  <c:v>-1316.2820000000002</c:v>
                </c:pt>
                <c:pt idx="13">
                  <c:v>-1076.9580000000001</c:v>
                </c:pt>
                <c:pt idx="14">
                  <c:v>-1076.9580000000001</c:v>
                </c:pt>
                <c:pt idx="15">
                  <c:v>-1316.2820000000002</c:v>
                </c:pt>
                <c:pt idx="16">
                  <c:v>-1316.2820000000002</c:v>
                </c:pt>
                <c:pt idx="17">
                  <c:v>-1076.9580000000001</c:v>
                </c:pt>
                <c:pt idx="18">
                  <c:v>-1076.9580000000001</c:v>
                </c:pt>
                <c:pt idx="19">
                  <c:v>-927.3805000000001</c:v>
                </c:pt>
                <c:pt idx="20">
                  <c:v>-688.05650000000003</c:v>
                </c:pt>
                <c:pt idx="21">
                  <c:v>-299.15500000000003</c:v>
                </c:pt>
                <c:pt idx="22">
                  <c:v>-149.57750000000001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5-C44E-8461-9AF876ED8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03200"/>
        <c:axId val="201078272"/>
      </c:scatterChart>
      <c:valAx>
        <c:axId val="2013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78272"/>
        <c:crosses val="autoZero"/>
        <c:crossBetween val="midCat"/>
      </c:valAx>
      <c:valAx>
        <c:axId val="2010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30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G1.x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Ohne!$B$3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Ohne!$A$4:$A$27</c:f>
              <c:strCache>
                <c:ptCount val="24"/>
                <c:pt idx="0">
                  <c:v>P1</c:v>
                </c:pt>
                <c:pt idx="1">
                  <c:v>P10</c:v>
                </c:pt>
                <c:pt idx="2">
                  <c:v>P11</c:v>
                </c:pt>
                <c:pt idx="3">
                  <c:v>P12</c:v>
                </c:pt>
                <c:pt idx="4">
                  <c:v>P13</c:v>
                </c:pt>
                <c:pt idx="5">
                  <c:v>P14</c:v>
                </c:pt>
                <c:pt idx="6">
                  <c:v>P15</c:v>
                </c:pt>
                <c:pt idx="7">
                  <c:v>P17</c:v>
                </c:pt>
                <c:pt idx="8">
                  <c:v>P18</c:v>
                </c:pt>
                <c:pt idx="9">
                  <c:v>P22</c:v>
                </c:pt>
                <c:pt idx="10">
                  <c:v>P23</c:v>
                </c:pt>
                <c:pt idx="11">
                  <c:v>P24</c:v>
                </c:pt>
                <c:pt idx="12">
                  <c:v>P25</c:v>
                </c:pt>
                <c:pt idx="13">
                  <c:v>P26</c:v>
                </c:pt>
                <c:pt idx="14">
                  <c:v>P27</c:v>
                </c:pt>
                <c:pt idx="15">
                  <c:v>P28</c:v>
                </c:pt>
                <c:pt idx="16">
                  <c:v>P29</c:v>
                </c:pt>
                <c:pt idx="17">
                  <c:v>P30</c:v>
                </c:pt>
                <c:pt idx="18">
                  <c:v>P31</c:v>
                </c:pt>
                <c:pt idx="19">
                  <c:v>P32</c:v>
                </c:pt>
                <c:pt idx="20">
                  <c:v>P33</c:v>
                </c:pt>
                <c:pt idx="21">
                  <c:v>P34</c:v>
                </c:pt>
                <c:pt idx="22">
                  <c:v>P35</c:v>
                </c:pt>
                <c:pt idx="23">
                  <c:v>P36</c:v>
                </c:pt>
              </c:strCache>
            </c:strRef>
          </c:xVal>
          <c:yVal>
            <c:numRef>
              <c:f>Ohne!$B$4:$B$27</c:f>
              <c:numCache>
                <c:formatCode>0.00_ </c:formatCode>
                <c:ptCount val="24"/>
                <c:pt idx="0">
                  <c:v>-7.1781666666668116</c:v>
                </c:pt>
                <c:pt idx="1">
                  <c:v>-1.3333333333333333</c:v>
                </c:pt>
                <c:pt idx="2">
                  <c:v>-12.883666666666727</c:v>
                </c:pt>
                <c:pt idx="3">
                  <c:v>-25.767333333333454</c:v>
                </c:pt>
                <c:pt idx="4">
                  <c:v>-26.651000000000295</c:v>
                </c:pt>
                <c:pt idx="5">
                  <c:v>-27.31766666666681</c:v>
                </c:pt>
                <c:pt idx="6">
                  <c:v>-27.868000000000393</c:v>
                </c:pt>
                <c:pt idx="7">
                  <c:v>-28.868000000000393</c:v>
                </c:pt>
                <c:pt idx="8">
                  <c:v>-29.434000000000196</c:v>
                </c:pt>
                <c:pt idx="9">
                  <c:v>-29.100666666666939</c:v>
                </c:pt>
                <c:pt idx="10">
                  <c:v>-29.612333333333254</c:v>
                </c:pt>
                <c:pt idx="11">
                  <c:v>-28.612333333333254</c:v>
                </c:pt>
                <c:pt idx="12">
                  <c:v>-27.550333333333469</c:v>
                </c:pt>
                <c:pt idx="13">
                  <c:v>-28.217000000000098</c:v>
                </c:pt>
                <c:pt idx="14">
                  <c:v>-27.488333333333344</c:v>
                </c:pt>
                <c:pt idx="15">
                  <c:v>-27.154999999999973</c:v>
                </c:pt>
                <c:pt idx="16">
                  <c:v>-25.759666666666703</c:v>
                </c:pt>
                <c:pt idx="17">
                  <c:v>-25.426333333333332</c:v>
                </c:pt>
                <c:pt idx="18">
                  <c:v>-25</c:v>
                </c:pt>
                <c:pt idx="19">
                  <c:v>-25</c:v>
                </c:pt>
                <c:pt idx="20">
                  <c:v>-27.899166666666702</c:v>
                </c:pt>
                <c:pt idx="21">
                  <c:v>-25.240333333333297</c:v>
                </c:pt>
                <c:pt idx="22">
                  <c:v>-27.333333333333332</c:v>
                </c:pt>
                <c:pt idx="23">
                  <c:v>-27.666666666666668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A4-D645-A523-4DA4A9EF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266064"/>
        <c:axId val="894645824"/>
      </c:scatterChart>
      <c:valAx>
        <c:axId val="89526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645824"/>
        <c:crosses val="autoZero"/>
        <c:crossBetween val="midCat"/>
      </c:valAx>
      <c:valAx>
        <c:axId val="8946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26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G1.</a:t>
            </a:r>
            <a:r>
              <a:rPr lang="de-DE" altLang="zh-CN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Ohne!$C$3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Ohne!$A$4:$A$27</c:f>
              <c:strCache>
                <c:ptCount val="24"/>
                <c:pt idx="0">
                  <c:v>P1</c:v>
                </c:pt>
                <c:pt idx="1">
                  <c:v>P10</c:v>
                </c:pt>
                <c:pt idx="2">
                  <c:v>P11</c:v>
                </c:pt>
                <c:pt idx="3">
                  <c:v>P12</c:v>
                </c:pt>
                <c:pt idx="4">
                  <c:v>P13</c:v>
                </c:pt>
                <c:pt idx="5">
                  <c:v>P14</c:v>
                </c:pt>
                <c:pt idx="6">
                  <c:v>P15</c:v>
                </c:pt>
                <c:pt idx="7">
                  <c:v>P17</c:v>
                </c:pt>
                <c:pt idx="8">
                  <c:v>P18</c:v>
                </c:pt>
                <c:pt idx="9">
                  <c:v>P22</c:v>
                </c:pt>
                <c:pt idx="10">
                  <c:v>P23</c:v>
                </c:pt>
                <c:pt idx="11">
                  <c:v>P24</c:v>
                </c:pt>
                <c:pt idx="12">
                  <c:v>P25</c:v>
                </c:pt>
                <c:pt idx="13">
                  <c:v>P26</c:v>
                </c:pt>
                <c:pt idx="14">
                  <c:v>P27</c:v>
                </c:pt>
                <c:pt idx="15">
                  <c:v>P28</c:v>
                </c:pt>
                <c:pt idx="16">
                  <c:v>P29</c:v>
                </c:pt>
                <c:pt idx="17">
                  <c:v>P30</c:v>
                </c:pt>
                <c:pt idx="18">
                  <c:v>P31</c:v>
                </c:pt>
                <c:pt idx="19">
                  <c:v>P32</c:v>
                </c:pt>
                <c:pt idx="20">
                  <c:v>P33</c:v>
                </c:pt>
                <c:pt idx="21">
                  <c:v>P34</c:v>
                </c:pt>
                <c:pt idx="22">
                  <c:v>P35</c:v>
                </c:pt>
                <c:pt idx="23">
                  <c:v>P36</c:v>
                </c:pt>
              </c:strCache>
            </c:strRef>
          </c:xVal>
          <c:yVal>
            <c:numRef>
              <c:f>Ohne!$C$4:$C$27</c:f>
              <c:numCache>
                <c:formatCode>0.00_ </c:formatCode>
                <c:ptCount val="24"/>
                <c:pt idx="0">
                  <c:v>-22.652666666666676</c:v>
                </c:pt>
                <c:pt idx="1">
                  <c:v>1</c:v>
                </c:pt>
                <c:pt idx="2">
                  <c:v>-6.0326666666666142</c:v>
                </c:pt>
                <c:pt idx="3">
                  <c:v>-16</c:v>
                </c:pt>
                <c:pt idx="4">
                  <c:v>-25.666666666666668</c:v>
                </c:pt>
                <c:pt idx="5">
                  <c:v>-23.699333333333357</c:v>
                </c:pt>
                <c:pt idx="6">
                  <c:v>-32.365999999999985</c:v>
                </c:pt>
                <c:pt idx="7">
                  <c:v>-39.291333333333341</c:v>
                </c:pt>
                <c:pt idx="8">
                  <c:v>-22.624666666666826</c:v>
                </c:pt>
                <c:pt idx="9">
                  <c:v>-23.624666666666826</c:v>
                </c:pt>
                <c:pt idx="10">
                  <c:v>-18.624666666666826</c:v>
                </c:pt>
                <c:pt idx="11">
                  <c:v>-18.61533333333341</c:v>
                </c:pt>
                <c:pt idx="12">
                  <c:v>-16.61533333333341</c:v>
                </c:pt>
                <c:pt idx="13">
                  <c:v>-15.958000000000084</c:v>
                </c:pt>
                <c:pt idx="14">
                  <c:v>-14.291333333333341</c:v>
                </c:pt>
                <c:pt idx="15">
                  <c:v>-14.61533333333341</c:v>
                </c:pt>
                <c:pt idx="16">
                  <c:v>-12.282000000000153</c:v>
                </c:pt>
                <c:pt idx="17">
                  <c:v>-11.291333333333341</c:v>
                </c:pt>
                <c:pt idx="18">
                  <c:v>-8.9580000000000837</c:v>
                </c:pt>
                <c:pt idx="19">
                  <c:v>-7.3805000000000973</c:v>
                </c:pt>
                <c:pt idx="20">
                  <c:v>-13.723166666666657</c:v>
                </c:pt>
                <c:pt idx="21">
                  <c:v>2.1783333333332848</c:v>
                </c:pt>
                <c:pt idx="22">
                  <c:v>-0.24416666666667197</c:v>
                </c:pt>
                <c:pt idx="23">
                  <c:v>0.66666666666666663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E3-6A49-9A93-6EC6F87AE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27440"/>
        <c:axId val="2004083872"/>
      </c:scatterChart>
      <c:valAx>
        <c:axId val="67812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4083872"/>
        <c:crosses val="autoZero"/>
        <c:crossBetween val="midCat"/>
      </c:valAx>
      <c:valAx>
        <c:axId val="20040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12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G3.x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Ohne!$E$3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Ohne!$A$4:$A$27</c:f>
              <c:strCache>
                <c:ptCount val="24"/>
                <c:pt idx="0">
                  <c:v>P1</c:v>
                </c:pt>
                <c:pt idx="1">
                  <c:v>P10</c:v>
                </c:pt>
                <c:pt idx="2">
                  <c:v>P11</c:v>
                </c:pt>
                <c:pt idx="3">
                  <c:v>P12</c:v>
                </c:pt>
                <c:pt idx="4">
                  <c:v>P13</c:v>
                </c:pt>
                <c:pt idx="5">
                  <c:v>P14</c:v>
                </c:pt>
                <c:pt idx="6">
                  <c:v>P15</c:v>
                </c:pt>
                <c:pt idx="7">
                  <c:v>P17</c:v>
                </c:pt>
                <c:pt idx="8">
                  <c:v>P18</c:v>
                </c:pt>
                <c:pt idx="9">
                  <c:v>P22</c:v>
                </c:pt>
                <c:pt idx="10">
                  <c:v>P23</c:v>
                </c:pt>
                <c:pt idx="11">
                  <c:v>P24</c:v>
                </c:pt>
                <c:pt idx="12">
                  <c:v>P25</c:v>
                </c:pt>
                <c:pt idx="13">
                  <c:v>P26</c:v>
                </c:pt>
                <c:pt idx="14">
                  <c:v>P27</c:v>
                </c:pt>
                <c:pt idx="15">
                  <c:v>P28</c:v>
                </c:pt>
                <c:pt idx="16">
                  <c:v>P29</c:v>
                </c:pt>
                <c:pt idx="17">
                  <c:v>P30</c:v>
                </c:pt>
                <c:pt idx="18">
                  <c:v>P31</c:v>
                </c:pt>
                <c:pt idx="19">
                  <c:v>P32</c:v>
                </c:pt>
                <c:pt idx="20">
                  <c:v>P33</c:v>
                </c:pt>
                <c:pt idx="21">
                  <c:v>P34</c:v>
                </c:pt>
                <c:pt idx="22">
                  <c:v>P35</c:v>
                </c:pt>
                <c:pt idx="23">
                  <c:v>P36</c:v>
                </c:pt>
              </c:strCache>
            </c:strRef>
          </c:xVal>
          <c:yVal>
            <c:numRef>
              <c:f>Ohne!$E$4:$E$27</c:f>
              <c:numCache>
                <c:formatCode>General</c:formatCode>
                <c:ptCount val="24"/>
                <c:pt idx="0">
                  <c:v>-0.84483333333332666</c:v>
                </c:pt>
                <c:pt idx="1">
                  <c:v>0</c:v>
                </c:pt>
                <c:pt idx="2">
                  <c:v>0.116333333333273</c:v>
                </c:pt>
                <c:pt idx="3">
                  <c:v>-1.1006666666669389</c:v>
                </c:pt>
                <c:pt idx="4">
                  <c:v>-2.9843333333337796</c:v>
                </c:pt>
                <c:pt idx="5">
                  <c:v>-0.98433333333377959</c:v>
                </c:pt>
                <c:pt idx="6">
                  <c:v>-3.2013333333338778</c:v>
                </c:pt>
                <c:pt idx="7">
                  <c:v>-3.2013333333338778</c:v>
                </c:pt>
                <c:pt idx="8">
                  <c:v>-1.767333333333454</c:v>
                </c:pt>
                <c:pt idx="9">
                  <c:v>-1.1006666666669389</c:v>
                </c:pt>
                <c:pt idx="10">
                  <c:v>-0.6123333333332539</c:v>
                </c:pt>
                <c:pt idx="11">
                  <c:v>-0.94566666666673882</c:v>
                </c:pt>
                <c:pt idx="12">
                  <c:v>-0.55033333333346945</c:v>
                </c:pt>
                <c:pt idx="13">
                  <c:v>-0.55033333333346945</c:v>
                </c:pt>
                <c:pt idx="14">
                  <c:v>-0.15499999999997272</c:v>
                </c:pt>
                <c:pt idx="15">
                  <c:v>0.17833333333339851</c:v>
                </c:pt>
                <c:pt idx="16">
                  <c:v>0.24033333333329665</c:v>
                </c:pt>
                <c:pt idx="17">
                  <c:v>0.24033333333329665</c:v>
                </c:pt>
                <c:pt idx="18">
                  <c:v>0.66666666666666663</c:v>
                </c:pt>
                <c:pt idx="19">
                  <c:v>1</c:v>
                </c:pt>
                <c:pt idx="20">
                  <c:v>1.1008333333332985</c:v>
                </c:pt>
                <c:pt idx="21">
                  <c:v>1.4263333333333321</c:v>
                </c:pt>
                <c:pt idx="22">
                  <c:v>0.33333333333333331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E2-DE49-84B7-ABBF51E33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711072"/>
        <c:axId val="706721296"/>
      </c:scatterChart>
      <c:valAx>
        <c:axId val="67771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721296"/>
        <c:crosses val="autoZero"/>
        <c:crossBetween val="midCat"/>
      </c:valAx>
      <c:valAx>
        <c:axId val="7067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71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G3.</a:t>
            </a:r>
            <a:r>
              <a:rPr lang="de-DE" altLang="zh-CN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Ohne!$F$3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Ohne!$A$4:$A$27</c:f>
              <c:strCache>
                <c:ptCount val="24"/>
                <c:pt idx="0">
                  <c:v>P1</c:v>
                </c:pt>
                <c:pt idx="1">
                  <c:v>P10</c:v>
                </c:pt>
                <c:pt idx="2">
                  <c:v>P11</c:v>
                </c:pt>
                <c:pt idx="3">
                  <c:v>P12</c:v>
                </c:pt>
                <c:pt idx="4">
                  <c:v>P13</c:v>
                </c:pt>
                <c:pt idx="5">
                  <c:v>P14</c:v>
                </c:pt>
                <c:pt idx="6">
                  <c:v>P15</c:v>
                </c:pt>
                <c:pt idx="7">
                  <c:v>P17</c:v>
                </c:pt>
                <c:pt idx="8">
                  <c:v>P18</c:v>
                </c:pt>
                <c:pt idx="9">
                  <c:v>P22</c:v>
                </c:pt>
                <c:pt idx="10">
                  <c:v>P23</c:v>
                </c:pt>
                <c:pt idx="11">
                  <c:v>P24</c:v>
                </c:pt>
                <c:pt idx="12">
                  <c:v>P25</c:v>
                </c:pt>
                <c:pt idx="13">
                  <c:v>P26</c:v>
                </c:pt>
                <c:pt idx="14">
                  <c:v>P27</c:v>
                </c:pt>
                <c:pt idx="15">
                  <c:v>P28</c:v>
                </c:pt>
                <c:pt idx="16">
                  <c:v>P29</c:v>
                </c:pt>
                <c:pt idx="17">
                  <c:v>P30</c:v>
                </c:pt>
                <c:pt idx="18">
                  <c:v>P31</c:v>
                </c:pt>
                <c:pt idx="19">
                  <c:v>P32</c:v>
                </c:pt>
                <c:pt idx="20">
                  <c:v>P33</c:v>
                </c:pt>
                <c:pt idx="21">
                  <c:v>P34</c:v>
                </c:pt>
                <c:pt idx="22">
                  <c:v>P35</c:v>
                </c:pt>
                <c:pt idx="23">
                  <c:v>P36</c:v>
                </c:pt>
              </c:strCache>
            </c:strRef>
          </c:xVal>
          <c:yVal>
            <c:numRef>
              <c:f>Ohne!$F$4:$F$27</c:f>
              <c:numCache>
                <c:formatCode>General</c:formatCode>
                <c:ptCount val="24"/>
                <c:pt idx="0">
                  <c:v>-30.319333333333304</c:v>
                </c:pt>
                <c:pt idx="1">
                  <c:v>0</c:v>
                </c:pt>
                <c:pt idx="2">
                  <c:v>-8.6993333333333567</c:v>
                </c:pt>
                <c:pt idx="3">
                  <c:v>-16.333333333333332</c:v>
                </c:pt>
                <c:pt idx="4">
                  <c:v>-23.333333333333332</c:v>
                </c:pt>
                <c:pt idx="5">
                  <c:v>-20.365999999999985</c:v>
                </c:pt>
                <c:pt idx="6">
                  <c:v>-28.365999999999985</c:v>
                </c:pt>
                <c:pt idx="7">
                  <c:v>-34.291333333333341</c:v>
                </c:pt>
                <c:pt idx="8">
                  <c:v>-21.291333333333341</c:v>
                </c:pt>
                <c:pt idx="9">
                  <c:v>-21.958000000000084</c:v>
                </c:pt>
                <c:pt idx="10">
                  <c:v>-16.958000000000084</c:v>
                </c:pt>
                <c:pt idx="11">
                  <c:v>-16.61533333333341</c:v>
                </c:pt>
                <c:pt idx="12">
                  <c:v>-14.61533333333341</c:v>
                </c:pt>
                <c:pt idx="13">
                  <c:v>-13.291333333333341</c:v>
                </c:pt>
                <c:pt idx="14">
                  <c:v>-11.624666666666826</c:v>
                </c:pt>
                <c:pt idx="15">
                  <c:v>-11.948666666666895</c:v>
                </c:pt>
                <c:pt idx="16">
                  <c:v>-9.9486666666668953</c:v>
                </c:pt>
                <c:pt idx="17">
                  <c:v>-8.9580000000000837</c:v>
                </c:pt>
                <c:pt idx="18">
                  <c:v>-6.6246666666668261</c:v>
                </c:pt>
                <c:pt idx="19">
                  <c:v>-6.0471666666667261</c:v>
                </c:pt>
                <c:pt idx="20">
                  <c:v>-10.389833333333399</c:v>
                </c:pt>
                <c:pt idx="21">
                  <c:v>6.5116666666666561</c:v>
                </c:pt>
                <c:pt idx="22">
                  <c:v>4.0891666666666424</c:v>
                </c:pt>
                <c:pt idx="23">
                  <c:v>4.333333333333333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8C-2B48-80FC-B059B69C0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895216"/>
        <c:axId val="776056064"/>
      </c:scatterChart>
      <c:valAx>
        <c:axId val="7768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056064"/>
        <c:crosses val="autoZero"/>
        <c:crossBetween val="midCat"/>
      </c:valAx>
      <c:valAx>
        <c:axId val="7760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8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G3.x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Mit!$F$3</c:f>
              <c:strCache>
                <c:ptCount val="1"/>
                <c:pt idx="0">
                  <c:v>Group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Mit!$F$4:$F$277</c:f>
              <c:strCache>
                <c:ptCount val="24"/>
                <c:pt idx="0">
                  <c:v>P1</c:v>
                </c:pt>
                <c:pt idx="1">
                  <c:v>P10</c:v>
                </c:pt>
                <c:pt idx="2">
                  <c:v>P11</c:v>
                </c:pt>
                <c:pt idx="3">
                  <c:v>P12</c:v>
                </c:pt>
                <c:pt idx="4">
                  <c:v>P13</c:v>
                </c:pt>
                <c:pt idx="5">
                  <c:v>P14</c:v>
                </c:pt>
                <c:pt idx="6">
                  <c:v>P15</c:v>
                </c:pt>
                <c:pt idx="7">
                  <c:v>P17</c:v>
                </c:pt>
                <c:pt idx="8">
                  <c:v>P18</c:v>
                </c:pt>
                <c:pt idx="9">
                  <c:v>P22</c:v>
                </c:pt>
                <c:pt idx="10">
                  <c:v>P23</c:v>
                </c:pt>
                <c:pt idx="11">
                  <c:v>P24</c:v>
                </c:pt>
                <c:pt idx="12">
                  <c:v>P25</c:v>
                </c:pt>
                <c:pt idx="13">
                  <c:v>P26</c:v>
                </c:pt>
                <c:pt idx="14">
                  <c:v>P27</c:v>
                </c:pt>
                <c:pt idx="15">
                  <c:v>P28</c:v>
                </c:pt>
                <c:pt idx="16">
                  <c:v>P29</c:v>
                </c:pt>
                <c:pt idx="17">
                  <c:v>P30</c:v>
                </c:pt>
                <c:pt idx="18">
                  <c:v>P31</c:v>
                </c:pt>
                <c:pt idx="19">
                  <c:v>P32</c:v>
                </c:pt>
                <c:pt idx="20">
                  <c:v>P33</c:v>
                </c:pt>
                <c:pt idx="21">
                  <c:v>P34</c:v>
                </c:pt>
                <c:pt idx="22">
                  <c:v>P35</c:v>
                </c:pt>
                <c:pt idx="23">
                  <c:v>P36</c:v>
                </c:pt>
              </c:strCache>
            </c:strRef>
          </c:xVal>
          <c:yVal>
            <c:numRef>
              <c:f>Mit!$D$4:$D$27</c:f>
              <c:numCache>
                <c:formatCode>General</c:formatCode>
                <c:ptCount val="24"/>
                <c:pt idx="0">
                  <c:v>-0.84483333333332666</c:v>
                </c:pt>
                <c:pt idx="1">
                  <c:v>0</c:v>
                </c:pt>
                <c:pt idx="2">
                  <c:v>0.116333333333273</c:v>
                </c:pt>
                <c:pt idx="3">
                  <c:v>-1.1006666666669389</c:v>
                </c:pt>
                <c:pt idx="4">
                  <c:v>-2.9843333333337796</c:v>
                </c:pt>
                <c:pt idx="5">
                  <c:v>-0.98433333333377959</c:v>
                </c:pt>
                <c:pt idx="6">
                  <c:v>-3.2013333333338778</c:v>
                </c:pt>
                <c:pt idx="7">
                  <c:v>-3.2013333333338778</c:v>
                </c:pt>
                <c:pt idx="8">
                  <c:v>-1.767333333333454</c:v>
                </c:pt>
                <c:pt idx="9">
                  <c:v>-1.1006666666669389</c:v>
                </c:pt>
                <c:pt idx="10">
                  <c:v>-0.6123333333332539</c:v>
                </c:pt>
                <c:pt idx="11">
                  <c:v>-0.94566666666673882</c:v>
                </c:pt>
                <c:pt idx="12">
                  <c:v>-0.55033333333346945</c:v>
                </c:pt>
                <c:pt idx="13">
                  <c:v>-0.55033333333346945</c:v>
                </c:pt>
                <c:pt idx="14">
                  <c:v>-0.15499999999997272</c:v>
                </c:pt>
                <c:pt idx="15">
                  <c:v>0.17833333333339851</c:v>
                </c:pt>
                <c:pt idx="16">
                  <c:v>0.24033333333329665</c:v>
                </c:pt>
                <c:pt idx="17">
                  <c:v>0.24033333333329665</c:v>
                </c:pt>
                <c:pt idx="18">
                  <c:v>0.66666666666666663</c:v>
                </c:pt>
                <c:pt idx="19">
                  <c:v>1</c:v>
                </c:pt>
                <c:pt idx="20">
                  <c:v>1.1008333333332985</c:v>
                </c:pt>
                <c:pt idx="21">
                  <c:v>1.4263333333333321</c:v>
                </c:pt>
                <c:pt idx="22">
                  <c:v>0.33333333333333331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3F-5A47-B95F-BFAB684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92448"/>
        <c:axId val="573835184"/>
      </c:scatterChart>
      <c:valAx>
        <c:axId val="63509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835184"/>
        <c:crosses val="autoZero"/>
        <c:crossBetween val="midCat"/>
      </c:valAx>
      <c:valAx>
        <c:axId val="5738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09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G3.y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Mit!$F$4:$F$27</c:f>
              <c:strCache>
                <c:ptCount val="24"/>
                <c:pt idx="0">
                  <c:v>P1</c:v>
                </c:pt>
                <c:pt idx="1">
                  <c:v>P10</c:v>
                </c:pt>
                <c:pt idx="2">
                  <c:v>P11</c:v>
                </c:pt>
                <c:pt idx="3">
                  <c:v>P12</c:v>
                </c:pt>
                <c:pt idx="4">
                  <c:v>P13</c:v>
                </c:pt>
                <c:pt idx="5">
                  <c:v>P14</c:v>
                </c:pt>
                <c:pt idx="6">
                  <c:v>P15</c:v>
                </c:pt>
                <c:pt idx="7">
                  <c:v>P17</c:v>
                </c:pt>
                <c:pt idx="8">
                  <c:v>P18</c:v>
                </c:pt>
                <c:pt idx="9">
                  <c:v>P22</c:v>
                </c:pt>
                <c:pt idx="10">
                  <c:v>P23</c:v>
                </c:pt>
                <c:pt idx="11">
                  <c:v>P24</c:v>
                </c:pt>
                <c:pt idx="12">
                  <c:v>P25</c:v>
                </c:pt>
                <c:pt idx="13">
                  <c:v>P26</c:v>
                </c:pt>
                <c:pt idx="14">
                  <c:v>P27</c:v>
                </c:pt>
                <c:pt idx="15">
                  <c:v>P28</c:v>
                </c:pt>
                <c:pt idx="16">
                  <c:v>P29</c:v>
                </c:pt>
                <c:pt idx="17">
                  <c:v>P30</c:v>
                </c:pt>
                <c:pt idx="18">
                  <c:v>P31</c:v>
                </c:pt>
                <c:pt idx="19">
                  <c:v>P32</c:v>
                </c:pt>
                <c:pt idx="20">
                  <c:v>P33</c:v>
                </c:pt>
                <c:pt idx="21">
                  <c:v>P34</c:v>
                </c:pt>
                <c:pt idx="22">
                  <c:v>P35</c:v>
                </c:pt>
                <c:pt idx="23">
                  <c:v>P36</c:v>
                </c:pt>
              </c:strCache>
            </c:strRef>
          </c:xVal>
          <c:yVal>
            <c:numRef>
              <c:f>Mit!$E$4:$E$27</c:f>
              <c:numCache>
                <c:formatCode>General</c:formatCode>
                <c:ptCount val="24"/>
                <c:pt idx="0">
                  <c:v>-17.878688806298044</c:v>
                </c:pt>
                <c:pt idx="1">
                  <c:v>0</c:v>
                </c:pt>
                <c:pt idx="2">
                  <c:v>-3.4184501513949499</c:v>
                </c:pt>
                <c:pt idx="3">
                  <c:v>-5.7800879588585783</c:v>
                </c:pt>
                <c:pt idx="4">
                  <c:v>-7.5119862610232797</c:v>
                </c:pt>
                <c:pt idx="5">
                  <c:v>-4.5318714435868515</c:v>
                </c:pt>
                <c:pt idx="6">
                  <c:v>-7.2658999931020389</c:v>
                </c:pt>
                <c:pt idx="7">
                  <c:v>-13.191233326435395</c:v>
                </c:pt>
                <c:pt idx="8">
                  <c:v>-10.742348453559543</c:v>
                </c:pt>
                <c:pt idx="9">
                  <c:v>-11.404754625525356</c:v>
                </c:pt>
                <c:pt idx="10">
                  <c:v>-10.173162188594688</c:v>
                </c:pt>
                <c:pt idx="11">
                  <c:v>-9.832625769278593</c:v>
                </c:pt>
                <c:pt idx="12">
                  <c:v>-9.338710646095933</c:v>
                </c:pt>
                <c:pt idx="13">
                  <c:v>-8.0147106460958639</c:v>
                </c:pt>
                <c:pt idx="14">
                  <c:v>-7.8541288562469163</c:v>
                </c:pt>
                <c:pt idx="15">
                  <c:v>-8.1759986088964069</c:v>
                </c:pt>
                <c:pt idx="16">
                  <c:v>-7.6842137330643254</c:v>
                </c:pt>
                <c:pt idx="17">
                  <c:v>-6.6935470663975138</c:v>
                </c:pt>
                <c:pt idx="18">
                  <c:v>-6.6204061719658966</c:v>
                </c:pt>
                <c:pt idx="19">
                  <c:v>-6.0407759246152182</c:v>
                </c:pt>
                <c:pt idx="20">
                  <c:v>-4.7255056283014483</c:v>
                </c:pt>
                <c:pt idx="21">
                  <c:v>4.257864969816751</c:v>
                </c:pt>
                <c:pt idx="22">
                  <c:v>4.091296914017164</c:v>
                </c:pt>
                <c:pt idx="23">
                  <c:v>4.333333333333333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A0-B043-AD1D-B94391707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009888"/>
        <c:axId val="752094192"/>
      </c:scatterChart>
      <c:valAx>
        <c:axId val="75200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094192"/>
        <c:crosses val="autoZero"/>
        <c:crossBetween val="midCat"/>
      </c:valAx>
      <c:valAx>
        <c:axId val="7520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00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</xdr:row>
      <xdr:rowOff>152400</xdr:rowOff>
    </xdr:from>
    <xdr:to>
      <xdr:col>7</xdr:col>
      <xdr:colOff>292100</xdr:colOff>
      <xdr:row>11</xdr:row>
      <xdr:rowOff>152400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337FCB70-002A-FC97-B8D3-FA9E1C446B7E}"/>
            </a:ext>
          </a:extLst>
        </xdr:cNvPr>
        <xdr:cNvSpPr txBox="1"/>
      </xdr:nvSpPr>
      <xdr:spPr>
        <a:xfrm>
          <a:off x="330200" y="508000"/>
          <a:ext cx="5740400" cy="160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Haupt</a:t>
          </a:r>
          <a:r>
            <a:rPr lang="zh-CN" altLang="en-US" sz="1100"/>
            <a:t> 通过数据绘制了路线图  单独 和组合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Ohne</a:t>
          </a:r>
          <a:r>
            <a:rPr lang="zh-CN" altLang="en-US" sz="1100"/>
            <a:t>里是实际路径转换后的和我们读数的偏差。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mit</a:t>
          </a:r>
          <a:r>
            <a:rPr lang="zh-CN" altLang="en-US" sz="1100"/>
            <a:t> 中是加上角度偏差修正后的 和 实际路径的偏差。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Mit</a:t>
          </a:r>
          <a:r>
            <a:rPr lang="zh-CN" altLang="en-US" sz="1100"/>
            <a:t> 及计算公式为 </a:t>
          </a:r>
          <a:r>
            <a:rPr lang="en-US" altLang="zh-CN" sz="1100"/>
            <a:t>y</a:t>
          </a:r>
          <a:r>
            <a:rPr lang="zh-CN" altLang="en-US" sz="1100"/>
            <a:t> 值保持不变 </a:t>
          </a:r>
          <a:r>
            <a:rPr lang="en-US" altLang="zh-CN" sz="1100"/>
            <a:t>x</a:t>
          </a:r>
          <a:r>
            <a:rPr lang="zh-CN" altLang="en-US" sz="1100"/>
            <a:t> 的值为</a:t>
          </a:r>
          <a:r>
            <a:rPr lang="de-DE" altLang="zh-CN" sz="1100"/>
            <a:t>SIN((</a:t>
          </a:r>
          <a:r>
            <a:rPr lang="en-US" altLang="zh-CN" sz="1100"/>
            <a:t>0.3661</a:t>
          </a:r>
          <a:r>
            <a:rPr lang="de-DE" altLang="zh-CN" sz="1100"/>
            <a:t>/360)*2*PI())*y</a:t>
          </a:r>
          <a:r>
            <a:rPr lang="zh-CN" altLang="en-US" sz="1100"/>
            <a:t> </a:t>
          </a:r>
          <a:r>
            <a:rPr lang="en-US" altLang="zh-CN" sz="1100"/>
            <a:t>+x</a:t>
          </a:r>
          <a:r>
            <a:rPr lang="zh-CN" altLang="en-US" sz="11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28</xdr:row>
      <xdr:rowOff>19050</xdr:rowOff>
    </xdr:from>
    <xdr:to>
      <xdr:col>17</xdr:col>
      <xdr:colOff>1193800</xdr:colOff>
      <xdr:row>50</xdr:row>
      <xdr:rowOff>101600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2D90E0F-44EB-5639-77D3-2D04A21ED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28</xdr:row>
      <xdr:rowOff>31750</xdr:rowOff>
    </xdr:from>
    <xdr:to>
      <xdr:col>9</xdr:col>
      <xdr:colOff>0</xdr:colOff>
      <xdr:row>50</xdr:row>
      <xdr:rowOff>25400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F64F070-E98C-1BEE-18B4-197626756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35</xdr:col>
      <xdr:colOff>241300</xdr:colOff>
      <xdr:row>102</xdr:row>
      <xdr:rowOff>63500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3BAF40F-D94C-6F45-9EEF-7CA3E904B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0.82069</cdr:x>
      <cdr:y>0.05318</cdr:y>
    </cdr:from>
    <cdr:to>
      <cdr:x>0.96638</cdr:x>
      <cdr:y>0.23191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29BF5AB6-2A7E-4E63-D280-9B04B04228A2}"/>
            </a:ext>
          </a:extLst>
        </cdr:cNvPr>
        <cdr:cNvSpPr txBox="1"/>
      </cdr:nvSpPr>
      <cdr:spPr>
        <a:xfrm xmlns:a="http://schemas.openxmlformats.org/drawingml/2006/main">
          <a:off x="12090400" y="457200"/>
          <a:ext cx="2146300" cy="153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2800">
              <a:solidFill>
                <a:srgbClr val="FF0000"/>
              </a:solidFill>
            </a:rPr>
            <a:t>G3</a:t>
          </a:r>
          <a:r>
            <a:rPr lang="zh-CN" altLang="en-US" sz="2800" baseline="0">
              <a:solidFill>
                <a:srgbClr val="FF0000"/>
              </a:solidFill>
            </a:rPr>
            <a:t> </a:t>
          </a:r>
          <a:r>
            <a:rPr lang="en-US" altLang="zh-CN" sz="2800" baseline="0">
              <a:solidFill>
                <a:srgbClr val="FF0000"/>
              </a:solidFill>
            </a:rPr>
            <a:t>ROT</a:t>
          </a:r>
        </a:p>
        <a:p xmlns:a="http://schemas.openxmlformats.org/drawingml/2006/main">
          <a:r>
            <a:rPr lang="en-US" altLang="zh-CN" sz="2800" baseline="0">
              <a:solidFill>
                <a:schemeClr val="accent1"/>
              </a:solidFill>
            </a:rPr>
            <a:t>G1</a:t>
          </a:r>
          <a:r>
            <a:rPr lang="zh-CN" altLang="en-US" sz="2800" baseline="0">
              <a:solidFill>
                <a:schemeClr val="accent1"/>
              </a:solidFill>
            </a:rPr>
            <a:t> </a:t>
          </a:r>
          <a:r>
            <a:rPr lang="en-US" altLang="zh-CN" sz="2800" baseline="0">
              <a:solidFill>
                <a:schemeClr val="accent1"/>
              </a:solidFill>
            </a:rPr>
            <a:t>Blau</a:t>
          </a:r>
        </a:p>
        <a:p xmlns:a="http://schemas.openxmlformats.org/drawingml/2006/main">
          <a:r>
            <a:rPr lang="en-US" altLang="zh-CN" sz="2800" baseline="0">
              <a:solidFill>
                <a:schemeClr val="bg1"/>
              </a:solidFill>
            </a:rPr>
            <a:t>Real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Weiss</a:t>
          </a:r>
          <a:endParaRPr lang="zh-CN" altLang="en-US" sz="2800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3</xdr:row>
      <xdr:rowOff>31750</xdr:rowOff>
    </xdr:from>
    <xdr:to>
      <xdr:col>9</xdr:col>
      <xdr:colOff>977900</xdr:colOff>
      <xdr:row>13</xdr:row>
      <xdr:rowOff>234950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4E9015-4016-B17D-C12C-9EEF59912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165100</xdr:colOff>
      <xdr:row>3</xdr:row>
      <xdr:rowOff>44450</xdr:rowOff>
    </xdr:from>
    <xdr:to>
      <xdr:col>13</xdr:col>
      <xdr:colOff>1117600</xdr:colOff>
      <xdr:row>13</xdr:row>
      <xdr:rowOff>247650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BAA73B9-2681-9095-61A4-8DF509BE0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15</xdr:row>
      <xdr:rowOff>165100</xdr:rowOff>
    </xdr:from>
    <xdr:to>
      <xdr:col>9</xdr:col>
      <xdr:colOff>1041400</xdr:colOff>
      <xdr:row>26</xdr:row>
      <xdr:rowOff>203200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B93B2FA-00B6-593E-3C8F-165515FDD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50800</xdr:colOff>
      <xdr:row>15</xdr:row>
      <xdr:rowOff>133350</xdr:rowOff>
    </xdr:from>
    <xdr:to>
      <xdr:col>13</xdr:col>
      <xdr:colOff>1181100</xdr:colOff>
      <xdr:row>26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D362C0C-DE29-C851-9FD7-506C1E039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19050</xdr:rowOff>
    </xdr:from>
    <xdr:to>
      <xdr:col>9</xdr:col>
      <xdr:colOff>1028700</xdr:colOff>
      <xdr:row>13</xdr:row>
      <xdr:rowOff>222250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A3325B0-6FD2-7559-EFA0-382084DC8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2</xdr:row>
      <xdr:rowOff>247650</xdr:rowOff>
    </xdr:from>
    <xdr:to>
      <xdr:col>13</xdr:col>
      <xdr:colOff>977900</xdr:colOff>
      <xdr:row>13</xdr:row>
      <xdr:rowOff>196850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7861F69-F29C-F25C-9F89-981C9547C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1193800</xdr:colOff>
      <xdr:row>15</xdr:row>
      <xdr:rowOff>6350</xdr:rowOff>
    </xdr:from>
    <xdr:to>
      <xdr:col>9</xdr:col>
      <xdr:colOff>1130300</xdr:colOff>
      <xdr:row>26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AB3CA08-4051-5300-555E-3A37EB91E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1193800</xdr:colOff>
      <xdr:row>14</xdr:row>
      <xdr:rowOff>247650</xdr:rowOff>
    </xdr:from>
    <xdr:to>
      <xdr:col>14</xdr:col>
      <xdr:colOff>12700</xdr:colOff>
      <xdr:row>26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0946C0B-D01C-AA39-EF3B-D7774D6A1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E9E7-23DD-5845-8C8C-79559A79A261}">
  <dimension ref="A1"/>
  <sheetViews>
    <sheetView tabSelected="1" workbookViewId="0">
      <selection activeCell="L1" sqref="L1"/>
    </sheetView>
  </sheetViews>
  <sheetFormatPr baseColWidth="10" defaultRowHeight="14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7"/>
  <sheetViews>
    <sheetView topLeftCell="X2" workbookViewId="0">
      <selection activeCell="AM4" sqref="AM4"/>
    </sheetView>
  </sheetViews>
  <sheetFormatPr baseColWidth="10" defaultColWidth="15.83203125" defaultRowHeight="20" customHeight="1"/>
  <sheetData>
    <row r="1" spans="1:39" ht="20" customHeight="1">
      <c r="B1" t="s">
        <v>24</v>
      </c>
      <c r="H1" s="6" t="s">
        <v>32</v>
      </c>
      <c r="I1" s="6"/>
      <c r="K1" t="s">
        <v>25</v>
      </c>
      <c r="Q1" s="7" t="s">
        <v>33</v>
      </c>
      <c r="R1" s="7"/>
      <c r="T1" s="8" t="s">
        <v>37</v>
      </c>
      <c r="U1" s="8"/>
      <c r="V1" s="8"/>
      <c r="W1" s="8"/>
      <c r="Z1" t="s">
        <v>38</v>
      </c>
    </row>
    <row r="2" spans="1:39" ht="20" customHeight="1">
      <c r="B2" t="s">
        <v>35</v>
      </c>
      <c r="C2" t="s">
        <v>36</v>
      </c>
      <c r="H2" s="1"/>
      <c r="I2" s="1"/>
      <c r="Q2" s="2"/>
      <c r="R2" s="2"/>
    </row>
    <row r="3" spans="1:39" ht="20" customHeight="1">
      <c r="A3" t="s">
        <v>34</v>
      </c>
      <c r="B3" t="s">
        <v>26</v>
      </c>
      <c r="D3" t="s">
        <v>27</v>
      </c>
      <c r="F3" t="s">
        <v>28</v>
      </c>
      <c r="H3" s="1"/>
      <c r="I3" s="1"/>
      <c r="K3" t="s">
        <v>29</v>
      </c>
      <c r="M3" t="s">
        <v>30</v>
      </c>
      <c r="O3" t="s">
        <v>31</v>
      </c>
      <c r="Q3" s="2"/>
      <c r="R3" s="2"/>
      <c r="Z3" t="s">
        <v>39</v>
      </c>
      <c r="AA3" t="s">
        <v>40</v>
      </c>
      <c r="AB3" t="s">
        <v>42</v>
      </c>
      <c r="AC3" t="s">
        <v>43</v>
      </c>
      <c r="AD3" t="s">
        <v>41</v>
      </c>
      <c r="AF3" s="9" t="s">
        <v>44</v>
      </c>
      <c r="AG3" s="9"/>
      <c r="AI3" s="9" t="s">
        <v>47</v>
      </c>
      <c r="AJ3" s="9"/>
      <c r="AL3" s="9" t="s">
        <v>47</v>
      </c>
      <c r="AM3" s="9"/>
    </row>
    <row r="4" spans="1:39" ht="20" customHeight="1">
      <c r="A4" t="s">
        <v>0</v>
      </c>
      <c r="B4">
        <v>-1940</v>
      </c>
      <c r="C4">
        <v>-336</v>
      </c>
      <c r="D4">
        <v>-1942</v>
      </c>
      <c r="E4">
        <v>-336</v>
      </c>
      <c r="F4">
        <v>-1939</v>
      </c>
      <c r="G4">
        <v>-337</v>
      </c>
      <c r="H4" s="2">
        <f>AVERAGE(B4,D4,F4)</f>
        <v>-1940.3333333333333</v>
      </c>
      <c r="I4" s="2">
        <f>AVERAGE(C4,E4,G4)</f>
        <v>-336.33333333333331</v>
      </c>
      <c r="K4">
        <v>-1947</v>
      </c>
      <c r="L4">
        <v>-329</v>
      </c>
      <c r="M4">
        <v>-1947</v>
      </c>
      <c r="N4">
        <v>-328</v>
      </c>
      <c r="O4">
        <v>-1946</v>
      </c>
      <c r="P4">
        <v>-329</v>
      </c>
      <c r="Q4" s="2">
        <f>AVERAGE(K4,M4,O4)</f>
        <v>-1946.6666666666667</v>
      </c>
      <c r="R4" s="2">
        <f>AVERAGE(L4,N4,P4)</f>
        <v>-328.66666666666669</v>
      </c>
      <c r="U4" s="3">
        <f>Q4-H4</f>
        <v>-6.3333333333334849</v>
      </c>
      <c r="V4" s="3">
        <f>I4-R4</f>
        <v>-7.6666666666666288</v>
      </c>
      <c r="Z4">
        <v>165</v>
      </c>
      <c r="AA4">
        <v>-30</v>
      </c>
      <c r="AB4" s="9">
        <v>11.803100000000001</v>
      </c>
      <c r="AC4" s="9">
        <v>11.966200000000001</v>
      </c>
      <c r="AD4" s="9">
        <v>-0.36616504</v>
      </c>
      <c r="AF4">
        <f>-Z4*$AB$4</f>
        <v>-1947.5115000000001</v>
      </c>
      <c r="AG4">
        <f>AA4*$AC$4</f>
        <v>-358.98599999999999</v>
      </c>
      <c r="AI4" s="3">
        <f>Q4</f>
        <v>-1946.6666666666667</v>
      </c>
      <c r="AJ4">
        <f>SIN((-$AD$4/360)*2*PI())*AI4+R4</f>
        <v>-341.10731119370195</v>
      </c>
      <c r="AL4" s="3">
        <f>H4</f>
        <v>-1940.3333333333333</v>
      </c>
      <c r="AM4">
        <f>SIN((-$AD$4/360)*2*PI())*AL4+I4</f>
        <v>-348.73350316070866</v>
      </c>
    </row>
    <row r="5" spans="1:39" ht="20" customHeight="1">
      <c r="A5" t="s">
        <v>1</v>
      </c>
      <c r="B5">
        <v>2</v>
      </c>
      <c r="C5">
        <v>-1</v>
      </c>
      <c r="D5">
        <v>-1</v>
      </c>
      <c r="E5">
        <v>-1</v>
      </c>
      <c r="F5">
        <v>3</v>
      </c>
      <c r="G5">
        <v>-1</v>
      </c>
      <c r="H5" s="2">
        <f t="shared" ref="H5:H27" si="0">AVERAGE(B5,D5,F5)</f>
        <v>1.3333333333333333</v>
      </c>
      <c r="I5" s="2">
        <f t="shared" ref="I5:I27" si="1">AVERAGE(C5,E5,G5)</f>
        <v>-1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2">
        <f t="shared" ref="Q5:Q27" si="2">AVERAGE(K5,M5,O5)</f>
        <v>0</v>
      </c>
      <c r="R5" s="2">
        <f t="shared" ref="R5:R27" si="3">AVERAGE(L5,N5,P5)</f>
        <v>0</v>
      </c>
      <c r="U5" s="3">
        <f t="shared" ref="U5:U27" si="4">Q5-H5</f>
        <v>-1.3333333333333333</v>
      </c>
      <c r="V5" s="3">
        <f t="shared" ref="V5:V27" si="5">I5-R5</f>
        <v>-1</v>
      </c>
      <c r="Z5">
        <v>0</v>
      </c>
      <c r="AA5">
        <v>0</v>
      </c>
      <c r="AB5" s="9"/>
      <c r="AC5" s="9"/>
      <c r="AD5" s="9"/>
      <c r="AF5">
        <f t="shared" ref="AF5:AF27" si="6">-Z5*$AB$4</f>
        <v>0</v>
      </c>
      <c r="AG5">
        <f t="shared" ref="AG5:AG27" si="7">AA5*$AC$4</f>
        <v>0</v>
      </c>
      <c r="AI5" s="3">
        <f t="shared" ref="AI5:AI27" si="8">Q5</f>
        <v>0</v>
      </c>
      <c r="AJ5">
        <f>SIN((-$AD$4/360)*2*PI())*AI5+R5</f>
        <v>0</v>
      </c>
      <c r="AL5" s="3">
        <f t="shared" ref="AL5:AL27" si="9">H5</f>
        <v>1.3333333333333333</v>
      </c>
      <c r="AM5">
        <f t="shared" ref="AM5:AM27" si="10">SIN((-$AD$4/360)*2*PI())*AL5+I5</f>
        <v>-0.9914790105979211</v>
      </c>
    </row>
    <row r="6" spans="1:39" s="4" customFormat="1" ht="20" customHeight="1">
      <c r="A6" s="4" t="s">
        <v>2</v>
      </c>
      <c r="B6" s="4">
        <v>-812</v>
      </c>
      <c r="C6" s="4">
        <v>844</v>
      </c>
      <c r="D6" s="4">
        <v>-816</v>
      </c>
      <c r="E6" s="4">
        <v>844</v>
      </c>
      <c r="F6" s="4">
        <v>-812</v>
      </c>
      <c r="G6" s="4">
        <v>843</v>
      </c>
      <c r="H6" s="5">
        <f t="shared" si="0"/>
        <v>-813.33333333333337</v>
      </c>
      <c r="I6" s="5">
        <f t="shared" si="1"/>
        <v>843.66666666666663</v>
      </c>
      <c r="K6" s="4">
        <v>-826</v>
      </c>
      <c r="L6" s="4">
        <v>846</v>
      </c>
      <c r="M6" s="4">
        <v>-827</v>
      </c>
      <c r="N6" s="4">
        <v>847</v>
      </c>
      <c r="O6" s="4">
        <v>-826</v>
      </c>
      <c r="P6" s="4">
        <v>846</v>
      </c>
      <c r="Q6" s="5">
        <f t="shared" si="2"/>
        <v>-826.33333333333337</v>
      </c>
      <c r="R6" s="5">
        <f t="shared" si="3"/>
        <v>846.33333333333337</v>
      </c>
      <c r="U6" s="5">
        <f t="shared" si="4"/>
        <v>-13</v>
      </c>
      <c r="V6" s="5">
        <f t="shared" si="5"/>
        <v>-2.6666666666667425</v>
      </c>
      <c r="Z6" s="4">
        <v>70</v>
      </c>
      <c r="AA6" s="4">
        <v>70</v>
      </c>
      <c r="AB6" s="9"/>
      <c r="AC6" s="9"/>
      <c r="AD6" s="9"/>
      <c r="AF6">
        <f t="shared" si="6"/>
        <v>-826.2170000000001</v>
      </c>
      <c r="AG6">
        <f t="shared" si="7"/>
        <v>837.63400000000001</v>
      </c>
      <c r="AI6" s="3">
        <f t="shared" si="8"/>
        <v>-826.33333333333337</v>
      </c>
      <c r="AJ6">
        <f>SIN((-$AD$4/360)*2*PI())*AI6+R6</f>
        <v>841.05245015139496</v>
      </c>
      <c r="AL6" s="3">
        <f t="shared" si="9"/>
        <v>-813.33333333333337</v>
      </c>
      <c r="AM6">
        <f t="shared" si="10"/>
        <v>838.46886313139851</v>
      </c>
    </row>
    <row r="7" spans="1:39" s="4" customFormat="1" ht="20" customHeight="1">
      <c r="A7" s="4" t="s">
        <v>3</v>
      </c>
      <c r="B7" s="4">
        <v>-1625</v>
      </c>
      <c r="C7" s="4">
        <v>16</v>
      </c>
      <c r="D7" s="4">
        <v>-1630</v>
      </c>
      <c r="E7" s="4">
        <v>16</v>
      </c>
      <c r="F7" s="4">
        <v>-1625</v>
      </c>
      <c r="G7" s="4">
        <v>16</v>
      </c>
      <c r="H7" s="5">
        <f t="shared" si="0"/>
        <v>-1626.6666666666667</v>
      </c>
      <c r="I7" s="5">
        <f t="shared" si="1"/>
        <v>16</v>
      </c>
      <c r="K7" s="4">
        <v>-1651</v>
      </c>
      <c r="L7" s="4">
        <v>16</v>
      </c>
      <c r="M7" s="4">
        <v>-1652</v>
      </c>
      <c r="N7" s="4">
        <v>18</v>
      </c>
      <c r="O7" s="4">
        <v>-1651</v>
      </c>
      <c r="P7" s="4">
        <v>15</v>
      </c>
      <c r="Q7" s="5">
        <f t="shared" si="2"/>
        <v>-1651.3333333333333</v>
      </c>
      <c r="R7" s="5">
        <f t="shared" si="3"/>
        <v>16.333333333333332</v>
      </c>
      <c r="U7" s="5">
        <f t="shared" si="4"/>
        <v>-24.666666666666515</v>
      </c>
      <c r="V7" s="5">
        <f t="shared" si="5"/>
        <v>-0.33333333333333215</v>
      </c>
      <c r="Z7" s="4">
        <v>140</v>
      </c>
      <c r="AA7" s="4">
        <v>0</v>
      </c>
      <c r="AB7" s="9"/>
      <c r="AC7" s="9"/>
      <c r="AD7" s="9"/>
      <c r="AF7">
        <f t="shared" si="6"/>
        <v>-1652.4340000000002</v>
      </c>
      <c r="AG7">
        <f t="shared" si="7"/>
        <v>0</v>
      </c>
      <c r="AI7" s="3">
        <f t="shared" si="8"/>
        <v>-1651.3333333333333</v>
      </c>
      <c r="AJ7">
        <f>SIN((-$AD$4/360)*2*PI())*AI7+R7</f>
        <v>5.7800879588585783</v>
      </c>
      <c r="AL7" s="3">
        <f t="shared" si="9"/>
        <v>-1626.6666666666667</v>
      </c>
      <c r="AM7">
        <f t="shared" si="10"/>
        <v>5.6043929294637049</v>
      </c>
    </row>
    <row r="8" spans="1:39" ht="20" customHeight="1">
      <c r="A8" t="s">
        <v>4</v>
      </c>
      <c r="B8">
        <v>-2450</v>
      </c>
      <c r="C8">
        <v>25</v>
      </c>
      <c r="D8">
        <v>-2456</v>
      </c>
      <c r="E8">
        <v>26</v>
      </c>
      <c r="F8">
        <v>-2450</v>
      </c>
      <c r="G8">
        <v>26</v>
      </c>
      <c r="H8" s="2">
        <f t="shared" si="0"/>
        <v>-2452</v>
      </c>
      <c r="I8" s="2">
        <f t="shared" si="1"/>
        <v>25.666666666666668</v>
      </c>
      <c r="K8">
        <v>-2475</v>
      </c>
      <c r="L8">
        <v>23</v>
      </c>
      <c r="M8">
        <v>-2477</v>
      </c>
      <c r="N8">
        <v>25</v>
      </c>
      <c r="O8">
        <v>-2475</v>
      </c>
      <c r="P8">
        <v>22</v>
      </c>
      <c r="Q8" s="2">
        <f t="shared" si="2"/>
        <v>-2475.6666666666665</v>
      </c>
      <c r="R8" s="2">
        <f t="shared" si="3"/>
        <v>23.333333333333332</v>
      </c>
      <c r="U8" s="3">
        <f t="shared" si="4"/>
        <v>-23.666666666666515</v>
      </c>
      <c r="V8" s="3">
        <f t="shared" si="5"/>
        <v>2.3333333333333357</v>
      </c>
      <c r="Z8">
        <v>210</v>
      </c>
      <c r="AA8">
        <v>0</v>
      </c>
      <c r="AB8" s="9"/>
      <c r="AC8" s="9"/>
      <c r="AD8" s="9"/>
      <c r="AF8">
        <f t="shared" si="6"/>
        <v>-2478.6510000000003</v>
      </c>
      <c r="AG8">
        <f t="shared" si="7"/>
        <v>0</v>
      </c>
      <c r="AI8" s="3">
        <f t="shared" si="8"/>
        <v>-2475.6666666666665</v>
      </c>
      <c r="AJ8">
        <f>SIN((-$AD$4/360)*2*PI())*AI8+R8</f>
        <v>7.5119862610232797</v>
      </c>
      <c r="AL8" s="3">
        <f t="shared" si="9"/>
        <v>-2452</v>
      </c>
      <c r="AM8">
        <f t="shared" si="10"/>
        <v>9.9965671562435148</v>
      </c>
    </row>
    <row r="9" spans="1:39" ht="20" customHeight="1">
      <c r="A9" t="s">
        <v>5</v>
      </c>
      <c r="B9">
        <v>-2450</v>
      </c>
      <c r="C9">
        <v>861</v>
      </c>
      <c r="D9">
        <v>-2454</v>
      </c>
      <c r="E9">
        <v>861</v>
      </c>
      <c r="F9">
        <v>-2450</v>
      </c>
      <c r="G9">
        <v>862</v>
      </c>
      <c r="H9" s="2">
        <f t="shared" si="0"/>
        <v>-2451.3333333333335</v>
      </c>
      <c r="I9" s="2">
        <f t="shared" si="1"/>
        <v>861.33333333333337</v>
      </c>
      <c r="K9">
        <v>-2477</v>
      </c>
      <c r="L9">
        <v>857</v>
      </c>
      <c r="M9">
        <v>-2479</v>
      </c>
      <c r="N9">
        <v>860</v>
      </c>
      <c r="O9">
        <v>-2477</v>
      </c>
      <c r="P9">
        <v>857</v>
      </c>
      <c r="Q9" s="2">
        <f t="shared" si="2"/>
        <v>-2477.6666666666665</v>
      </c>
      <c r="R9" s="2">
        <f t="shared" si="3"/>
        <v>858</v>
      </c>
      <c r="U9" s="3">
        <f t="shared" si="4"/>
        <v>-26.33333333333303</v>
      </c>
      <c r="V9" s="3">
        <f t="shared" si="5"/>
        <v>3.3333333333333712</v>
      </c>
      <c r="Z9">
        <v>210</v>
      </c>
      <c r="AA9">
        <v>70</v>
      </c>
      <c r="AB9" s="9"/>
      <c r="AC9" s="9"/>
      <c r="AD9" s="9"/>
      <c r="AF9">
        <f t="shared" si="6"/>
        <v>-2478.6510000000003</v>
      </c>
      <c r="AG9">
        <f t="shared" si="7"/>
        <v>837.63400000000001</v>
      </c>
      <c r="AI9" s="3">
        <f t="shared" si="8"/>
        <v>-2477.6666666666665</v>
      </c>
      <c r="AJ9">
        <f>SIN((-$AD$4/360)*2*PI())*AI9+R9</f>
        <v>842.16587144358687</v>
      </c>
      <c r="AL9" s="3">
        <f t="shared" si="9"/>
        <v>-2451.3333333333335</v>
      </c>
      <c r="AM9">
        <f t="shared" si="10"/>
        <v>845.66749431761127</v>
      </c>
    </row>
    <row r="10" spans="1:39" ht="20" customHeight="1">
      <c r="A10" t="s">
        <v>6</v>
      </c>
      <c r="B10">
        <v>-3276</v>
      </c>
      <c r="C10">
        <v>870</v>
      </c>
      <c r="D10">
        <v>-3279</v>
      </c>
      <c r="E10">
        <v>869</v>
      </c>
      <c r="F10">
        <v>-3276</v>
      </c>
      <c r="G10">
        <v>871</v>
      </c>
      <c r="H10" s="2">
        <f t="shared" si="0"/>
        <v>-3277</v>
      </c>
      <c r="I10" s="2">
        <f t="shared" si="1"/>
        <v>870</v>
      </c>
      <c r="K10">
        <v>-3301</v>
      </c>
      <c r="L10">
        <v>865</v>
      </c>
      <c r="M10">
        <v>-3303</v>
      </c>
      <c r="N10">
        <v>868</v>
      </c>
      <c r="O10">
        <v>-3301</v>
      </c>
      <c r="P10">
        <v>865</v>
      </c>
      <c r="Q10" s="2">
        <f t="shared" si="2"/>
        <v>-3301.6666666666665</v>
      </c>
      <c r="R10" s="2">
        <f t="shared" si="3"/>
        <v>866</v>
      </c>
      <c r="U10" s="3">
        <f t="shared" si="4"/>
        <v>-24.666666666666515</v>
      </c>
      <c r="V10" s="3">
        <f t="shared" si="5"/>
        <v>4</v>
      </c>
      <c r="Z10">
        <v>280</v>
      </c>
      <c r="AA10">
        <v>70</v>
      </c>
      <c r="AB10" s="9"/>
      <c r="AC10" s="9"/>
      <c r="AD10" s="9"/>
      <c r="AF10">
        <f t="shared" si="6"/>
        <v>-3304.8680000000004</v>
      </c>
      <c r="AG10">
        <f t="shared" si="7"/>
        <v>837.63400000000001</v>
      </c>
      <c r="AI10" s="3">
        <f t="shared" si="8"/>
        <v>-3301.6666666666665</v>
      </c>
      <c r="AJ10">
        <f>SIN((-$AD$4/360)*2*PI())*AI10+R10</f>
        <v>844.89989999310205</v>
      </c>
      <c r="AL10" s="3">
        <f t="shared" si="9"/>
        <v>-3277</v>
      </c>
      <c r="AM10">
        <f t="shared" si="10"/>
        <v>849.05753829704054</v>
      </c>
    </row>
    <row r="11" spans="1:39" ht="20" customHeight="1">
      <c r="A11" t="s">
        <v>7</v>
      </c>
      <c r="B11">
        <v>-3273</v>
      </c>
      <c r="C11">
        <v>-1037</v>
      </c>
      <c r="D11">
        <v>-3280</v>
      </c>
      <c r="E11">
        <v>-1039</v>
      </c>
      <c r="F11">
        <v>-3275</v>
      </c>
      <c r="G11">
        <v>-1037</v>
      </c>
      <c r="H11" s="2">
        <f t="shared" si="0"/>
        <v>-3276</v>
      </c>
      <c r="I11" s="2">
        <f t="shared" si="1"/>
        <v>-1037.6666666666667</v>
      </c>
      <c r="K11">
        <v>-3300</v>
      </c>
      <c r="L11">
        <v>-1044</v>
      </c>
      <c r="M11">
        <v>-3303</v>
      </c>
      <c r="N11">
        <v>-1041</v>
      </c>
      <c r="O11">
        <v>-3302</v>
      </c>
      <c r="P11">
        <v>-1043</v>
      </c>
      <c r="Q11" s="2">
        <f t="shared" si="2"/>
        <v>-3301.6666666666665</v>
      </c>
      <c r="R11" s="2">
        <f t="shared" si="3"/>
        <v>-1042.6666666666667</v>
      </c>
      <c r="U11" s="3">
        <f t="shared" si="4"/>
        <v>-25.666666666666515</v>
      </c>
      <c r="V11" s="3">
        <f t="shared" si="5"/>
        <v>5</v>
      </c>
      <c r="Z11">
        <v>280</v>
      </c>
      <c r="AA11">
        <v>-90</v>
      </c>
      <c r="AB11" s="9"/>
      <c r="AC11" s="9"/>
      <c r="AD11" s="9"/>
      <c r="AF11">
        <f t="shared" si="6"/>
        <v>-3304.8680000000004</v>
      </c>
      <c r="AG11">
        <f t="shared" si="7"/>
        <v>-1076.9580000000001</v>
      </c>
      <c r="AI11" s="3">
        <f t="shared" si="8"/>
        <v>-3301.6666666666665</v>
      </c>
      <c r="AJ11">
        <f>SIN((-$AD$4/360)*2*PI())*AI11+R11</f>
        <v>-1063.7667666735647</v>
      </c>
      <c r="AL11" s="3">
        <f t="shared" si="9"/>
        <v>-3276</v>
      </c>
      <c r="AM11">
        <f t="shared" si="10"/>
        <v>-1058.6027376275747</v>
      </c>
    </row>
    <row r="12" spans="1:39" ht="20" customHeight="1">
      <c r="A12" t="s">
        <v>8</v>
      </c>
      <c r="B12">
        <v>-1620</v>
      </c>
      <c r="C12">
        <v>-1054</v>
      </c>
      <c r="D12">
        <v>-1627</v>
      </c>
      <c r="E12">
        <v>-1055</v>
      </c>
      <c r="F12">
        <v>-1622</v>
      </c>
      <c r="G12">
        <v>-1054</v>
      </c>
      <c r="H12" s="2">
        <f t="shared" si="0"/>
        <v>-1623</v>
      </c>
      <c r="I12" s="2">
        <f t="shared" si="1"/>
        <v>-1054.3333333333333</v>
      </c>
      <c r="K12">
        <v>-1649</v>
      </c>
      <c r="L12">
        <v>-1057</v>
      </c>
      <c r="M12">
        <v>-1652</v>
      </c>
      <c r="N12">
        <v>-1055</v>
      </c>
      <c r="O12">
        <v>-1651</v>
      </c>
      <c r="P12">
        <v>-1055</v>
      </c>
      <c r="Q12" s="2">
        <f t="shared" si="2"/>
        <v>-1650.6666666666667</v>
      </c>
      <c r="R12" s="2">
        <f t="shared" si="3"/>
        <v>-1055.6666666666667</v>
      </c>
      <c r="U12" s="3">
        <f t="shared" si="4"/>
        <v>-27.666666666666742</v>
      </c>
      <c r="V12" s="3">
        <f t="shared" si="5"/>
        <v>1.3333333333334849</v>
      </c>
      <c r="Z12">
        <v>140</v>
      </c>
      <c r="AA12">
        <v>-90</v>
      </c>
      <c r="AB12" s="9"/>
      <c r="AC12" s="9"/>
      <c r="AD12" s="9"/>
      <c r="AF12">
        <f t="shared" si="6"/>
        <v>-1652.4340000000002</v>
      </c>
      <c r="AG12">
        <f t="shared" si="7"/>
        <v>-1076.9580000000001</v>
      </c>
      <c r="AI12" s="3">
        <f t="shared" si="8"/>
        <v>-1650.6666666666667</v>
      </c>
      <c r="AJ12">
        <f>SIN((-$AD$4/360)*2*PI())*AI12+R12</f>
        <v>-1066.2156515464405</v>
      </c>
      <c r="AL12" s="3">
        <f t="shared" si="9"/>
        <v>-1623</v>
      </c>
      <c r="AM12">
        <f t="shared" si="10"/>
        <v>-1064.7055076830138</v>
      </c>
    </row>
    <row r="13" spans="1:39" ht="20" customHeight="1">
      <c r="A13" t="s">
        <v>9</v>
      </c>
      <c r="B13">
        <v>-1620</v>
      </c>
      <c r="C13">
        <v>-1053</v>
      </c>
      <c r="D13">
        <v>-1627</v>
      </c>
      <c r="E13">
        <v>-1054</v>
      </c>
      <c r="F13">
        <v>-1623</v>
      </c>
      <c r="G13">
        <v>-1053</v>
      </c>
      <c r="H13" s="2">
        <f t="shared" si="0"/>
        <v>-1623.3333333333333</v>
      </c>
      <c r="I13" s="2">
        <f t="shared" si="1"/>
        <v>-1053.3333333333333</v>
      </c>
      <c r="K13">
        <v>-1650</v>
      </c>
      <c r="L13">
        <v>-1057</v>
      </c>
      <c r="M13">
        <v>-1652</v>
      </c>
      <c r="N13">
        <v>-1055</v>
      </c>
      <c r="O13">
        <v>-1652</v>
      </c>
      <c r="P13">
        <v>-1053</v>
      </c>
      <c r="Q13" s="2">
        <f t="shared" si="2"/>
        <v>-1651.3333333333333</v>
      </c>
      <c r="R13" s="2">
        <f t="shared" si="3"/>
        <v>-1055</v>
      </c>
      <c r="U13" s="3">
        <f t="shared" si="4"/>
        <v>-28</v>
      </c>
      <c r="V13" s="3">
        <f t="shared" si="5"/>
        <v>1.6666666666667425</v>
      </c>
      <c r="Z13">
        <v>140</v>
      </c>
      <c r="AA13">
        <v>-90</v>
      </c>
      <c r="AB13" s="9"/>
      <c r="AC13" s="9"/>
      <c r="AD13" s="9"/>
      <c r="AF13">
        <f t="shared" si="6"/>
        <v>-1652.4340000000002</v>
      </c>
      <c r="AG13">
        <f t="shared" si="7"/>
        <v>-1076.9580000000001</v>
      </c>
      <c r="AI13" s="3">
        <f t="shared" si="8"/>
        <v>-1651.3333333333333</v>
      </c>
      <c r="AJ13">
        <f>SIN((-$AD$4/360)*2*PI())*AI13+R13</f>
        <v>-1065.5532453744747</v>
      </c>
      <c r="AL13" s="3">
        <f t="shared" si="9"/>
        <v>-1623.3333333333333</v>
      </c>
      <c r="AM13">
        <f t="shared" si="10"/>
        <v>-1063.7076379303644</v>
      </c>
    </row>
    <row r="14" spans="1:39" ht="20" customHeight="1">
      <c r="A14" t="s">
        <v>10</v>
      </c>
      <c r="B14">
        <v>-1030</v>
      </c>
      <c r="C14">
        <v>-1060</v>
      </c>
      <c r="D14">
        <v>-1035</v>
      </c>
      <c r="E14">
        <v>-1056</v>
      </c>
      <c r="F14">
        <v>-1033</v>
      </c>
      <c r="G14">
        <v>-1059</v>
      </c>
      <c r="H14" s="2">
        <f t="shared" si="0"/>
        <v>-1032.6666666666667</v>
      </c>
      <c r="I14" s="2">
        <f t="shared" si="1"/>
        <v>-1058.3333333333333</v>
      </c>
      <c r="K14">
        <v>-1061</v>
      </c>
      <c r="L14">
        <v>-1062</v>
      </c>
      <c r="M14">
        <v>-1062</v>
      </c>
      <c r="N14">
        <v>-1060</v>
      </c>
      <c r="O14">
        <v>-1062</v>
      </c>
      <c r="P14">
        <v>-1058</v>
      </c>
      <c r="Q14" s="2">
        <f t="shared" si="2"/>
        <v>-1061.6666666666667</v>
      </c>
      <c r="R14" s="2">
        <f t="shared" si="3"/>
        <v>-1060</v>
      </c>
      <c r="U14" s="3">
        <f t="shared" si="4"/>
        <v>-29</v>
      </c>
      <c r="V14" s="3">
        <f t="shared" si="5"/>
        <v>1.6666666666667425</v>
      </c>
      <c r="Z14">
        <v>90</v>
      </c>
      <c r="AA14">
        <v>-90</v>
      </c>
      <c r="AB14" s="9"/>
      <c r="AC14" s="9"/>
      <c r="AD14" s="9"/>
      <c r="AF14">
        <f t="shared" si="6"/>
        <v>-1062.279</v>
      </c>
      <c r="AG14">
        <f t="shared" si="7"/>
        <v>-1076.9580000000001</v>
      </c>
      <c r="AI14" s="3">
        <f t="shared" si="8"/>
        <v>-1061.6666666666667</v>
      </c>
      <c r="AJ14">
        <f>SIN((-$AD$4/360)*2*PI())*AI14+R14</f>
        <v>-1066.7848378114054</v>
      </c>
      <c r="AL14" s="3">
        <f t="shared" si="9"/>
        <v>-1032.6666666666667</v>
      </c>
      <c r="AM14">
        <f t="shared" si="10"/>
        <v>-1064.9328396252433</v>
      </c>
    </row>
    <row r="15" spans="1:39" ht="20" customHeight="1">
      <c r="A15" t="s">
        <v>11</v>
      </c>
      <c r="B15">
        <v>-1031</v>
      </c>
      <c r="C15">
        <v>-1300</v>
      </c>
      <c r="D15">
        <v>-1036</v>
      </c>
      <c r="E15">
        <v>-1295</v>
      </c>
      <c r="F15">
        <v>-1034</v>
      </c>
      <c r="G15">
        <v>-1298</v>
      </c>
      <c r="H15" s="2">
        <f t="shared" si="0"/>
        <v>-1033.6666666666667</v>
      </c>
      <c r="I15" s="2">
        <f t="shared" si="1"/>
        <v>-1297.6666666666667</v>
      </c>
      <c r="K15">
        <v>-1060</v>
      </c>
      <c r="L15">
        <v>-1302</v>
      </c>
      <c r="M15">
        <v>-1062</v>
      </c>
      <c r="N15">
        <v>-1299</v>
      </c>
      <c r="O15">
        <v>-1062</v>
      </c>
      <c r="P15">
        <v>-1298</v>
      </c>
      <c r="Q15" s="2">
        <f t="shared" si="2"/>
        <v>-1061.3333333333333</v>
      </c>
      <c r="R15" s="2">
        <f t="shared" si="3"/>
        <v>-1299.6666666666667</v>
      </c>
      <c r="U15" s="3">
        <f t="shared" si="4"/>
        <v>-27.666666666666515</v>
      </c>
      <c r="V15" s="3">
        <f t="shared" si="5"/>
        <v>2</v>
      </c>
      <c r="Z15">
        <v>90</v>
      </c>
      <c r="AA15">
        <v>-110</v>
      </c>
      <c r="AB15" s="9"/>
      <c r="AC15" s="9"/>
      <c r="AD15" s="9"/>
      <c r="AF15">
        <f t="shared" si="6"/>
        <v>-1062.279</v>
      </c>
      <c r="AG15">
        <f t="shared" si="7"/>
        <v>-1316.2820000000002</v>
      </c>
      <c r="AI15" s="3">
        <f t="shared" si="8"/>
        <v>-1061.3333333333333</v>
      </c>
      <c r="AJ15">
        <f>SIN((-$AD$4/360)*2*PI())*AI15+R15</f>
        <v>-1306.4493742307216</v>
      </c>
      <c r="AL15" s="3">
        <f t="shared" si="9"/>
        <v>-1033.6666666666667</v>
      </c>
      <c r="AM15">
        <f t="shared" si="10"/>
        <v>-1304.2725637006283</v>
      </c>
    </row>
    <row r="16" spans="1:39" ht="20" customHeight="1">
      <c r="A16" t="s">
        <v>12</v>
      </c>
      <c r="B16">
        <v>-796</v>
      </c>
      <c r="C16">
        <v>-1303</v>
      </c>
      <c r="D16">
        <v>-801</v>
      </c>
      <c r="E16">
        <v>-1297</v>
      </c>
      <c r="F16">
        <v>-799</v>
      </c>
      <c r="G16">
        <v>-1299</v>
      </c>
      <c r="H16" s="2">
        <f t="shared" si="0"/>
        <v>-798.66666666666663</v>
      </c>
      <c r="I16" s="2">
        <f t="shared" si="1"/>
        <v>-1299.6666666666667</v>
      </c>
      <c r="K16">
        <v>-824</v>
      </c>
      <c r="L16">
        <v>-1304</v>
      </c>
      <c r="M16">
        <v>-826</v>
      </c>
      <c r="N16">
        <v>-1301</v>
      </c>
      <c r="O16">
        <v>-827</v>
      </c>
      <c r="P16">
        <v>-1300</v>
      </c>
      <c r="Q16" s="2">
        <f t="shared" si="2"/>
        <v>-825.66666666666663</v>
      </c>
      <c r="R16" s="2">
        <f t="shared" si="3"/>
        <v>-1301.6666666666667</v>
      </c>
      <c r="U16" s="3">
        <f t="shared" si="4"/>
        <v>-27</v>
      </c>
      <c r="V16" s="3">
        <f t="shared" si="5"/>
        <v>2</v>
      </c>
      <c r="Z16">
        <v>70</v>
      </c>
      <c r="AA16">
        <v>-110</v>
      </c>
      <c r="AB16" s="9"/>
      <c r="AC16" s="9"/>
      <c r="AD16" s="9"/>
      <c r="AF16">
        <f t="shared" si="6"/>
        <v>-826.2170000000001</v>
      </c>
      <c r="AG16">
        <f t="shared" si="7"/>
        <v>-1316.2820000000002</v>
      </c>
      <c r="AI16" s="3">
        <f t="shared" si="8"/>
        <v>-825.66666666666663</v>
      </c>
      <c r="AJ16">
        <f>SIN((-$AD$4/360)*2*PI())*AI16+R16</f>
        <v>-1306.9432893539042</v>
      </c>
      <c r="AL16" s="3">
        <f t="shared" si="9"/>
        <v>-798.66666666666663</v>
      </c>
      <c r="AM16">
        <f t="shared" si="10"/>
        <v>-1304.7707393185119</v>
      </c>
    </row>
    <row r="17" spans="1:39" ht="20" customHeight="1">
      <c r="A17" t="s">
        <v>13</v>
      </c>
      <c r="B17">
        <v>-795</v>
      </c>
      <c r="C17">
        <v>-1064</v>
      </c>
      <c r="D17">
        <v>-800</v>
      </c>
      <c r="E17">
        <v>-1059</v>
      </c>
      <c r="F17">
        <v>-799</v>
      </c>
      <c r="G17">
        <v>-1060</v>
      </c>
      <c r="H17" s="2">
        <f t="shared" si="0"/>
        <v>-798</v>
      </c>
      <c r="I17" s="2">
        <f t="shared" si="1"/>
        <v>-1061</v>
      </c>
      <c r="K17">
        <v>-824</v>
      </c>
      <c r="L17">
        <v>-1066</v>
      </c>
      <c r="M17">
        <v>-826</v>
      </c>
      <c r="N17">
        <v>-1063</v>
      </c>
      <c r="O17">
        <v>-827</v>
      </c>
      <c r="P17">
        <v>-1062</v>
      </c>
      <c r="Q17" s="2">
        <f t="shared" si="2"/>
        <v>-825.66666666666663</v>
      </c>
      <c r="R17" s="2">
        <f t="shared" si="3"/>
        <v>-1063.6666666666667</v>
      </c>
      <c r="U17" s="3">
        <f t="shared" si="4"/>
        <v>-27.666666666666629</v>
      </c>
      <c r="V17" s="3">
        <f t="shared" si="5"/>
        <v>2.6666666666667425</v>
      </c>
      <c r="Z17">
        <v>70</v>
      </c>
      <c r="AA17">
        <v>-90</v>
      </c>
      <c r="AB17" s="9"/>
      <c r="AC17" s="9"/>
      <c r="AD17" s="9"/>
      <c r="AF17">
        <f t="shared" si="6"/>
        <v>-826.2170000000001</v>
      </c>
      <c r="AG17">
        <f t="shared" si="7"/>
        <v>-1076.9580000000001</v>
      </c>
      <c r="AI17" s="3">
        <f t="shared" si="8"/>
        <v>-825.66666666666663</v>
      </c>
      <c r="AJ17">
        <f>SIN((-$AD$4/360)*2*PI())*AI17+R17</f>
        <v>-1068.9432893539042</v>
      </c>
      <c r="AL17" s="3">
        <f t="shared" si="9"/>
        <v>-798</v>
      </c>
      <c r="AM17">
        <f t="shared" si="10"/>
        <v>-1066.0998121571442</v>
      </c>
    </row>
    <row r="18" spans="1:39" ht="20" customHeight="1">
      <c r="A18" t="s">
        <v>14</v>
      </c>
      <c r="B18">
        <v>-559</v>
      </c>
      <c r="C18">
        <v>-1067</v>
      </c>
      <c r="D18">
        <v>-565</v>
      </c>
      <c r="E18">
        <v>-1060</v>
      </c>
      <c r="F18">
        <v>-564</v>
      </c>
      <c r="G18">
        <v>-1061</v>
      </c>
      <c r="H18" s="2">
        <f t="shared" si="0"/>
        <v>-562.66666666666663</v>
      </c>
      <c r="I18" s="2">
        <f t="shared" si="1"/>
        <v>-1062.6666666666667</v>
      </c>
      <c r="K18">
        <v>-588</v>
      </c>
      <c r="L18">
        <v>-1067</v>
      </c>
      <c r="M18">
        <v>-591</v>
      </c>
      <c r="N18">
        <v>-1065</v>
      </c>
      <c r="O18">
        <v>-591</v>
      </c>
      <c r="P18">
        <v>-1064</v>
      </c>
      <c r="Q18" s="2">
        <f t="shared" si="2"/>
        <v>-590</v>
      </c>
      <c r="R18" s="2">
        <f t="shared" si="3"/>
        <v>-1065.3333333333333</v>
      </c>
      <c r="U18" s="3">
        <f t="shared" si="4"/>
        <v>-27.333333333333371</v>
      </c>
      <c r="V18" s="3">
        <f t="shared" si="5"/>
        <v>2.6666666666665151</v>
      </c>
      <c r="Z18">
        <v>50</v>
      </c>
      <c r="AA18">
        <v>-90</v>
      </c>
      <c r="AB18" s="9"/>
      <c r="AC18" s="9"/>
      <c r="AD18" s="9"/>
      <c r="AF18">
        <f t="shared" si="6"/>
        <v>-590.15499999999997</v>
      </c>
      <c r="AG18">
        <f t="shared" si="7"/>
        <v>-1076.9580000000001</v>
      </c>
      <c r="AI18" s="3">
        <f t="shared" si="8"/>
        <v>-590</v>
      </c>
      <c r="AJ18">
        <f>SIN((-$AD$4/360)*2*PI())*AI18+R18</f>
        <v>-1069.1038711437532</v>
      </c>
      <c r="AL18" s="3">
        <f t="shared" si="9"/>
        <v>-562.66666666666663</v>
      </c>
      <c r="AM18">
        <f t="shared" si="10"/>
        <v>-1066.262524194344</v>
      </c>
    </row>
    <row r="19" spans="1:39" ht="20" customHeight="1">
      <c r="A19" t="s">
        <v>15</v>
      </c>
      <c r="B19">
        <v>-560</v>
      </c>
      <c r="C19">
        <v>-1306</v>
      </c>
      <c r="D19">
        <v>-565</v>
      </c>
      <c r="E19">
        <v>-1299</v>
      </c>
      <c r="F19">
        <v>-564</v>
      </c>
      <c r="G19">
        <v>-1300</v>
      </c>
      <c r="H19" s="2">
        <f t="shared" si="0"/>
        <v>-563</v>
      </c>
      <c r="I19" s="2">
        <f t="shared" si="1"/>
        <v>-1301.6666666666667</v>
      </c>
      <c r="K19">
        <v>-589</v>
      </c>
      <c r="L19">
        <v>-1307</v>
      </c>
      <c r="M19">
        <v>-591</v>
      </c>
      <c r="N19">
        <v>-1304</v>
      </c>
      <c r="O19">
        <v>-591</v>
      </c>
      <c r="P19">
        <v>-1302</v>
      </c>
      <c r="Q19" s="2">
        <f t="shared" si="2"/>
        <v>-590.33333333333337</v>
      </c>
      <c r="R19" s="2">
        <f t="shared" si="3"/>
        <v>-1304.3333333333333</v>
      </c>
      <c r="U19" s="3">
        <f t="shared" si="4"/>
        <v>-27.333333333333371</v>
      </c>
      <c r="V19" s="3">
        <f t="shared" si="5"/>
        <v>2.6666666666665151</v>
      </c>
      <c r="Z19">
        <v>50</v>
      </c>
      <c r="AA19">
        <v>-110</v>
      </c>
      <c r="AB19" s="9"/>
      <c r="AC19" s="9"/>
      <c r="AD19" s="9"/>
      <c r="AF19">
        <f t="shared" si="6"/>
        <v>-590.15499999999997</v>
      </c>
      <c r="AG19">
        <f t="shared" si="7"/>
        <v>-1316.2820000000002</v>
      </c>
      <c r="AI19" s="3">
        <f t="shared" si="8"/>
        <v>-590.33333333333337</v>
      </c>
      <c r="AJ19">
        <f>SIN((-$AD$4/360)*2*PI())*AI19+R19</f>
        <v>-1308.1060013911037</v>
      </c>
      <c r="AL19" s="3">
        <f t="shared" si="9"/>
        <v>-563</v>
      </c>
      <c r="AM19">
        <f t="shared" si="10"/>
        <v>-1305.2646544416946</v>
      </c>
    </row>
    <row r="20" spans="1:39" ht="20" customHeight="1">
      <c r="A20" t="s">
        <v>16</v>
      </c>
      <c r="B20">
        <v>-325</v>
      </c>
      <c r="C20">
        <v>-1309</v>
      </c>
      <c r="D20">
        <v>-330</v>
      </c>
      <c r="E20">
        <v>-1301</v>
      </c>
      <c r="F20">
        <v>-330</v>
      </c>
      <c r="G20">
        <v>-1302</v>
      </c>
      <c r="H20" s="2">
        <f t="shared" si="0"/>
        <v>-328.33333333333331</v>
      </c>
      <c r="I20" s="2">
        <f t="shared" si="1"/>
        <v>-1304</v>
      </c>
      <c r="K20">
        <v>-353</v>
      </c>
      <c r="L20">
        <v>-1309</v>
      </c>
      <c r="M20">
        <v>-355</v>
      </c>
      <c r="N20">
        <v>-1306</v>
      </c>
      <c r="O20">
        <v>-355</v>
      </c>
      <c r="P20">
        <v>-1304</v>
      </c>
      <c r="Q20" s="2">
        <f t="shared" si="2"/>
        <v>-354.33333333333331</v>
      </c>
      <c r="R20" s="2">
        <f t="shared" si="3"/>
        <v>-1306.3333333333333</v>
      </c>
      <c r="U20" s="3">
        <f t="shared" si="4"/>
        <v>-26</v>
      </c>
      <c r="V20" s="3">
        <f t="shared" si="5"/>
        <v>2.3333333333332575</v>
      </c>
      <c r="Z20">
        <v>30</v>
      </c>
      <c r="AA20">
        <v>-110</v>
      </c>
      <c r="AB20" s="9"/>
      <c r="AC20" s="9"/>
      <c r="AD20" s="9"/>
      <c r="AF20">
        <f t="shared" si="6"/>
        <v>-354.09300000000002</v>
      </c>
      <c r="AG20">
        <f t="shared" si="7"/>
        <v>-1316.2820000000002</v>
      </c>
      <c r="AI20" s="3">
        <f t="shared" si="8"/>
        <v>-354.33333333333331</v>
      </c>
      <c r="AJ20">
        <f>SIN((-$AD$4/360)*2*PI())*AI20+R20</f>
        <v>-1308.5977862669358</v>
      </c>
      <c r="AL20" s="3">
        <f t="shared" si="9"/>
        <v>-328.33333333333331</v>
      </c>
      <c r="AM20">
        <f t="shared" si="10"/>
        <v>-1306.098293640262</v>
      </c>
    </row>
    <row r="21" spans="1:39" ht="20" customHeight="1">
      <c r="A21" t="s">
        <v>17</v>
      </c>
      <c r="B21">
        <v>-325</v>
      </c>
      <c r="C21">
        <v>-1071</v>
      </c>
      <c r="D21">
        <v>-330</v>
      </c>
      <c r="E21">
        <v>-1063</v>
      </c>
      <c r="F21">
        <v>-331</v>
      </c>
      <c r="G21">
        <v>-1063</v>
      </c>
      <c r="H21" s="2">
        <f t="shared" si="0"/>
        <v>-328.66666666666669</v>
      </c>
      <c r="I21" s="2">
        <f t="shared" si="1"/>
        <v>-1065.6666666666667</v>
      </c>
      <c r="K21">
        <v>-353</v>
      </c>
      <c r="L21">
        <v>-1070</v>
      </c>
      <c r="M21">
        <v>-355</v>
      </c>
      <c r="N21">
        <v>-1068</v>
      </c>
      <c r="O21">
        <v>-355</v>
      </c>
      <c r="P21">
        <v>-1066</v>
      </c>
      <c r="Q21" s="2">
        <f t="shared" si="2"/>
        <v>-354.33333333333331</v>
      </c>
      <c r="R21" s="2">
        <f t="shared" si="3"/>
        <v>-1068</v>
      </c>
      <c r="U21" s="3">
        <f t="shared" si="4"/>
        <v>-25.666666666666629</v>
      </c>
      <c r="V21" s="3">
        <f t="shared" si="5"/>
        <v>2.3333333333332575</v>
      </c>
      <c r="Z21">
        <v>30</v>
      </c>
      <c r="AA21">
        <v>-90</v>
      </c>
      <c r="AB21" s="9"/>
      <c r="AC21" s="9"/>
      <c r="AD21" s="9"/>
      <c r="AF21">
        <f t="shared" si="6"/>
        <v>-354.09300000000002</v>
      </c>
      <c r="AG21">
        <f t="shared" si="7"/>
        <v>-1076.9580000000001</v>
      </c>
      <c r="AI21" s="3">
        <f t="shared" si="8"/>
        <v>-354.33333333333331</v>
      </c>
      <c r="AJ21">
        <f>SIN((-$AD$4/360)*2*PI())*AI21+R21</f>
        <v>-1070.2644529336026</v>
      </c>
      <c r="AL21" s="3">
        <f t="shared" si="9"/>
        <v>-328.66666666666669</v>
      </c>
      <c r="AM21">
        <f t="shared" si="10"/>
        <v>-1067.7670905542791</v>
      </c>
    </row>
    <row r="22" spans="1:39" ht="20" customHeight="1">
      <c r="A22" t="s">
        <v>18</v>
      </c>
      <c r="B22">
        <v>29</v>
      </c>
      <c r="C22">
        <v>-1074</v>
      </c>
      <c r="D22">
        <v>24</v>
      </c>
      <c r="E22">
        <v>-1065</v>
      </c>
      <c r="F22">
        <v>22</v>
      </c>
      <c r="G22">
        <v>-1065</v>
      </c>
      <c r="H22" s="2">
        <f t="shared" si="0"/>
        <v>25</v>
      </c>
      <c r="I22" s="2">
        <f t="shared" si="1"/>
        <v>-1068</v>
      </c>
      <c r="K22">
        <v>1</v>
      </c>
      <c r="L22">
        <v>-1072</v>
      </c>
      <c r="M22">
        <v>-2</v>
      </c>
      <c r="N22">
        <v>-1071</v>
      </c>
      <c r="O22">
        <v>-1</v>
      </c>
      <c r="P22">
        <v>-1068</v>
      </c>
      <c r="Q22" s="2">
        <f t="shared" si="2"/>
        <v>-0.66666666666666663</v>
      </c>
      <c r="R22" s="2">
        <f t="shared" si="3"/>
        <v>-1070.3333333333333</v>
      </c>
      <c r="U22" s="3">
        <f t="shared" si="4"/>
        <v>-25.666666666666668</v>
      </c>
      <c r="V22" s="3">
        <f t="shared" si="5"/>
        <v>2.3333333333332575</v>
      </c>
      <c r="Z22">
        <v>0</v>
      </c>
      <c r="AA22">
        <v>-90</v>
      </c>
      <c r="AB22" s="9"/>
      <c r="AC22" s="9"/>
      <c r="AD22" s="9"/>
      <c r="AF22">
        <f t="shared" si="6"/>
        <v>0</v>
      </c>
      <c r="AG22">
        <f t="shared" si="7"/>
        <v>-1076.9580000000001</v>
      </c>
      <c r="AI22" s="3">
        <f t="shared" si="8"/>
        <v>-0.66666666666666663</v>
      </c>
      <c r="AJ22">
        <f>SIN((-$AD$4/360)*2*PI())*AI22+R22</f>
        <v>-1070.3375938280342</v>
      </c>
      <c r="AL22" s="3">
        <f t="shared" si="9"/>
        <v>25</v>
      </c>
      <c r="AM22">
        <f t="shared" si="10"/>
        <v>-1067.8402314487109</v>
      </c>
    </row>
    <row r="23" spans="1:39" ht="20" customHeight="1">
      <c r="A23" t="s">
        <v>19</v>
      </c>
      <c r="B23">
        <v>30</v>
      </c>
      <c r="C23">
        <v>-926</v>
      </c>
      <c r="D23">
        <v>23</v>
      </c>
      <c r="E23">
        <v>-917</v>
      </c>
      <c r="F23">
        <v>22</v>
      </c>
      <c r="G23">
        <v>-917</v>
      </c>
      <c r="H23" s="2">
        <f t="shared" si="0"/>
        <v>25</v>
      </c>
      <c r="I23" s="2">
        <f t="shared" si="1"/>
        <v>-920</v>
      </c>
      <c r="K23">
        <v>0</v>
      </c>
      <c r="L23">
        <v>-923</v>
      </c>
      <c r="M23">
        <v>-2</v>
      </c>
      <c r="N23">
        <v>-922</v>
      </c>
      <c r="O23">
        <v>-1</v>
      </c>
      <c r="P23">
        <v>-919</v>
      </c>
      <c r="Q23" s="2">
        <f t="shared" si="2"/>
        <v>-1</v>
      </c>
      <c r="R23" s="2">
        <f t="shared" si="3"/>
        <v>-921.33333333333337</v>
      </c>
      <c r="U23" s="3">
        <f t="shared" si="4"/>
        <v>-26</v>
      </c>
      <c r="V23" s="3">
        <f t="shared" si="5"/>
        <v>1.3333333333333712</v>
      </c>
      <c r="Z23">
        <v>0</v>
      </c>
      <c r="AA23">
        <v>-77.5</v>
      </c>
      <c r="AB23" s="9"/>
      <c r="AC23" s="9"/>
      <c r="AD23" s="9"/>
      <c r="AF23">
        <f t="shared" si="6"/>
        <v>0</v>
      </c>
      <c r="AG23">
        <f t="shared" si="7"/>
        <v>-927.3805000000001</v>
      </c>
      <c r="AI23" s="3">
        <f t="shared" si="8"/>
        <v>-1</v>
      </c>
      <c r="AJ23">
        <f>SIN((-$AD$4/360)*2*PI())*AI23+R23</f>
        <v>-921.33972407538488</v>
      </c>
      <c r="AL23" s="3">
        <f t="shared" si="9"/>
        <v>25</v>
      </c>
      <c r="AM23">
        <f t="shared" si="10"/>
        <v>-919.84023144871105</v>
      </c>
    </row>
    <row r="24" spans="1:39" ht="20" customHeight="1">
      <c r="A24" t="s">
        <v>20</v>
      </c>
      <c r="B24">
        <v>-852</v>
      </c>
      <c r="C24">
        <v>-680</v>
      </c>
      <c r="D24">
        <v>-858</v>
      </c>
      <c r="E24">
        <v>-672</v>
      </c>
      <c r="F24">
        <v>-862</v>
      </c>
      <c r="G24">
        <v>-671</v>
      </c>
      <c r="H24" s="2">
        <f t="shared" si="0"/>
        <v>-857.33333333333337</v>
      </c>
      <c r="I24" s="2">
        <f t="shared" si="1"/>
        <v>-674.33333333333337</v>
      </c>
      <c r="K24">
        <v>-885</v>
      </c>
      <c r="L24">
        <v>-679</v>
      </c>
      <c r="M24">
        <v>-887</v>
      </c>
      <c r="N24">
        <v>-678</v>
      </c>
      <c r="O24">
        <v>-887</v>
      </c>
      <c r="P24">
        <v>-676</v>
      </c>
      <c r="Q24" s="2">
        <f t="shared" si="2"/>
        <v>-886.33333333333337</v>
      </c>
      <c r="R24" s="2">
        <f t="shared" si="3"/>
        <v>-677.66666666666663</v>
      </c>
      <c r="U24" s="3">
        <f t="shared" si="4"/>
        <v>-29</v>
      </c>
      <c r="V24" s="3">
        <f t="shared" si="5"/>
        <v>3.3333333333332575</v>
      </c>
      <c r="Z24">
        <v>75</v>
      </c>
      <c r="AA24">
        <v>-57.5</v>
      </c>
      <c r="AB24" s="9"/>
      <c r="AC24" s="9"/>
      <c r="AD24" s="9"/>
      <c r="AF24">
        <f t="shared" si="6"/>
        <v>-885.23250000000007</v>
      </c>
      <c r="AG24">
        <f t="shared" si="7"/>
        <v>-688.05650000000003</v>
      </c>
      <c r="AI24" s="3">
        <f t="shared" si="8"/>
        <v>-886.33333333333337</v>
      </c>
      <c r="AJ24">
        <f>SIN((-$AD$4/360)*2*PI())*AI24+R24</f>
        <v>-683.33099437169858</v>
      </c>
      <c r="AL24" s="3">
        <f t="shared" si="9"/>
        <v>-857.33333333333337</v>
      </c>
      <c r="AM24">
        <f t="shared" si="10"/>
        <v>-679.81232951887011</v>
      </c>
    </row>
    <row r="25" spans="1:39" ht="20" customHeight="1">
      <c r="A25" t="s">
        <v>21</v>
      </c>
      <c r="B25">
        <v>385</v>
      </c>
      <c r="C25">
        <v>-307</v>
      </c>
      <c r="D25">
        <v>378</v>
      </c>
      <c r="E25">
        <v>-299</v>
      </c>
      <c r="F25">
        <v>375</v>
      </c>
      <c r="G25">
        <v>-298</v>
      </c>
      <c r="H25" s="2">
        <f t="shared" si="0"/>
        <v>379.33333333333331</v>
      </c>
      <c r="I25" s="2">
        <f t="shared" si="1"/>
        <v>-301.33333333333331</v>
      </c>
      <c r="K25">
        <v>354</v>
      </c>
      <c r="L25">
        <v>-307</v>
      </c>
      <c r="M25">
        <v>352</v>
      </c>
      <c r="N25">
        <v>-307</v>
      </c>
      <c r="O25">
        <v>352</v>
      </c>
      <c r="P25">
        <v>-303</v>
      </c>
      <c r="Q25" s="2">
        <f t="shared" si="2"/>
        <v>352.66666666666669</v>
      </c>
      <c r="R25" s="2">
        <f t="shared" si="3"/>
        <v>-305.66666666666669</v>
      </c>
      <c r="U25" s="3">
        <f t="shared" si="4"/>
        <v>-26.666666666666629</v>
      </c>
      <c r="V25" s="3">
        <f t="shared" si="5"/>
        <v>4.3333333333333712</v>
      </c>
      <c r="Z25">
        <v>-30</v>
      </c>
      <c r="AA25">
        <v>-25</v>
      </c>
      <c r="AB25" s="9"/>
      <c r="AC25" s="9"/>
      <c r="AD25" s="9"/>
      <c r="AF25">
        <f t="shared" si="6"/>
        <v>354.09300000000002</v>
      </c>
      <c r="AG25">
        <f t="shared" si="7"/>
        <v>-299.15500000000003</v>
      </c>
      <c r="AI25" s="3">
        <f t="shared" si="8"/>
        <v>352.66666666666669</v>
      </c>
      <c r="AJ25">
        <f>SIN((-$AD$4/360)*2*PI())*AI25+R25</f>
        <v>-303.41286496981678</v>
      </c>
      <c r="AL25" s="3">
        <f t="shared" si="9"/>
        <v>379.33333333333331</v>
      </c>
      <c r="AM25">
        <f t="shared" si="10"/>
        <v>-298.90911184844185</v>
      </c>
    </row>
    <row r="26" spans="1:39" ht="20" customHeight="1">
      <c r="A26" t="s">
        <v>22</v>
      </c>
      <c r="B26">
        <v>32</v>
      </c>
      <c r="C26">
        <v>-154</v>
      </c>
      <c r="D26">
        <v>27</v>
      </c>
      <c r="E26">
        <v>-148</v>
      </c>
      <c r="F26">
        <v>23</v>
      </c>
      <c r="G26">
        <v>-146</v>
      </c>
      <c r="H26" s="2">
        <f t="shared" si="0"/>
        <v>27.333333333333332</v>
      </c>
      <c r="I26" s="2">
        <f t="shared" si="1"/>
        <v>-149.33333333333334</v>
      </c>
      <c r="K26">
        <v>0</v>
      </c>
      <c r="L26">
        <v>-155</v>
      </c>
      <c r="M26">
        <v>0</v>
      </c>
      <c r="N26">
        <v>-155</v>
      </c>
      <c r="O26">
        <v>-1</v>
      </c>
      <c r="P26">
        <v>-151</v>
      </c>
      <c r="Q26" s="2">
        <f t="shared" si="2"/>
        <v>-0.33333333333333331</v>
      </c>
      <c r="R26" s="2">
        <f t="shared" si="3"/>
        <v>-153.66666666666666</v>
      </c>
      <c r="U26" s="3">
        <f t="shared" si="4"/>
        <v>-27.666666666666664</v>
      </c>
      <c r="V26" s="3">
        <f t="shared" si="5"/>
        <v>4.3333333333333144</v>
      </c>
      <c r="Z26">
        <v>0</v>
      </c>
      <c r="AA26">
        <v>-12.5</v>
      </c>
      <c r="AB26" s="9"/>
      <c r="AC26" s="9"/>
      <c r="AD26" s="9"/>
      <c r="AF26">
        <f t="shared" si="6"/>
        <v>0</v>
      </c>
      <c r="AG26">
        <f t="shared" si="7"/>
        <v>-149.57750000000001</v>
      </c>
      <c r="AI26" s="3">
        <f t="shared" si="8"/>
        <v>-0.33333333333333331</v>
      </c>
      <c r="AJ26">
        <f>SIN((-$AD$4/360)*2*PI())*AI26+R26</f>
        <v>-153.66879691401718</v>
      </c>
      <c r="AL26" s="3">
        <f t="shared" si="9"/>
        <v>27.333333333333332</v>
      </c>
      <c r="AM26">
        <f t="shared" si="10"/>
        <v>-149.15865305059071</v>
      </c>
    </row>
    <row r="27" spans="1:39" ht="20" customHeight="1">
      <c r="A27" t="s">
        <v>23</v>
      </c>
      <c r="B27">
        <v>33</v>
      </c>
      <c r="C27">
        <v>-6</v>
      </c>
      <c r="D27">
        <v>27</v>
      </c>
      <c r="E27">
        <v>1</v>
      </c>
      <c r="F27">
        <v>23</v>
      </c>
      <c r="G27">
        <v>3</v>
      </c>
      <c r="H27" s="2">
        <f t="shared" si="0"/>
        <v>27.666666666666668</v>
      </c>
      <c r="I27" s="2">
        <f t="shared" si="1"/>
        <v>-0.66666666666666663</v>
      </c>
      <c r="K27">
        <v>0</v>
      </c>
      <c r="L27">
        <v>-6</v>
      </c>
      <c r="M27">
        <v>1</v>
      </c>
      <c r="N27">
        <v>-6</v>
      </c>
      <c r="O27">
        <v>-1</v>
      </c>
      <c r="P27">
        <v>-1</v>
      </c>
      <c r="Q27" s="2">
        <f t="shared" si="2"/>
        <v>0</v>
      </c>
      <c r="R27" s="2">
        <f t="shared" si="3"/>
        <v>-4.333333333333333</v>
      </c>
      <c r="U27" s="3">
        <f t="shared" si="4"/>
        <v>-27.666666666666668</v>
      </c>
      <c r="V27" s="3">
        <f t="shared" si="5"/>
        <v>3.6666666666666665</v>
      </c>
      <c r="Z27">
        <v>0</v>
      </c>
      <c r="AA27">
        <v>0</v>
      </c>
      <c r="AB27" s="9"/>
      <c r="AC27" s="9"/>
      <c r="AD27" s="9"/>
      <c r="AF27">
        <f t="shared" si="6"/>
        <v>0</v>
      </c>
      <c r="AG27">
        <f t="shared" si="7"/>
        <v>0</v>
      </c>
      <c r="AI27" s="3">
        <f t="shared" si="8"/>
        <v>0</v>
      </c>
      <c r="AJ27">
        <f>SIN((-$AD$4/360)*2*PI())*AI27+R27</f>
        <v>-4.333333333333333</v>
      </c>
      <c r="AL27" s="3">
        <f t="shared" si="9"/>
        <v>27.666666666666668</v>
      </c>
      <c r="AM27">
        <f t="shared" si="10"/>
        <v>-0.48985613657352883</v>
      </c>
    </row>
  </sheetData>
  <mergeCells count="9">
    <mergeCell ref="AD4:AD27"/>
    <mergeCell ref="AF3:AG3"/>
    <mergeCell ref="AI3:AJ3"/>
    <mergeCell ref="AL3:AM3"/>
    <mergeCell ref="H1:I1"/>
    <mergeCell ref="Q1:R1"/>
    <mergeCell ref="T1:W1"/>
    <mergeCell ref="AB4:AB27"/>
    <mergeCell ref="AC4:AC27"/>
  </mergeCells>
  <phoneticPr fontId="1" type="noConversion"/>
  <pageMargins left="0.7" right="0.7" top="0.75" bottom="0.75" header="0.3" footer="0.3"/>
  <pageSetup paperSize="9" scale="40" fitToWidth="0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20A0-C663-7B4F-AFA3-00061116F25D}">
  <dimension ref="A2:F27"/>
  <sheetViews>
    <sheetView workbookViewId="0">
      <selection activeCell="I2" sqref="I2"/>
    </sheetView>
  </sheetViews>
  <sheetFormatPr baseColWidth="10" defaultColWidth="15.83203125" defaultRowHeight="20" customHeight="1"/>
  <sheetData>
    <row r="2" spans="1:6" ht="20" customHeight="1">
      <c r="B2" t="s">
        <v>45</v>
      </c>
      <c r="C2" t="s">
        <v>45</v>
      </c>
      <c r="E2" t="s">
        <v>46</v>
      </c>
      <c r="F2" t="s">
        <v>46</v>
      </c>
    </row>
    <row r="3" spans="1:6" ht="20" customHeight="1">
      <c r="A3" t="s">
        <v>48</v>
      </c>
      <c r="B3" t="s">
        <v>35</v>
      </c>
      <c r="C3" t="s">
        <v>36</v>
      </c>
      <c r="E3" t="s">
        <v>35</v>
      </c>
      <c r="F3" t="s">
        <v>36</v>
      </c>
    </row>
    <row r="4" spans="1:6" ht="20" customHeight="1">
      <c r="A4" s="10" t="s">
        <v>49</v>
      </c>
      <c r="B4" s="3">
        <f>Haupt!AF4-Haupt!H4</f>
        <v>-7.1781666666668116</v>
      </c>
      <c r="C4" s="3">
        <f>Haupt!AG4-Haupt!I4</f>
        <v>-22.652666666666676</v>
      </c>
      <c r="E4">
        <f>Haupt!AF4-Haupt!Q4</f>
        <v>-0.84483333333332666</v>
      </c>
      <c r="F4">
        <f>Haupt!AG4-Haupt!R4</f>
        <v>-30.319333333333304</v>
      </c>
    </row>
    <row r="5" spans="1:6" ht="20" customHeight="1">
      <c r="A5" s="10" t="s">
        <v>1</v>
      </c>
      <c r="B5" s="3">
        <f>Haupt!AF5-Haupt!H5</f>
        <v>-1.3333333333333333</v>
      </c>
      <c r="C5" s="3">
        <f>Haupt!AG5-Haupt!I5</f>
        <v>1</v>
      </c>
      <c r="E5">
        <f>Haupt!AF5-Haupt!Q5</f>
        <v>0</v>
      </c>
      <c r="F5">
        <f>Haupt!AG5-Haupt!R5</f>
        <v>0</v>
      </c>
    </row>
    <row r="6" spans="1:6" ht="20" customHeight="1">
      <c r="A6" s="11" t="s">
        <v>2</v>
      </c>
      <c r="B6" s="3">
        <f>Haupt!AF6-Haupt!H6</f>
        <v>-12.883666666666727</v>
      </c>
      <c r="C6" s="3">
        <f>Haupt!AG6-Haupt!I6</f>
        <v>-6.0326666666666142</v>
      </c>
      <c r="E6">
        <f>Haupt!AF6-Haupt!Q6</f>
        <v>0.116333333333273</v>
      </c>
      <c r="F6">
        <f>Haupt!AG6-Haupt!R6</f>
        <v>-8.6993333333333567</v>
      </c>
    </row>
    <row r="7" spans="1:6" ht="20" customHeight="1">
      <c r="A7" s="11" t="s">
        <v>3</v>
      </c>
      <c r="B7" s="3">
        <f>Haupt!AF7-Haupt!H7</f>
        <v>-25.767333333333454</v>
      </c>
      <c r="C7" s="3">
        <f>Haupt!AG7-Haupt!I7</f>
        <v>-16</v>
      </c>
      <c r="E7">
        <f>Haupt!AF7-Haupt!Q7</f>
        <v>-1.1006666666669389</v>
      </c>
      <c r="F7">
        <f>Haupt!AG7-Haupt!R7</f>
        <v>-16.333333333333332</v>
      </c>
    </row>
    <row r="8" spans="1:6" ht="20" customHeight="1">
      <c r="A8" s="10" t="s">
        <v>4</v>
      </c>
      <c r="B8" s="3">
        <f>Haupt!AF8-Haupt!H8</f>
        <v>-26.651000000000295</v>
      </c>
      <c r="C8" s="3">
        <f>Haupt!AG8-Haupt!I8</f>
        <v>-25.666666666666668</v>
      </c>
      <c r="E8">
        <f>Haupt!AF8-Haupt!Q8</f>
        <v>-2.9843333333337796</v>
      </c>
      <c r="F8">
        <f>Haupt!AG8-Haupt!R8</f>
        <v>-23.333333333333332</v>
      </c>
    </row>
    <row r="9" spans="1:6" ht="20" customHeight="1">
      <c r="A9" s="10" t="s">
        <v>5</v>
      </c>
      <c r="B9" s="3">
        <f>Haupt!AF9-Haupt!H9</f>
        <v>-27.31766666666681</v>
      </c>
      <c r="C9" s="3">
        <f>Haupt!AG9-Haupt!I9</f>
        <v>-23.699333333333357</v>
      </c>
      <c r="E9">
        <f>Haupt!AF9-Haupt!Q9</f>
        <v>-0.98433333333377959</v>
      </c>
      <c r="F9">
        <f>Haupt!AG9-Haupt!R9</f>
        <v>-20.365999999999985</v>
      </c>
    </row>
    <row r="10" spans="1:6" ht="20" customHeight="1">
      <c r="A10" s="10" t="s">
        <v>6</v>
      </c>
      <c r="B10" s="3">
        <f>Haupt!AF10-Haupt!H10</f>
        <v>-27.868000000000393</v>
      </c>
      <c r="C10" s="3">
        <f>Haupt!AG10-Haupt!I10</f>
        <v>-32.365999999999985</v>
      </c>
      <c r="E10">
        <f>Haupt!AF10-Haupt!Q10</f>
        <v>-3.2013333333338778</v>
      </c>
      <c r="F10">
        <f>Haupt!AG10-Haupt!R10</f>
        <v>-28.365999999999985</v>
      </c>
    </row>
    <row r="11" spans="1:6" ht="20" customHeight="1">
      <c r="A11" s="10" t="s">
        <v>7</v>
      </c>
      <c r="B11" s="3">
        <f>Haupt!AF11-Haupt!H11</f>
        <v>-28.868000000000393</v>
      </c>
      <c r="C11" s="3">
        <f>Haupt!AG11-Haupt!I11</f>
        <v>-39.291333333333341</v>
      </c>
      <c r="E11">
        <f>Haupt!AF11-Haupt!Q11</f>
        <v>-3.2013333333338778</v>
      </c>
      <c r="F11">
        <f>Haupt!AG11-Haupt!R11</f>
        <v>-34.291333333333341</v>
      </c>
    </row>
    <row r="12" spans="1:6" ht="20" customHeight="1">
      <c r="A12" s="10" t="s">
        <v>8</v>
      </c>
      <c r="B12" s="3">
        <f>Haupt!AF12-Haupt!H12</f>
        <v>-29.434000000000196</v>
      </c>
      <c r="C12" s="3">
        <f>Haupt!AG12-Haupt!I12</f>
        <v>-22.624666666666826</v>
      </c>
      <c r="E12">
        <f>Haupt!AF12-Haupt!Q12</f>
        <v>-1.767333333333454</v>
      </c>
      <c r="F12">
        <f>Haupt!AG12-Haupt!R12</f>
        <v>-21.291333333333341</v>
      </c>
    </row>
    <row r="13" spans="1:6" ht="20" customHeight="1">
      <c r="A13" s="10" t="s">
        <v>9</v>
      </c>
      <c r="B13" s="3">
        <f>Haupt!AF13-Haupt!H13</f>
        <v>-29.100666666666939</v>
      </c>
      <c r="C13" s="3">
        <f>Haupt!AG13-Haupt!I13</f>
        <v>-23.624666666666826</v>
      </c>
      <c r="E13">
        <f>Haupt!AF13-Haupt!Q13</f>
        <v>-1.1006666666669389</v>
      </c>
      <c r="F13">
        <f>Haupt!AG13-Haupt!R13</f>
        <v>-21.958000000000084</v>
      </c>
    </row>
    <row r="14" spans="1:6" ht="20" customHeight="1">
      <c r="A14" s="10" t="s">
        <v>10</v>
      </c>
      <c r="B14" s="3">
        <f>Haupt!AF14-Haupt!H14</f>
        <v>-29.612333333333254</v>
      </c>
      <c r="C14" s="3">
        <f>Haupt!AG14-Haupt!I14</f>
        <v>-18.624666666666826</v>
      </c>
      <c r="E14">
        <f>Haupt!AF14-Haupt!Q14</f>
        <v>-0.6123333333332539</v>
      </c>
      <c r="F14">
        <f>Haupt!AG14-Haupt!R14</f>
        <v>-16.958000000000084</v>
      </c>
    </row>
    <row r="15" spans="1:6" ht="20" customHeight="1">
      <c r="A15" s="10" t="s">
        <v>11</v>
      </c>
      <c r="B15" s="3">
        <f>Haupt!AF15-Haupt!H15</f>
        <v>-28.612333333333254</v>
      </c>
      <c r="C15" s="3">
        <f>Haupt!AG15-Haupt!I15</f>
        <v>-18.61533333333341</v>
      </c>
      <c r="E15">
        <f>Haupt!AF15-Haupt!Q15</f>
        <v>-0.94566666666673882</v>
      </c>
      <c r="F15">
        <f>Haupt!AG15-Haupt!R15</f>
        <v>-16.61533333333341</v>
      </c>
    </row>
    <row r="16" spans="1:6" ht="20" customHeight="1">
      <c r="A16" s="10" t="s">
        <v>12</v>
      </c>
      <c r="B16" s="3">
        <f>Haupt!AF16-Haupt!H16</f>
        <v>-27.550333333333469</v>
      </c>
      <c r="C16" s="3">
        <f>Haupt!AG16-Haupt!I16</f>
        <v>-16.61533333333341</v>
      </c>
      <c r="E16">
        <f>Haupt!AF16-Haupt!Q16</f>
        <v>-0.55033333333346945</v>
      </c>
      <c r="F16">
        <f>Haupt!AG16-Haupt!R16</f>
        <v>-14.61533333333341</v>
      </c>
    </row>
    <row r="17" spans="1:6" ht="20" customHeight="1">
      <c r="A17" s="10" t="s">
        <v>13</v>
      </c>
      <c r="B17" s="3">
        <f>Haupt!AF17-Haupt!H17</f>
        <v>-28.217000000000098</v>
      </c>
      <c r="C17" s="3">
        <f>Haupt!AG17-Haupt!I17</f>
        <v>-15.958000000000084</v>
      </c>
      <c r="E17">
        <f>Haupt!AF17-Haupt!Q17</f>
        <v>-0.55033333333346945</v>
      </c>
      <c r="F17">
        <f>Haupt!AG17-Haupt!R17</f>
        <v>-13.291333333333341</v>
      </c>
    </row>
    <row r="18" spans="1:6" ht="20" customHeight="1">
      <c r="A18" s="10" t="s">
        <v>14</v>
      </c>
      <c r="B18" s="3">
        <f>Haupt!AF18-Haupt!H18</f>
        <v>-27.488333333333344</v>
      </c>
      <c r="C18" s="3">
        <f>Haupt!AG18-Haupt!I18</f>
        <v>-14.291333333333341</v>
      </c>
      <c r="E18">
        <f>Haupt!AF18-Haupt!Q18</f>
        <v>-0.15499999999997272</v>
      </c>
      <c r="F18">
        <f>Haupt!AG18-Haupt!R18</f>
        <v>-11.624666666666826</v>
      </c>
    </row>
    <row r="19" spans="1:6" ht="20" customHeight="1">
      <c r="A19" s="10" t="s">
        <v>15</v>
      </c>
      <c r="B19" s="3">
        <f>Haupt!AF19-Haupt!H19</f>
        <v>-27.154999999999973</v>
      </c>
      <c r="C19" s="3">
        <f>Haupt!AG19-Haupt!I19</f>
        <v>-14.61533333333341</v>
      </c>
      <c r="E19">
        <f>Haupt!AF19-Haupt!Q19</f>
        <v>0.17833333333339851</v>
      </c>
      <c r="F19">
        <f>Haupt!AG19-Haupt!R19</f>
        <v>-11.948666666666895</v>
      </c>
    </row>
    <row r="20" spans="1:6" ht="20" customHeight="1">
      <c r="A20" s="10" t="s">
        <v>16</v>
      </c>
      <c r="B20" s="3">
        <f>Haupt!AF20-Haupt!H20</f>
        <v>-25.759666666666703</v>
      </c>
      <c r="C20" s="3">
        <f>Haupt!AG20-Haupt!I20</f>
        <v>-12.282000000000153</v>
      </c>
      <c r="E20">
        <f>Haupt!AF20-Haupt!Q20</f>
        <v>0.24033333333329665</v>
      </c>
      <c r="F20">
        <f>Haupt!AG20-Haupt!R20</f>
        <v>-9.9486666666668953</v>
      </c>
    </row>
    <row r="21" spans="1:6" ht="20" customHeight="1">
      <c r="A21" s="10" t="s">
        <v>17</v>
      </c>
      <c r="B21" s="3">
        <f>Haupt!AF21-Haupt!H21</f>
        <v>-25.426333333333332</v>
      </c>
      <c r="C21" s="3">
        <f>Haupt!AG21-Haupt!I21</f>
        <v>-11.291333333333341</v>
      </c>
      <c r="E21">
        <f>Haupt!AF21-Haupt!Q21</f>
        <v>0.24033333333329665</v>
      </c>
      <c r="F21">
        <f>Haupt!AG21-Haupt!R21</f>
        <v>-8.9580000000000837</v>
      </c>
    </row>
    <row r="22" spans="1:6" ht="20" customHeight="1">
      <c r="A22" s="10" t="s">
        <v>18</v>
      </c>
      <c r="B22" s="3">
        <f>Haupt!AF22-Haupt!H22</f>
        <v>-25</v>
      </c>
      <c r="C22" s="3">
        <f>Haupt!AG22-Haupt!I22</f>
        <v>-8.9580000000000837</v>
      </c>
      <c r="E22">
        <f>Haupt!AF22-Haupt!Q22</f>
        <v>0.66666666666666663</v>
      </c>
      <c r="F22">
        <f>Haupt!AG22-Haupt!R22</f>
        <v>-6.6246666666668261</v>
      </c>
    </row>
    <row r="23" spans="1:6" ht="20" customHeight="1">
      <c r="A23" s="10" t="s">
        <v>19</v>
      </c>
      <c r="B23" s="3">
        <f>Haupt!AF23-Haupt!H23</f>
        <v>-25</v>
      </c>
      <c r="C23" s="3">
        <f>Haupt!AG23-Haupt!I23</f>
        <v>-7.3805000000000973</v>
      </c>
      <c r="E23">
        <f>Haupt!AF23-Haupt!Q23</f>
        <v>1</v>
      </c>
      <c r="F23">
        <f>Haupt!AG23-Haupt!R23</f>
        <v>-6.0471666666667261</v>
      </c>
    </row>
    <row r="24" spans="1:6" ht="20" customHeight="1">
      <c r="A24" s="10" t="s">
        <v>20</v>
      </c>
      <c r="B24" s="3">
        <f>Haupt!AF24-Haupt!H24</f>
        <v>-27.899166666666702</v>
      </c>
      <c r="C24" s="3">
        <f>Haupt!AG24-Haupt!I24</f>
        <v>-13.723166666666657</v>
      </c>
      <c r="E24">
        <f>Haupt!AF24-Haupt!Q24</f>
        <v>1.1008333333332985</v>
      </c>
      <c r="F24">
        <f>Haupt!AG24-Haupt!R24</f>
        <v>-10.389833333333399</v>
      </c>
    </row>
    <row r="25" spans="1:6" ht="20" customHeight="1">
      <c r="A25" s="10" t="s">
        <v>21</v>
      </c>
      <c r="B25" s="3">
        <f>Haupt!AF25-Haupt!H25</f>
        <v>-25.240333333333297</v>
      </c>
      <c r="C25" s="3">
        <f>Haupt!AG25-Haupt!I25</f>
        <v>2.1783333333332848</v>
      </c>
      <c r="E25">
        <f>Haupt!AF25-Haupt!Q25</f>
        <v>1.4263333333333321</v>
      </c>
      <c r="F25">
        <f>Haupt!AG25-Haupt!R25</f>
        <v>6.5116666666666561</v>
      </c>
    </row>
    <row r="26" spans="1:6" ht="20" customHeight="1">
      <c r="A26" s="10" t="s">
        <v>22</v>
      </c>
      <c r="B26" s="3">
        <f>Haupt!AF26-Haupt!H26</f>
        <v>-27.333333333333332</v>
      </c>
      <c r="C26" s="3">
        <f>Haupt!AG26-Haupt!I26</f>
        <v>-0.24416666666667197</v>
      </c>
      <c r="E26">
        <f>Haupt!AF26-Haupt!Q26</f>
        <v>0.33333333333333331</v>
      </c>
      <c r="F26">
        <f>Haupt!AG26-Haupt!R26</f>
        <v>4.0891666666666424</v>
      </c>
    </row>
    <row r="27" spans="1:6" ht="20" customHeight="1">
      <c r="A27" s="10" t="s">
        <v>23</v>
      </c>
      <c r="B27" s="3">
        <f>Haupt!AF27-Haupt!H27</f>
        <v>-27.666666666666668</v>
      </c>
      <c r="C27" s="3">
        <f>Haupt!AG27-Haupt!I27</f>
        <v>0.66666666666666663</v>
      </c>
      <c r="E27">
        <f>Haupt!AF27-Haupt!Q27</f>
        <v>0</v>
      </c>
      <c r="F27">
        <f>Haupt!AG27-Haupt!R27</f>
        <v>4.333333333333333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F6435-F52A-9940-873F-C4BF618E3632}">
  <dimension ref="A2:F27"/>
  <sheetViews>
    <sheetView workbookViewId="0">
      <selection activeCell="E4" sqref="E4"/>
    </sheetView>
  </sheetViews>
  <sheetFormatPr baseColWidth="10" defaultColWidth="15.83203125" defaultRowHeight="20" customHeight="1"/>
  <sheetData>
    <row r="2" spans="1:6" ht="20" customHeight="1">
      <c r="A2" t="s">
        <v>45</v>
      </c>
      <c r="B2" t="s">
        <v>45</v>
      </c>
      <c r="D2" t="s">
        <v>46</v>
      </c>
      <c r="E2" t="s">
        <v>46</v>
      </c>
    </row>
    <row r="3" spans="1:6" ht="20" customHeight="1">
      <c r="A3" t="s">
        <v>35</v>
      </c>
      <c r="B3" t="s">
        <v>36</v>
      </c>
      <c r="D3" t="s">
        <v>35</v>
      </c>
      <c r="E3" t="s">
        <v>36</v>
      </c>
      <c r="F3" t="s">
        <v>48</v>
      </c>
    </row>
    <row r="4" spans="1:6" ht="20" customHeight="1">
      <c r="A4" s="3">
        <f>Haupt!AF4-Haupt!H4</f>
        <v>-7.1781666666668116</v>
      </c>
      <c r="B4" s="3">
        <f>Haupt!AG4-Haupt!AM4</f>
        <v>-10.252496839291325</v>
      </c>
      <c r="D4">
        <f>Haupt!AF4-Haupt!Q4</f>
        <v>-0.84483333333332666</v>
      </c>
      <c r="E4">
        <f>Haupt!AG4-Haupt!AJ4</f>
        <v>-17.878688806298044</v>
      </c>
      <c r="F4" s="10" t="s">
        <v>49</v>
      </c>
    </row>
    <row r="5" spans="1:6" ht="20" customHeight="1">
      <c r="A5" s="3">
        <f>Haupt!AF5-Haupt!H5</f>
        <v>-1.3333333333333333</v>
      </c>
      <c r="B5" s="3">
        <f>Haupt!AG5-Haupt!AM5</f>
        <v>0.9914790105979211</v>
      </c>
      <c r="D5">
        <f>Haupt!AF5-Haupt!Q5</f>
        <v>0</v>
      </c>
      <c r="E5">
        <f>Haupt!AG5-Haupt!AJ5</f>
        <v>0</v>
      </c>
      <c r="F5" s="10" t="s">
        <v>1</v>
      </c>
    </row>
    <row r="6" spans="1:6" ht="20" customHeight="1">
      <c r="A6" s="3">
        <f>Haupt!AF6-Haupt!H6</f>
        <v>-12.883666666666727</v>
      </c>
      <c r="B6" s="3">
        <f>Haupt!AG6-Haupt!AM6</f>
        <v>-0.83486313139849244</v>
      </c>
      <c r="D6">
        <f>Haupt!AF6-Haupt!Q6</f>
        <v>0.116333333333273</v>
      </c>
      <c r="E6">
        <f>Haupt!AG6-Haupt!AJ6</f>
        <v>-3.4184501513949499</v>
      </c>
      <c r="F6" s="11" t="s">
        <v>2</v>
      </c>
    </row>
    <row r="7" spans="1:6" ht="20" customHeight="1">
      <c r="A7" s="3">
        <f>Haupt!AF7-Haupt!H7</f>
        <v>-25.767333333333454</v>
      </c>
      <c r="B7" s="3">
        <f>Haupt!AG7-Haupt!AM7</f>
        <v>-5.6043929294637049</v>
      </c>
      <c r="D7">
        <f>Haupt!AF7-Haupt!Q7</f>
        <v>-1.1006666666669389</v>
      </c>
      <c r="E7">
        <f>Haupt!AG7-Haupt!AJ7</f>
        <v>-5.7800879588585783</v>
      </c>
      <c r="F7" s="11" t="s">
        <v>3</v>
      </c>
    </row>
    <row r="8" spans="1:6" ht="20" customHeight="1">
      <c r="A8" s="3">
        <f>Haupt!AF8-Haupt!H8</f>
        <v>-26.651000000000295</v>
      </c>
      <c r="B8" s="3">
        <f>Haupt!AG8-Haupt!AM8</f>
        <v>-9.9965671562435148</v>
      </c>
      <c r="D8">
        <f>Haupt!AF8-Haupt!Q8</f>
        <v>-2.9843333333337796</v>
      </c>
      <c r="E8">
        <f>Haupt!AG8-Haupt!AJ8</f>
        <v>-7.5119862610232797</v>
      </c>
      <c r="F8" s="10" t="s">
        <v>4</v>
      </c>
    </row>
    <row r="9" spans="1:6" ht="20" customHeight="1">
      <c r="A9" s="3">
        <f>Haupt!AF9-Haupt!H9</f>
        <v>-27.31766666666681</v>
      </c>
      <c r="B9" s="3">
        <f>Haupt!AG9-Haupt!AM9</f>
        <v>-8.0334943176112574</v>
      </c>
      <c r="D9">
        <f>Haupt!AF9-Haupt!Q9</f>
        <v>-0.98433333333377959</v>
      </c>
      <c r="E9">
        <f>Haupt!AG9-Haupt!AJ9</f>
        <v>-4.5318714435868515</v>
      </c>
      <c r="F9" s="10" t="s">
        <v>5</v>
      </c>
    </row>
    <row r="10" spans="1:6" ht="20" customHeight="1">
      <c r="A10" s="3">
        <f>Haupt!AF10-Haupt!H10</f>
        <v>-27.868000000000393</v>
      </c>
      <c r="B10" s="3">
        <f>Haupt!AG10-Haupt!AM10</f>
        <v>-11.423538297040523</v>
      </c>
      <c r="D10">
        <f>Haupt!AF10-Haupt!Q10</f>
        <v>-3.2013333333338778</v>
      </c>
      <c r="E10">
        <f>Haupt!AG10-Haupt!AJ10</f>
        <v>-7.2658999931020389</v>
      </c>
      <c r="F10" s="10" t="s">
        <v>6</v>
      </c>
    </row>
    <row r="11" spans="1:6" ht="20" customHeight="1">
      <c r="A11" s="3">
        <f>Haupt!AF11-Haupt!H11</f>
        <v>-28.868000000000393</v>
      </c>
      <c r="B11" s="3">
        <f>Haupt!AG11-Haupt!AM11</f>
        <v>-18.355262372425386</v>
      </c>
      <c r="D11">
        <f>Haupt!AF11-Haupt!Q11</f>
        <v>-3.2013333333338778</v>
      </c>
      <c r="E11">
        <f>Haupt!AG11-Haupt!AJ11</f>
        <v>-13.191233326435395</v>
      </c>
      <c r="F11" s="10" t="s">
        <v>7</v>
      </c>
    </row>
    <row r="12" spans="1:6" ht="20" customHeight="1">
      <c r="A12" s="3">
        <f>Haupt!AF12-Haupt!H12</f>
        <v>-29.434000000000196</v>
      </c>
      <c r="B12" s="3">
        <f>Haupt!AG12-Haupt!AM12</f>
        <v>-12.252492316986263</v>
      </c>
      <c r="D12">
        <f>Haupt!AF12-Haupt!Q12</f>
        <v>-1.767333333333454</v>
      </c>
      <c r="E12">
        <f>Haupt!AG12-Haupt!AJ12</f>
        <v>-10.742348453559543</v>
      </c>
      <c r="F12" s="10" t="s">
        <v>8</v>
      </c>
    </row>
    <row r="13" spans="1:6" ht="20" customHeight="1">
      <c r="A13" s="3">
        <f>Haupt!AF13-Haupt!H13</f>
        <v>-29.100666666666939</v>
      </c>
      <c r="B13" s="3">
        <f>Haupt!AG13-Haupt!AM13</f>
        <v>-13.250362069635685</v>
      </c>
      <c r="D13">
        <f>Haupt!AF13-Haupt!Q13</f>
        <v>-1.1006666666669389</v>
      </c>
      <c r="E13">
        <f>Haupt!AG13-Haupt!AJ13</f>
        <v>-11.404754625525356</v>
      </c>
      <c r="F13" s="10" t="s">
        <v>9</v>
      </c>
    </row>
    <row r="14" spans="1:6" ht="20" customHeight="1">
      <c r="A14" s="3">
        <f>Haupt!AF14-Haupt!H14</f>
        <v>-29.612333333333254</v>
      </c>
      <c r="B14" s="3">
        <f>Haupt!AG14-Haupt!AM14</f>
        <v>-12.025160374756751</v>
      </c>
      <c r="D14">
        <f>Haupt!AF14-Haupt!Q14</f>
        <v>-0.6123333333332539</v>
      </c>
      <c r="E14">
        <f>Haupt!AG14-Haupt!AJ14</f>
        <v>-10.173162188594688</v>
      </c>
      <c r="F14" s="10" t="s">
        <v>10</v>
      </c>
    </row>
    <row r="15" spans="1:6" ht="20" customHeight="1">
      <c r="A15" s="3">
        <f>Haupt!AF15-Haupt!H15</f>
        <v>-28.612333333333254</v>
      </c>
      <c r="B15" s="3">
        <f>Haupt!AG15-Haupt!AM15</f>
        <v>-12.009436299371828</v>
      </c>
      <c r="D15">
        <f>Haupt!AF15-Haupt!Q15</f>
        <v>-0.94566666666673882</v>
      </c>
      <c r="E15">
        <f>Haupt!AG15-Haupt!AJ15</f>
        <v>-9.832625769278593</v>
      </c>
      <c r="F15" s="10" t="s">
        <v>11</v>
      </c>
    </row>
    <row r="16" spans="1:6" ht="20" customHeight="1">
      <c r="A16" s="3">
        <f>Haupt!AF16-Haupt!H16</f>
        <v>-27.550333333333469</v>
      </c>
      <c r="B16" s="3">
        <f>Haupt!AG16-Haupt!AM16</f>
        <v>-11.511260681488238</v>
      </c>
      <c r="D16">
        <f>Haupt!AF16-Haupt!Q16</f>
        <v>-0.55033333333346945</v>
      </c>
      <c r="E16">
        <f>Haupt!AG16-Haupt!AJ16</f>
        <v>-9.338710646095933</v>
      </c>
      <c r="F16" s="10" t="s">
        <v>12</v>
      </c>
    </row>
    <row r="17" spans="1:6" ht="20" customHeight="1">
      <c r="A17" s="3">
        <f>Haupt!AF17-Haupt!H17</f>
        <v>-28.217000000000098</v>
      </c>
      <c r="B17" s="3">
        <f>Haupt!AG17-Haupt!AM17</f>
        <v>-10.858187842855841</v>
      </c>
      <c r="D17">
        <f>Haupt!AF17-Haupt!Q17</f>
        <v>-0.55033333333346945</v>
      </c>
      <c r="E17">
        <f>Haupt!AG17-Haupt!AJ17</f>
        <v>-8.0147106460958639</v>
      </c>
      <c r="F17" s="10" t="s">
        <v>13</v>
      </c>
    </row>
    <row r="18" spans="1:6" ht="20" customHeight="1">
      <c r="A18" s="3">
        <f>Haupt!AF18-Haupt!H18</f>
        <v>-27.488333333333344</v>
      </c>
      <c r="B18" s="3">
        <f>Haupt!AG18-Haupt!AM18</f>
        <v>-10.695475805656088</v>
      </c>
      <c r="D18">
        <f>Haupt!AF18-Haupt!Q18</f>
        <v>-0.15499999999997272</v>
      </c>
      <c r="E18">
        <f>Haupt!AG18-Haupt!AJ18</f>
        <v>-7.8541288562469163</v>
      </c>
      <c r="F18" s="10" t="s">
        <v>14</v>
      </c>
    </row>
    <row r="19" spans="1:6" ht="20" customHeight="1">
      <c r="A19" s="3">
        <f>Haupt!AF19-Haupt!H19</f>
        <v>-27.154999999999973</v>
      </c>
      <c r="B19" s="3">
        <f>Haupt!AG19-Haupt!AM19</f>
        <v>-11.017345558305578</v>
      </c>
      <c r="D19">
        <f>Haupt!AF19-Haupt!Q19</f>
        <v>0.17833333333339851</v>
      </c>
      <c r="E19">
        <f>Haupt!AG19-Haupt!AJ19</f>
        <v>-8.1759986088964069</v>
      </c>
      <c r="F19" s="10" t="s">
        <v>15</v>
      </c>
    </row>
    <row r="20" spans="1:6" ht="20" customHeight="1">
      <c r="A20" s="3">
        <f>Haupt!AF20-Haupt!H20</f>
        <v>-25.759666666666703</v>
      </c>
      <c r="B20" s="3">
        <f>Haupt!AG20-Haupt!AM20</f>
        <v>-10.183706359738153</v>
      </c>
      <c r="D20">
        <f>Haupt!AF20-Haupt!Q20</f>
        <v>0.24033333333329665</v>
      </c>
      <c r="E20">
        <f>Haupt!AG20-Haupt!AJ20</f>
        <v>-7.6842137330643254</v>
      </c>
      <c r="F20" s="10" t="s">
        <v>16</v>
      </c>
    </row>
    <row r="21" spans="1:6" ht="20" customHeight="1">
      <c r="A21" s="3">
        <f>Haupt!AF21-Haupt!H21</f>
        <v>-25.426333333333332</v>
      </c>
      <c r="B21" s="3">
        <f>Haupt!AG21-Haupt!AM21</f>
        <v>-9.1909094457209903</v>
      </c>
      <c r="D21">
        <f>Haupt!AF21-Haupt!Q21</f>
        <v>0.24033333333329665</v>
      </c>
      <c r="E21">
        <f>Haupt!AG21-Haupt!AJ21</f>
        <v>-6.6935470663975138</v>
      </c>
      <c r="F21" s="10" t="s">
        <v>17</v>
      </c>
    </row>
    <row r="22" spans="1:6" ht="20" customHeight="1">
      <c r="A22" s="3">
        <f>Haupt!AF22-Haupt!H22</f>
        <v>-25</v>
      </c>
      <c r="B22" s="3">
        <f>Haupt!AG22-Haupt!AM22</f>
        <v>-9.1177685512891458</v>
      </c>
      <c r="D22">
        <f>Haupt!AF22-Haupt!Q22</f>
        <v>0.66666666666666663</v>
      </c>
      <c r="E22">
        <f>Haupt!AG22-Haupt!AJ22</f>
        <v>-6.6204061719658966</v>
      </c>
      <c r="F22" s="10" t="s">
        <v>18</v>
      </c>
    </row>
    <row r="23" spans="1:6" ht="20" customHeight="1">
      <c r="A23" s="3">
        <f>Haupt!AF23-Haupt!H23</f>
        <v>-25</v>
      </c>
      <c r="B23" s="3">
        <f>Haupt!AG23-Haupt!AM23</f>
        <v>-7.5402685512890457</v>
      </c>
      <c r="D23">
        <f>Haupt!AF23-Haupt!Q23</f>
        <v>1</v>
      </c>
      <c r="E23">
        <f>Haupt!AG23-Haupt!AJ23</f>
        <v>-6.0407759246152182</v>
      </c>
      <c r="F23" s="10" t="s">
        <v>19</v>
      </c>
    </row>
    <row r="24" spans="1:6" ht="20" customHeight="1">
      <c r="A24" s="3">
        <f>Haupt!AF24-Haupt!H24</f>
        <v>-27.899166666666702</v>
      </c>
      <c r="B24" s="3">
        <f>Haupt!AG24-Haupt!AM24</f>
        <v>-8.2441704811299132</v>
      </c>
      <c r="D24">
        <f>Haupt!AF24-Haupt!Q24</f>
        <v>1.1008333333332985</v>
      </c>
      <c r="E24">
        <f>Haupt!AG24-Haupt!AJ24</f>
        <v>-4.7255056283014483</v>
      </c>
      <c r="F24" s="10" t="s">
        <v>20</v>
      </c>
    </row>
    <row r="25" spans="1:6" ht="20" customHeight="1">
      <c r="A25" s="3">
        <f>Haupt!AF25-Haupt!H25</f>
        <v>-25.240333333333297</v>
      </c>
      <c r="B25" s="3">
        <f>Haupt!AG25-Haupt!AM25</f>
        <v>-0.24588815155817656</v>
      </c>
      <c r="D25">
        <f>Haupt!AF25-Haupt!Q25</f>
        <v>1.4263333333333321</v>
      </c>
      <c r="E25">
        <f>Haupt!AG25-Haupt!AJ25</f>
        <v>4.257864969816751</v>
      </c>
      <c r="F25" s="10" t="s">
        <v>21</v>
      </c>
    </row>
    <row r="26" spans="1:6" ht="20" customHeight="1">
      <c r="A26" s="3">
        <f>Haupt!AF26-Haupt!H26</f>
        <v>-27.333333333333332</v>
      </c>
      <c r="B26" s="3">
        <f>Haupt!AG26-Haupt!AM26</f>
        <v>-0.4188469494092999</v>
      </c>
      <c r="D26">
        <f>Haupt!AF26-Haupt!Q26</f>
        <v>0.33333333333333331</v>
      </c>
      <c r="E26">
        <f>Haupt!AG26-Haupt!AJ26</f>
        <v>4.091296914017164</v>
      </c>
      <c r="F26" s="10" t="s">
        <v>22</v>
      </c>
    </row>
    <row r="27" spans="1:6" ht="20" customHeight="1">
      <c r="A27" s="3">
        <f>Haupt!AF27-Haupt!H27</f>
        <v>-27.666666666666668</v>
      </c>
      <c r="B27" s="3">
        <f>Haupt!AG27-Haupt!AM27</f>
        <v>0.48985613657352883</v>
      </c>
      <c r="D27">
        <f>Haupt!AF27-Haupt!Q27</f>
        <v>0</v>
      </c>
      <c r="E27">
        <f>Haupt!AG27-Haupt!AJ27</f>
        <v>4.333333333333333</v>
      </c>
      <c r="F27" s="10" t="s">
        <v>23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Vorstellung</vt:lpstr>
      <vt:lpstr>Haupt</vt:lpstr>
      <vt:lpstr>Ohne</vt:lpstr>
      <vt:lpstr>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wei chen</cp:lastModifiedBy>
  <dcterms:created xsi:type="dcterms:W3CDTF">2022-10-28T13:10:54Z</dcterms:created>
  <dcterms:modified xsi:type="dcterms:W3CDTF">2022-11-02T12:25:00Z</dcterms:modified>
</cp:coreProperties>
</file>