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iviana\Seguimiento Proyectos\"/>
    </mc:Choice>
  </mc:AlternateContent>
  <xr:revisionPtr revIDLastSave="0" documentId="8_{99C872B9-A943-44F7-ABD2-2C0F1D53344A}" xr6:coauthVersionLast="47" xr6:coauthVersionMax="47" xr10:uidLastSave="{00000000-0000-0000-0000-000000000000}"/>
  <bookViews>
    <workbookView xWindow="28680" yWindow="-120" windowWidth="29040" windowHeight="15720" activeTab="2" xr2:uid="{0EBAEB44-209A-42D3-9D54-437995493542}"/>
  </bookViews>
  <sheets>
    <sheet name="IVA Feriante " sheetId="43" r:id="rId1"/>
    <sheet name="Verifone" sheetId="44" r:id="rId2"/>
    <sheet name="app firmadas" sheetId="13" r:id="rId3"/>
    <sheet name="Generac. reportes" sheetId="42" r:id="rId4"/>
    <sheet name="PP Evertec" sheetId="41" r:id="rId5"/>
    <sheet name="PP Cencosud" sheetId="37" r:id="rId6"/>
    <sheet name="Temas Pinpad " sheetId="40" r:id="rId7"/>
    <sheet name="Terminales migrados" sheetId="38" r:id="rId8"/>
    <sheet name="Terminales Payment" sheetId="39" r:id="rId9"/>
    <sheet name="Pantalla descanso" sheetId="36" r:id="rId10"/>
    <sheet name="IVA Ferias Libres" sheetId="35" r:id="rId11"/>
    <sheet name="APIs-Alta terminales" sheetId="34" r:id="rId12"/>
    <sheet name="Guardar cod. comercio" sheetId="32" r:id="rId13"/>
    <sheet name="Migrar term a HEM " sheetId="33" r:id="rId14"/>
    <sheet name="APIs-Migración TEM" sheetId="21" r:id="rId15"/>
    <sheet name="Baja de terminales" sheetId="31" r:id="rId16"/>
    <sheet name="QR Nacional" sheetId="30" r:id="rId17"/>
    <sheet name="On Us-600 (2)" sheetId="19" r:id="rId18"/>
    <sheet name="Temas 1911" sheetId="29" r:id="rId19"/>
    <sheet name="QR en Pinpad" sheetId="28" r:id="rId20"/>
    <sheet name="Manejo de reversas" sheetId="27" r:id="rId21"/>
    <sheet name="Cambio App2App MC" sheetId="26" r:id="rId22"/>
    <sheet name="Conectados (2)" sheetId="25" r:id="rId23"/>
    <sheet name=" Pantallas cuotas" sheetId="24" r:id="rId24"/>
    <sheet name="Nueva propina" sheetId="23" r:id="rId25"/>
    <sheet name="SoftPOS" sheetId="22" r:id="rId26"/>
    <sheet name="PP Externo" sheetId="20" r:id="rId27"/>
    <sheet name="On Us-600" sheetId="18" r:id="rId28"/>
    <sheet name="Resumen" sheetId="1" r:id="rId29"/>
    <sheet name="QR con millas" sheetId="14" r:id="rId30"/>
    <sheet name="Conectados" sheetId="10" r:id="rId31"/>
    <sheet name="Modos conexion" sheetId="16" r:id="rId32"/>
    <sheet name="Datos ambiente" sheetId="15" r:id="rId33"/>
    <sheet name="Arq. Multi-HAL" sheetId="12" r:id="rId34"/>
    <sheet name="OS-Ticketnumber" sheetId="11" r:id="rId35"/>
    <sheet name="Cursos" sheetId="17" r:id="rId36"/>
    <sheet name="Boleta-aprob-voucher" sheetId="9" r:id="rId37"/>
    <sheet name="Ticketera" sheetId="8" r:id="rId38"/>
    <sheet name="mPOS " sheetId="6" r:id="rId39"/>
    <sheet name="Cambio Boleta" sheetId="2" r:id="rId40"/>
    <sheet name="Cambio MC" sheetId="3" r:id="rId41"/>
    <sheet name="App pinpad" sheetId="4" r:id="rId42"/>
    <sheet name="App pinpad v2" sheetId="5" r:id="rId43"/>
    <sheet name="App pinpad v3" sheetId="7" r:id="rId44"/>
  </sheets>
  <definedNames>
    <definedName name="_xlnm._FilterDatabase" localSheetId="28" hidden="1">Resumen!$A$5:$G$17</definedName>
    <definedName name="Título" localSheetId="33">'Arq. Multi-HAL'!$B$6</definedName>
    <definedName name="Título" localSheetId="34">'OS-Ticketnumber'!$B$6</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43" l="1"/>
  <c r="B71" i="34"/>
  <c r="C28" i="36"/>
  <c r="C29" i="36" s="1"/>
  <c r="C14" i="36"/>
  <c r="C52" i="34"/>
  <c r="C15" i="36" l="1"/>
  <c r="C16" i="36" s="1"/>
  <c r="C18" i="36" s="1"/>
  <c r="C31" i="36"/>
  <c r="C28" i="35"/>
  <c r="C14" i="35"/>
  <c r="C15" i="35" s="1"/>
  <c r="C16" i="35" s="1"/>
  <c r="C61" i="34"/>
  <c r="E160" i="19"/>
  <c r="E161" i="19" s="1"/>
  <c r="C11" i="32"/>
  <c r="K160" i="19"/>
  <c r="K142" i="19"/>
  <c r="K143" i="19" s="1"/>
  <c r="K133" i="19"/>
  <c r="E142" i="19"/>
  <c r="E143" i="19" s="1"/>
  <c r="E132" i="19"/>
  <c r="E135" i="19" s="1"/>
  <c r="C31" i="35" l="1"/>
  <c r="C29" i="35"/>
  <c r="C18" i="35"/>
  <c r="C25" i="32"/>
  <c r="C12" i="32"/>
  <c r="C13" i="32" s="1"/>
  <c r="E163" i="19"/>
  <c r="K161" i="19"/>
  <c r="K163" i="19" s="1"/>
  <c r="K145" i="19"/>
  <c r="E145" i="19"/>
  <c r="D33" i="31"/>
  <c r="D32" i="31"/>
  <c r="D21" i="31"/>
  <c r="C34" i="30"/>
  <c r="C33" i="30"/>
  <c r="C22" i="30"/>
  <c r="C23" i="30" s="1"/>
  <c r="C67" i="26"/>
  <c r="C68" i="26"/>
  <c r="C66" i="26"/>
  <c r="C25" i="28"/>
  <c r="E13" i="28"/>
  <c r="E12" i="28"/>
  <c r="F55" i="26"/>
  <c r="C65" i="26" s="1"/>
  <c r="C39" i="26"/>
  <c r="C37" i="26"/>
  <c r="F24" i="26"/>
  <c r="F25" i="26" s="1"/>
  <c r="E11" i="27"/>
  <c r="C35" i="30" l="1"/>
  <c r="C36" i="30" s="1"/>
  <c r="C15" i="32"/>
  <c r="C26" i="32"/>
  <c r="C28" i="32" s="1"/>
  <c r="D34" i="31"/>
  <c r="D35" i="31" s="1"/>
  <c r="D36" i="31" s="1"/>
  <c r="D38" i="31" s="1"/>
  <c r="D22" i="31"/>
  <c r="C24" i="30"/>
  <c r="C26" i="30" s="1"/>
  <c r="C69" i="26"/>
  <c r="E14" i="28"/>
  <c r="C26" i="28" s="1"/>
  <c r="C28" i="28" s="1"/>
  <c r="F56" i="26"/>
  <c r="F57" i="26" s="1"/>
  <c r="E12" i="27"/>
  <c r="E13" i="27" s="1"/>
  <c r="F26" i="26"/>
  <c r="F28" i="26" s="1"/>
  <c r="C37" i="30" l="1"/>
  <c r="C39" i="30" s="1"/>
  <c r="D23" i="31"/>
  <c r="D25" i="31" s="1"/>
  <c r="E16" i="28"/>
  <c r="F59" i="26"/>
  <c r="C26" i="27"/>
  <c r="C27" i="27" s="1"/>
  <c r="E15" i="27"/>
  <c r="E43" i="19"/>
  <c r="C43" i="19"/>
  <c r="C44" i="19" s="1"/>
  <c r="C45" i="19" s="1"/>
  <c r="C153" i="25"/>
  <c r="C115" i="25"/>
  <c r="C118" i="25" s="1"/>
  <c r="C92" i="25"/>
  <c r="C67" i="25"/>
  <c r="C47" i="25"/>
  <c r="C23" i="25"/>
  <c r="D17" i="24"/>
  <c r="C29" i="24" s="1"/>
  <c r="C30" i="24" s="1"/>
  <c r="D11" i="23"/>
  <c r="D13" i="23" s="1"/>
  <c r="C26" i="23" s="1"/>
  <c r="C27" i="23" s="1"/>
  <c r="C32" i="20"/>
  <c r="C30" i="20"/>
  <c r="C28" i="20"/>
  <c r="H11" i="19"/>
  <c r="H10" i="19"/>
  <c r="H9" i="19"/>
  <c r="H8" i="19"/>
  <c r="H7" i="19"/>
  <c r="C22" i="19"/>
  <c r="C27" i="19" s="1"/>
  <c r="G13" i="18"/>
  <c r="C37" i="18"/>
  <c r="C22" i="18"/>
  <c r="C153" i="10"/>
  <c r="C154" i="10" s="1"/>
  <c r="C16" i="11"/>
  <c r="C27" i="14"/>
  <c r="C13" i="14"/>
  <c r="C16" i="14" s="1"/>
  <c r="C17" i="14" s="1"/>
  <c r="C115" i="10"/>
  <c r="C92" i="10"/>
  <c r="C18" i="9"/>
  <c r="E57" i="9"/>
  <c r="E58" i="9"/>
  <c r="E59" i="9"/>
  <c r="E56" i="9"/>
  <c r="C46" i="19" l="1"/>
  <c r="C154" i="25"/>
  <c r="C156" i="25" s="1"/>
  <c r="C49" i="25"/>
  <c r="C50" i="25" s="1"/>
  <c r="C94" i="25"/>
  <c r="C96" i="25" s="1"/>
  <c r="C25" i="25"/>
  <c r="C68" i="25"/>
  <c r="C69" i="25" s="1"/>
  <c r="D21" i="24"/>
  <c r="D15" i="23"/>
  <c r="H12" i="19"/>
  <c r="C27" i="18"/>
  <c r="C156" i="10"/>
  <c r="C20" i="11"/>
  <c r="C19" i="11"/>
  <c r="C29" i="14"/>
  <c r="C30" i="14" s="1"/>
  <c r="C94" i="10"/>
  <c r="E60" i="9"/>
  <c r="E61" i="9" s="1"/>
  <c r="C70" i="25" l="1"/>
  <c r="C51" i="25"/>
  <c r="C26" i="25"/>
  <c r="C27" i="25" s="1"/>
  <c r="C118" i="10"/>
  <c r="C96" i="10"/>
  <c r="C39" i="9" l="1"/>
  <c r="C13" i="12"/>
  <c r="C16" i="12" s="1"/>
  <c r="C47" i="9"/>
  <c r="C67" i="10"/>
  <c r="C68" i="10" s="1"/>
  <c r="C23" i="10"/>
  <c r="C47" i="10"/>
  <c r="C49" i="10" s="1"/>
  <c r="C69" i="10" l="1"/>
  <c r="C70" i="10" s="1"/>
  <c r="C50" i="10"/>
  <c r="C51" i="10" s="1"/>
  <c r="C25" i="10" l="1"/>
  <c r="C26" i="10" s="1"/>
  <c r="C21" i="9"/>
  <c r="C36" i="7"/>
  <c r="C24" i="7"/>
  <c r="C21" i="7"/>
  <c r="C27" i="10" l="1"/>
  <c r="C37" i="7"/>
  <c r="C39" i="7" s="1"/>
  <c r="C38" i="7"/>
  <c r="C23" i="4" l="1"/>
  <c r="C26" i="4" s="1"/>
  <c r="C21" i="5"/>
  <c r="C24" i="5" s="1"/>
  <c r="C38" i="4"/>
  <c r="C39" i="4" s="1"/>
  <c r="C36" i="5"/>
  <c r="C40" i="4" l="1"/>
  <c r="C37" i="5"/>
  <c r="C38" i="5"/>
  <c r="C41" i="4"/>
  <c r="C13" i="3"/>
  <c r="C11" i="3"/>
  <c r="C18" i="3"/>
  <c r="C18" i="2"/>
  <c r="C39" i="5"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<sst xmlns="http://schemas.openxmlformats.org/spreadsheetml/2006/main" count="3882" uniqueCount="2101">
  <si>
    <t xml:space="preserve">Estimación Proyecto: </t>
  </si>
  <si>
    <t>Proyecto Migración TEM - API Alta terminales - proc. Novedades en nuevo TEM</t>
  </si>
  <si>
    <t>Fecha:</t>
  </si>
  <si>
    <t>Cliente:</t>
  </si>
  <si>
    <t>Getnet</t>
  </si>
  <si>
    <t>Resumen</t>
  </si>
  <si>
    <t>Detalle</t>
  </si>
  <si>
    <t>Actividad/tarea</t>
  </si>
  <si>
    <t>Esfuerzo HH</t>
  </si>
  <si>
    <t>Reunión con Ingenico para definir estrategia</t>
  </si>
  <si>
    <t>Alta de terminales con API</t>
  </si>
  <si>
    <t>Se puede hacer en el mismo TEM?</t>
  </si>
  <si>
    <t>Los datos de credenciales se deben almacenar encriptados y enviar al POS en claro. ¿Cómo se puede hacer?</t>
  </si>
  <si>
    <t>Qué datos se deben entregar a PagoNxt ?</t>
  </si>
  <si>
    <t>Qué datos nos debe dar PagoNxt para enviarle la respuesta?
Respuestas 200 comunicación OK
Respuestas 4xx problema de comunicaión</t>
  </si>
  <si>
    <t>La autenticación se realizará por JWT (json web token)</t>
  </si>
  <si>
    <t>comunicación TLS1.2 (certificado)</t>
  </si>
  <si>
    <t>Se pueden dar de alta varios terminales en paralelo?? 
Cuantas sesiones simultaneas permite</t>
  </si>
  <si>
    <t>Migración</t>
  </si>
  <si>
    <t>Cronograma</t>
  </si>
  <si>
    <t>Alta de terminales</t>
  </si>
  <si>
    <t>Secuencia para crear y actualizar un terminal</t>
  </si>
  <si>
    <t>Paso</t>
  </si>
  <si>
    <t>Api a utilizar</t>
  </si>
  <si>
    <r>
      <t xml:space="preserve">Consultar si existe terminal por Signature
</t>
    </r>
    <r>
      <rPr>
        <sz val="10"/>
        <color theme="1"/>
        <rFont val="Aptos Narrow"/>
        <family val="2"/>
        <scheme val="minor"/>
      </rPr>
      <t>(Con esta API se obtiene el TID del terminal para utilizarlo en las siguientes API's)</t>
    </r>
  </si>
  <si>
    <r>
      <rPr>
        <b/>
        <sz val="11"/>
        <color theme="1"/>
        <rFont val="Aptos Narrow"/>
        <family val="2"/>
        <scheme val="minor"/>
      </rPr>
      <t>Nombre:</t>
    </r>
    <r>
      <rPr>
        <sz val="11"/>
        <color theme="1"/>
        <rFont val="Aptos Narrow"/>
        <family val="2"/>
        <scheme val="minor"/>
      </rPr>
      <t xml:space="preserve"> findTerminalBySignature
</t>
    </r>
    <r>
      <rPr>
        <b/>
        <sz val="11"/>
        <color theme="1"/>
        <rFont val="Aptos Narrow"/>
        <family val="2"/>
        <scheme val="minor"/>
      </rPr>
      <t>Metodo:</t>
    </r>
    <r>
      <rPr>
        <sz val="11"/>
        <color theme="1"/>
        <rFont val="Aptos Narrow"/>
        <family val="2"/>
        <scheme val="minor"/>
      </rPr>
      <t xml:space="preserve"> GET
</t>
    </r>
    <r>
      <rPr>
        <b/>
        <sz val="11"/>
        <color theme="1"/>
        <rFont val="Aptos Narrow"/>
        <family val="2"/>
        <scheme val="minor"/>
      </rPr>
      <t>URI:</t>
    </r>
    <r>
      <rPr>
        <sz val="11"/>
        <color theme="1"/>
        <rFont val="Aptos Narrow"/>
        <family val="2"/>
        <scheme val="minor"/>
      </rPr>
      <t xml:space="preserve">  /emapi​/dms​/terminals​/signature​/{terminalSignature}
</t>
    </r>
  </si>
  <si>
    <r>
      <rPr>
        <b/>
        <sz val="12"/>
        <color theme="1"/>
        <rFont val="Aptos Narrow"/>
        <family val="2"/>
        <scheme val="minor"/>
      </rPr>
      <t>Solo si no existe terminal se debe crear</t>
    </r>
    <r>
      <rPr>
        <sz val="12"/>
        <color theme="1"/>
        <rFont val="Aptos Narrow"/>
        <family val="2"/>
        <scheme val="minor"/>
      </rPr>
      <t xml:space="preserve">
</t>
    </r>
  </si>
  <si>
    <r>
      <rPr>
        <b/>
        <sz val="11"/>
        <color theme="1"/>
        <rFont val="Aptos Narrow"/>
        <family val="2"/>
        <scheme val="minor"/>
      </rPr>
      <t xml:space="preserve">Nombre: </t>
    </r>
    <r>
      <rPr>
        <sz val="11"/>
        <color theme="1"/>
        <rFont val="Aptos Narrow"/>
        <family val="2"/>
        <scheme val="minor"/>
      </rPr>
      <t xml:space="preserve">addTerminal
</t>
    </r>
    <r>
      <rPr>
        <b/>
        <sz val="11"/>
        <color theme="1"/>
        <rFont val="Aptos Narrow"/>
        <family val="2"/>
        <scheme val="minor"/>
      </rPr>
      <t>Metodo:</t>
    </r>
    <r>
      <rPr>
        <sz val="11"/>
        <color theme="1"/>
        <rFont val="Aptos Narrow"/>
        <family val="2"/>
        <scheme val="minor"/>
      </rPr>
      <t xml:space="preserve"> POST
</t>
    </r>
    <r>
      <rPr>
        <b/>
        <sz val="11"/>
        <color theme="1"/>
        <rFont val="Aptos Narrow"/>
        <family val="2"/>
        <scheme val="minor"/>
      </rPr>
      <t xml:space="preserve">URI: </t>
    </r>
    <r>
      <rPr>
        <sz val="11"/>
        <color theme="1"/>
        <rFont val="Aptos Narrow"/>
        <family val="2"/>
        <scheme val="minor"/>
      </rPr>
      <t xml:space="preserve"> /emapi​/dms​/terminals
</t>
    </r>
  </si>
  <si>
    <t xml:space="preserve">Se especifica:
plantilla
Estate - Depende del canal
datos del terminal </t>
  </si>
  <si>
    <t>Actualizo parametros para ese terminal</t>
  </si>
  <si>
    <r>
      <rPr>
        <b/>
        <sz val="11"/>
        <color theme="1"/>
        <rFont val="Aptos Narrow"/>
        <family val="2"/>
        <scheme val="minor"/>
      </rPr>
      <t>Nombre:</t>
    </r>
    <r>
      <rPr>
        <sz val="11"/>
        <color theme="1"/>
        <rFont val="Aptos Narrow"/>
        <family val="2"/>
        <scheme val="minor"/>
      </rPr>
      <t xml:space="preserve"> updateTerminalParameters
</t>
    </r>
    <r>
      <rPr>
        <b/>
        <sz val="11"/>
        <color theme="1"/>
        <rFont val="Aptos Narrow"/>
        <family val="2"/>
        <scheme val="minor"/>
      </rPr>
      <t>Metodo:</t>
    </r>
    <r>
      <rPr>
        <sz val="11"/>
        <color theme="1"/>
        <rFont val="Aptos Narrow"/>
        <family val="2"/>
        <scheme val="minor"/>
      </rPr>
      <t xml:space="preserve"> PUT
</t>
    </r>
    <r>
      <rPr>
        <b/>
        <sz val="11"/>
        <color theme="1"/>
        <rFont val="Aptos Narrow"/>
        <family val="2"/>
        <scheme val="minor"/>
      </rPr>
      <t xml:space="preserve">URI: </t>
    </r>
    <r>
      <rPr>
        <sz val="11"/>
        <color theme="1"/>
        <rFont val="Aptos Narrow"/>
        <family val="2"/>
        <scheme val="minor"/>
      </rPr>
      <t xml:space="preserve">​/emapi​/pms​/terminals​/{terminalId}​/{templateId}​/{templateVersion}
</t>
    </r>
  </si>
  <si>
    <t>(Para obtener listado de  {templateId}​ y {templateVersion})</t>
  </si>
  <si>
    <r>
      <rPr>
        <b/>
        <sz val="11"/>
        <color theme="1"/>
        <rFont val="Aptos Narrow"/>
        <family val="2"/>
        <scheme val="minor"/>
      </rPr>
      <t>Nombre:</t>
    </r>
    <r>
      <rPr>
        <sz val="11"/>
        <color theme="1"/>
        <rFont val="Aptos Narrow"/>
        <family val="2"/>
        <scheme val="minor"/>
      </rPr>
      <t xml:space="preserve"> getListParameterTemplateDesc
</t>
    </r>
    <r>
      <rPr>
        <b/>
        <sz val="11"/>
        <color theme="1"/>
        <rFont val="Aptos Narrow"/>
        <family val="2"/>
        <scheme val="minor"/>
      </rPr>
      <t xml:space="preserve">Metodo: </t>
    </r>
    <r>
      <rPr>
        <sz val="11"/>
        <color theme="1"/>
        <rFont val="Aptos Narrow"/>
        <family val="2"/>
        <scheme val="minor"/>
      </rPr>
      <t xml:space="preserve">GET
</t>
    </r>
    <r>
      <rPr>
        <b/>
        <sz val="11"/>
        <color theme="1"/>
        <rFont val="Aptos Narrow"/>
        <family val="2"/>
        <scheme val="minor"/>
      </rPr>
      <t>URI:</t>
    </r>
    <r>
      <rPr>
        <sz val="11"/>
        <color theme="1"/>
        <rFont val="Aptos Narrow"/>
        <family val="2"/>
        <scheme val="minor"/>
      </rPr>
      <t xml:space="preserve"> /emapi/pms/templates/desc
</t>
    </r>
  </si>
  <si>
    <t>(Para conocer el nombre de los parametros)</t>
  </si>
  <si>
    <r>
      <rPr>
        <b/>
        <sz val="11"/>
        <color theme="1"/>
        <rFont val="Aptos Narrow"/>
        <family val="2"/>
        <scheme val="minor"/>
      </rPr>
      <t>Nombre:</t>
    </r>
    <r>
      <rPr>
        <sz val="11"/>
        <color theme="1"/>
        <rFont val="Aptos Narrow"/>
        <family val="2"/>
        <scheme val="minor"/>
      </rPr>
      <t xml:space="preserve"> getTerminalParameters
</t>
    </r>
    <r>
      <rPr>
        <b/>
        <sz val="11"/>
        <color theme="1"/>
        <rFont val="Aptos Narrow"/>
        <family val="2"/>
        <scheme val="minor"/>
      </rPr>
      <t>Metodo:</t>
    </r>
    <r>
      <rPr>
        <sz val="11"/>
        <color theme="1"/>
        <rFont val="Aptos Narrow"/>
        <family val="2"/>
        <scheme val="minor"/>
      </rPr>
      <t xml:space="preserve"> GET
</t>
    </r>
    <r>
      <rPr>
        <b/>
        <sz val="11"/>
        <color theme="1"/>
        <rFont val="Aptos Narrow"/>
        <family val="2"/>
        <scheme val="minor"/>
      </rPr>
      <t>URI:</t>
    </r>
    <r>
      <rPr>
        <sz val="11"/>
        <color theme="1"/>
        <rFont val="Aptos Narrow"/>
        <family val="2"/>
        <scheme val="minor"/>
      </rPr>
      <t xml:space="preserve"> /emapi/pms/terminals/{terminalId}/{templateId}/{templateVersion}
</t>
    </r>
  </si>
  <si>
    <t xml:space="preserve">Validar los parametros del terminal </t>
  </si>
  <si>
    <r>
      <rPr>
        <b/>
        <sz val="11"/>
        <color theme="1"/>
        <rFont val="Aptos Narrow"/>
        <family val="2"/>
        <scheme val="minor"/>
      </rPr>
      <t>Nombre:</t>
    </r>
    <r>
      <rPr>
        <sz val="11"/>
        <color theme="1"/>
        <rFont val="Aptos Narrow"/>
        <family val="2"/>
        <scheme val="minor"/>
      </rPr>
      <t xml:space="preserve"> validateTerminalParameters
</t>
    </r>
    <r>
      <rPr>
        <b/>
        <sz val="11"/>
        <color theme="1"/>
        <rFont val="Aptos Narrow"/>
        <family val="2"/>
        <scheme val="minor"/>
      </rPr>
      <t>Metodo:</t>
    </r>
    <r>
      <rPr>
        <sz val="11"/>
        <color theme="1"/>
        <rFont val="Aptos Narrow"/>
        <family val="2"/>
        <scheme val="minor"/>
      </rPr>
      <t xml:space="preserve"> GET
</t>
    </r>
    <r>
      <rPr>
        <b/>
        <sz val="11"/>
        <color theme="1"/>
        <rFont val="Aptos Narrow"/>
        <family val="2"/>
        <scheme val="minor"/>
      </rPr>
      <t>URI:</t>
    </r>
    <r>
      <rPr>
        <sz val="11"/>
        <color theme="1"/>
        <rFont val="Aptos Narrow"/>
        <family val="2"/>
        <scheme val="minor"/>
      </rPr>
      <t xml:space="preserve"> /emapi/pms/terminals/{terminalId}/{templateId}/{templateVersion}/validate
</t>
    </r>
  </si>
  <si>
    <t>Revisión de casos de pruebas enviados por GetTech</t>
  </si>
  <si>
    <t>Enviados por Calvin Newton Luiz</t>
  </si>
  <si>
    <t>Fecha 12/02</t>
  </si>
  <si>
    <t>Rev. Terminada: 18/02/2026</t>
  </si>
  <si>
    <t>Componente</t>
  </si>
  <si>
    <t>Casos de Prueba</t>
  </si>
  <si>
    <t>Acción</t>
  </si>
  <si>
    <t>Comentario</t>
  </si>
  <si>
    <t>Observación GetTech</t>
  </si>
  <si>
    <t>Prioridad</t>
  </si>
  <si>
    <t>1. Endpoint POST /jsonToApi</t>
  </si>
  <si>
    <t>1.1 Casos Válidos (Camino feliz)</t>
  </si>
  <si>
    <t>TC-001</t>
  </si>
  <si>
    <t>OK</t>
  </si>
  <si>
    <t>TC-002</t>
  </si>
  <si>
    <t>TC-003</t>
  </si>
  <si>
    <t>esto debiera de venir correcto</t>
  </si>
  <si>
    <t>TC-004</t>
  </si>
  <si>
    <t>1.2. Casos Inválidos</t>
  </si>
  <si>
    <t>TC-005</t>
  </si>
  <si>
    <t>Revision</t>
  </si>
  <si>
    <t>TC-005, TC-006: Validación de campos obligatorios</t>
  </si>
  <si>
    <t>Alta</t>
  </si>
  <si>
    <t>TC-006</t>
  </si>
  <si>
    <t>Si permite ingreso de signature A</t>
  </si>
  <si>
    <t>TC-007</t>
  </si>
  <si>
    <t>TC-008</t>
  </si>
  <si>
    <t>TC-009</t>
  </si>
  <si>
    <t>TC-010</t>
  </si>
  <si>
    <t>1.3. Casos de Borda (Edge Cases)</t>
  </si>
  <si>
    <t>TC-011</t>
  </si>
  <si>
    <t>Preguntar qué se debe hacer cuabdo terminal tiene espacios</t>
  </si>
  <si>
    <t>Como seguir en el caso de un terminal menos a 6 numeros se agregan 0?</t>
  </si>
  <si>
    <t>TC-012</t>
  </si>
  <si>
    <t>TC-013</t>
  </si>
  <si>
    <t>TC-014</t>
  </si>
  <si>
    <t>Se rechaza. Ellos tienen que validad</t>
  </si>
  <si>
    <t>Falta establecer comportamiento, hoy falla no limpia caracteres</t>
  </si>
  <si>
    <t>TC-015</t>
  </si>
  <si>
    <t>TC-016</t>
  </si>
  <si>
    <t>OK
Se debe informar que lo llenamos con el default</t>
  </si>
  <si>
    <t>Si es campo obligatorio, rechaza transaccion, si no y viene vacio nulo o no viene se omite</t>
  </si>
  <si>
    <t>TC-017</t>
  </si>
  <si>
    <t>Revisar</t>
  </si>
  <si>
    <t>Revisar - TEM trunca según su definición</t>
  </si>
  <si>
    <t>TC-018</t>
  </si>
  <si>
    <t>TC-019</t>
  </si>
  <si>
    <t>Preguntar</t>
  </si>
  <si>
    <t>Se enmascaran?</t>
  </si>
  <si>
    <t>TC-020</t>
  </si>
  <si>
    <t>No causa duplicados</t>
  </si>
  <si>
    <t>TC-021</t>
  </si>
  <si>
    <t>TC-022</t>
  </si>
  <si>
    <t>TC-023</t>
  </si>
  <si>
    <t>TC-024</t>
  </si>
  <si>
    <t>TC-025</t>
  </si>
  <si>
    <t>2. JsonOrchestratorService
2.1. Pruebas Unitarias - normalizeTerminal()</t>
  </si>
  <si>
    <t>TC-026</t>
  </si>
  <si>
    <t>Validaciones el TID - revisar com Raúl</t>
  </si>
  <si>
    <t>Casos 2,1 conversarlos con Raúl</t>
  </si>
  <si>
    <t>TC-027</t>
  </si>
  <si>
    <t>TC-028</t>
  </si>
  <si>
    <t>TC-029</t>
  </si>
  <si>
    <t>Aclarar comportamiento de cadena vacia y largo</t>
  </si>
  <si>
    <t>TC-030</t>
  </si>
  <si>
    <t>TC-031</t>
  </si>
  <si>
    <t>tid sin letras</t>
  </si>
  <si>
    <t>TC-032</t>
  </si>
  <si>
    <t>2.2. Pruebas de Integración - run()</t>
  </si>
  <si>
    <t>TC-033</t>
  </si>
  <si>
    <t>TC-033-TC-038: Flujos principales del Orchestrator</t>
  </si>
  <si>
    <t>TC-034</t>
  </si>
  <si>
    <t>TC-035</t>
  </si>
  <si>
    <t>TC-036</t>
  </si>
  <si>
    <t>TC-037</t>
  </si>
  <si>
    <t>Archivo en duro dentro de la api</t>
  </si>
  <si>
    <t>Debería fallar, no continuar como suguiere pdf</t>
  </si>
  <si>
    <t>TC-038</t>
  </si>
  <si>
    <t>Param mapping es archivo interno</t>
  </si>
  <si>
    <t>2.3. Testes de buildUpdateBody()</t>
  </si>
  <si>
    <t>TC-039</t>
  </si>
  <si>
    <t>No rellena</t>
  </si>
  <si>
    <t>Rellenar con 0?</t>
  </si>
  <si>
    <t>TC-040</t>
  </si>
  <si>
    <t>No se entiende</t>
  </si>
  <si>
    <t>TC-041</t>
  </si>
  <si>
    <t>TC-042</t>
  </si>
  <si>
    <t>3. EstateManagerClient
3.1. Pruebas de getFolder()</t>
  </si>
  <si>
    <t>TC-043</t>
  </si>
  <si>
    <t>para qué le sirve, como quieren que se evidencie</t>
  </si>
  <si>
    <t>TC-044</t>
  </si>
  <si>
    <t>No aplica</t>
  </si>
  <si>
    <t>Hem no responde de esta forma</t>
  </si>
  <si>
    <t>TC-045</t>
  </si>
  <si>
    <t>TC-046</t>
  </si>
  <si>
    <t>TC-047</t>
  </si>
  <si>
    <t>TC-048</t>
  </si>
  <si>
    <t>TC-049</t>
  </si>
  <si>
    <t>3.2. Pruebas de getTerminalBySignature()</t>
  </si>
  <si>
    <t>TC-050</t>
  </si>
  <si>
    <t>TC-051</t>
  </si>
  <si>
    <t>TC-052</t>
  </si>
  <si>
    <t>3.3. Pruebas de createTerminal()</t>
  </si>
  <si>
    <t>TC-053</t>
  </si>
  <si>
    <t>TC-054</t>
  </si>
  <si>
    <t>TC-055</t>
  </si>
  <si>
    <t>Controlado</t>
  </si>
  <si>
    <t>si viene repetido se actualiza</t>
  </si>
  <si>
    <t>TC-056</t>
  </si>
  <si>
    <t>respuesta desde tem. No se daría nunca</t>
  </si>
  <si>
    <t>3.4. Pruebas de moveToFolder()</t>
  </si>
  <si>
    <t>TC-057</t>
  </si>
  <si>
    <t>TC-058</t>
  </si>
  <si>
    <t>TC-059</t>
  </si>
  <si>
    <t>3.5. Pruebas de updateTerminalParams()</t>
  </si>
  <si>
    <t>TC-060</t>
  </si>
  <si>
    <t>TC-061</t>
  </si>
  <si>
    <t>TC-062</t>
  </si>
  <si>
    <t>TC-063</t>
  </si>
  <si>
    <t>TC-064</t>
  </si>
  <si>
    <t>TC-065</t>
  </si>
  <si>
    <t>Pedir que lo expliquen</t>
  </si>
  <si>
    <t>4. Validación de JsonData
4.1. Pruebas de FlexibleBoolean</t>
  </si>
  <si>
    <t>TC-066</t>
  </si>
  <si>
    <t>TC-067</t>
  </si>
  <si>
    <t>4.1. Pruebas de FlexibleBoolean</t>
  </si>
  <si>
    <t>Es valido?</t>
  </si>
  <si>
    <t>TC-068</t>
  </si>
  <si>
    <t>TC-069</t>
  </si>
  <si>
    <t>TC-070</t>
  </si>
  <si>
    <t>TC-071</t>
  </si>
  <si>
    <t>TC-072</t>
  </si>
  <si>
    <t>TC-073</t>
  </si>
  <si>
    <t>TC-074</t>
  </si>
  <si>
    <t>No hay definicion</t>
  </si>
  <si>
    <t>TC-075</t>
  </si>
  <si>
    <t>5. Sistema de Auditoría
5.1. Pruebas de AuditLogger</t>
  </si>
  <si>
    <t>TC-076</t>
  </si>
  <si>
    <t>TC-076-TC-082: Auditoría</t>
  </si>
  <si>
    <t>TC-077</t>
  </si>
  <si>
    <t>TC-078</t>
  </si>
  <si>
    <t>enmascar datos. No se guardan</t>
  </si>
  <si>
    <t>Es valido enmascarar pass?</t>
  </si>
  <si>
    <t>TC-079</t>
  </si>
  <si>
    <t>Es valido enmascarar token?</t>
  </si>
  <si>
    <t>TC-080</t>
  </si>
  <si>
    <t>Es valido enmascarar apikey?</t>
  </si>
  <si>
    <t>TC-081</t>
  </si>
  <si>
    <t>TC-082</t>
  </si>
  <si>
    <t>5.2. Pruebas de AuditContext</t>
  </si>
  <si>
    <t>TC-083</t>
  </si>
  <si>
    <t>NA</t>
  </si>
  <si>
    <t>TC-084</t>
  </si>
  <si>
    <t xml:space="preserve">Hilos diferentes </t>
  </si>
  <si>
    <t>TC-085</t>
  </si>
  <si>
    <t>5.3. Pruebas de WeeklyExecutionLogger</t>
  </si>
  <si>
    <t>TC-086</t>
  </si>
  <si>
    <t>Que pasa si excede la cantidad de registros max. ???
Preguntar cantidad de registros maximos</t>
  </si>
  <si>
    <t>TC-087</t>
  </si>
  <si>
    <t>TC-088</t>
  </si>
  <si>
    <t>TC-089</t>
  </si>
  <si>
    <t>TC-090</t>
  </si>
  <si>
    <t>Como se podría hacer este caso</t>
  </si>
  <si>
    <t>TC-091</t>
  </si>
  <si>
    <t>Debiera ser la zona horaria del servidor</t>
  </si>
  <si>
    <t>definir zona horaria</t>
  </si>
  <si>
    <t>6. Seguridad y Validaciones
6.1. Pruebas de SecurityValidator.safePathSegment()</t>
  </si>
  <si>
    <t>TC-092</t>
  </si>
  <si>
    <t>TC-092-TC-105: Seguridad (path traversal, inyección)</t>
  </si>
  <si>
    <t>TC-093</t>
  </si>
  <si>
    <t>TC-094</t>
  </si>
  <si>
    <t>TC-095</t>
  </si>
  <si>
    <t>TC-096</t>
  </si>
  <si>
    <t>TC-097</t>
  </si>
  <si>
    <t>TC-098</t>
  </si>
  <si>
    <t>TC-099</t>
  </si>
  <si>
    <t>Caracteres de control</t>
  </si>
  <si>
    <t>TC-100</t>
  </si>
  <si>
    <t>En algunos campos</t>
  </si>
  <si>
    <t>TC-101</t>
  </si>
  <si>
    <t>TC-102</t>
  </si>
  <si>
    <t>TC-103</t>
  </si>
  <si>
    <t>TC-104</t>
  </si>
  <si>
    <t>TC-105</t>
  </si>
  <si>
    <t xml:space="preserve">6.2. Pruebas de isPrivateAddress()
</t>
  </si>
  <si>
    <t>TC-106</t>
  </si>
  <si>
    <t>HOST?
No se ocupa
 Son de servidor desde aquí</t>
  </si>
  <si>
    <t>No se ocupa</t>
  </si>
  <si>
    <t>6,2 y 6,3 de resvidor ,revisar</t>
  </si>
  <si>
    <t>TC-107</t>
  </si>
  <si>
    <t>TC-108</t>
  </si>
  <si>
    <t>TC-109</t>
  </si>
  <si>
    <t>TC-110</t>
  </si>
  <si>
    <t>TC-111</t>
  </si>
  <si>
    <t>TC-112</t>
  </si>
  <si>
    <t>TC-113</t>
  </si>
  <si>
    <t>6.3. Pruebas de ensureHostNotPrivate()</t>
  </si>
  <si>
    <t>TC-114</t>
  </si>
  <si>
    <t>TC-115</t>
  </si>
  <si>
    <t>TC-116</t>
  </si>
  <si>
    <t>TC-117</t>
  </si>
  <si>
    <t>TC-118</t>
  </si>
  <si>
    <t>No tenemos como hacerlo
7.1. Flujos End-to-End</t>
  </si>
  <si>
    <t>TC-119</t>
  </si>
  <si>
    <t>No tenemos como hacerlo</t>
  </si>
  <si>
    <t>TC-119: Flujo completo end-to-end</t>
  </si>
  <si>
    <t>TC-120</t>
  </si>
  <si>
    <t>Sin reintento</t>
  </si>
  <si>
    <t>TC-121</t>
  </si>
  <si>
    <t>No podemos realizarlo nosotros</t>
  </si>
  <si>
    <t>TC-122</t>
  </si>
  <si>
    <t>No está implementado Rollback pk no fue solicitado</t>
  </si>
  <si>
    <t>7.2. Pruebas de Resiliencia</t>
  </si>
  <si>
    <t>TC-123</t>
  </si>
  <si>
    <t>TC-124</t>
  </si>
  <si>
    <t>Tiempo de timeout del cliente contra la api de nosotros</t>
  </si>
  <si>
    <t>TC-125</t>
  </si>
  <si>
    <t>TC-126</t>
  </si>
  <si>
    <t>Quien administrará el certificado de hem?</t>
  </si>
  <si>
    <t>TC-127</t>
  </si>
  <si>
    <t>7.3. Testes de Configuração</t>
  </si>
  <si>
    <t>TC-128</t>
  </si>
  <si>
    <t>Archivo interno No debería faltar</t>
  </si>
  <si>
    <t>Archivo dentro de la API, que siempre debiera de estar actualizado. Coordinado con lo que está configurado en HEM
Coordinado con la informacion real y actual en hem</t>
  </si>
  <si>
    <t>TC-129</t>
  </si>
  <si>
    <t>TC-130</t>
  </si>
  <si>
    <t>TC-131</t>
  </si>
  <si>
    <t>8. Performance e Carga
8.1. Testes de Volume</t>
  </si>
  <si>
    <t>TC-132</t>
  </si>
  <si>
    <t>NOP</t>
  </si>
  <si>
    <t>TC-133</t>
  </si>
  <si>
    <t>Nop</t>
  </si>
  <si>
    <t>TC-134</t>
  </si>
  <si>
    <t>TC-135</t>
  </si>
  <si>
    <t>8.2. Pruebas de Estrés</t>
  </si>
  <si>
    <t>TC-136</t>
  </si>
  <si>
    <t>TC-137</t>
  </si>
  <si>
    <t>TC-138</t>
  </si>
  <si>
    <t>Preguntar Ingenico por EH de HEM?</t>
  </si>
  <si>
    <t>preguntar por ethickal hacking a ingenico por hem y tem</t>
  </si>
  <si>
    <t>Requerimiento</t>
  </si>
  <si>
    <t>Almacenar en TEM/HEM código de comercio enviado para el alta/modificación de terminales</t>
  </si>
  <si>
    <t>Análisis del requerimiento</t>
  </si>
  <si>
    <t>Agregar código de comercio en TEM/HEM</t>
  </si>
  <si>
    <t>4 horas por cada plataforma (TEM, HEM) en tabla de Comercio</t>
  </si>
  <si>
    <t>Modificación API Alta/modif.</t>
  </si>
  <si>
    <t>Modificar proceso de novedades</t>
  </si>
  <si>
    <t>Toatl Desarrollo</t>
  </si>
  <si>
    <t>Pruebas</t>
  </si>
  <si>
    <t>Gestión</t>
  </si>
  <si>
    <t xml:space="preserve">Paso a producción </t>
  </si>
  <si>
    <t>Total</t>
  </si>
  <si>
    <t>Resumen:</t>
  </si>
  <si>
    <t>Total Desarrollo</t>
  </si>
  <si>
    <t>Datos apuntando a producción para generar QR:</t>
  </si>
  <si>
    <t>Ambiente Homo - terminal de Francisca/Ruby</t>
  </si>
  <si>
    <t>TID</t>
  </si>
  <si>
    <t>Rut</t>
  </si>
  <si>
    <t>Merchant Number - Sucursal</t>
  </si>
  <si>
    <t>Datos para migrar terminales Ingenico a HEM</t>
  </si>
  <si>
    <t>Fecha: Febrero 2026</t>
  </si>
  <si>
    <t>Administrador de terminales</t>
  </si>
  <si>
    <t>Datos HEM</t>
  </si>
  <si>
    <t>URL</t>
  </si>
  <si>
    <t>Puerto</t>
  </si>
  <si>
    <t>Perfil TLS</t>
  </si>
  <si>
    <t>Desarrollo/UAT/Preprod</t>
  </si>
  <si>
    <t>temterminalsnar01.preprod.icloud.ingenico.com</t>
  </si>
  <si>
    <t>Servidor Ingetrust</t>
  </si>
  <si>
    <t>Producción</t>
  </si>
  <si>
    <t>temterminalsnar03.icloud.ingenico.com</t>
  </si>
  <si>
    <t>En POS</t>
  </si>
  <si>
    <t>Pasos</t>
  </si>
  <si>
    <t>Peso app</t>
  </si>
  <si>
    <t>Paso 0</t>
  </si>
  <si>
    <t>Terminal debe de estar creado en HEM</t>
  </si>
  <si>
    <t>Paso 1</t>
  </si>
  <si>
    <t>Actualizar versión de DXMobile</t>
  </si>
  <si>
    <t>DXMobile versión 1.31.3-3 o superior</t>
  </si>
  <si>
    <t>55.8 MB</t>
  </si>
  <si>
    <t>Paso 2</t>
  </si>
  <si>
    <t>Instalar nueva versión de app financiera que apunta a HEM para actualización, con Perfil TLS "Servidor Ingetrust"</t>
  </si>
  <si>
    <r>
      <t xml:space="preserve">En aplicación, donde se ocupe la función </t>
    </r>
    <r>
      <rPr>
        <b/>
        <sz val="11"/>
        <color theme="1"/>
        <rFont val="Aptos Narrow"/>
        <family val="2"/>
        <scheme val="minor"/>
      </rPr>
      <t>OpenPosApi.setDXMobileServerParameters</t>
    </r>
    <r>
      <rPr>
        <sz val="11"/>
        <color theme="1"/>
        <rFont val="Aptos Narrow"/>
        <family val="2"/>
        <scheme val="minor"/>
      </rPr>
      <t xml:space="preserve">, evaluar </t>
    </r>
    <r>
      <rPr>
        <b/>
        <sz val="11"/>
        <color theme="1"/>
        <rFont val="Aptos Narrow"/>
        <family val="2"/>
        <scheme val="minor"/>
      </rPr>
      <t>tlsProfile</t>
    </r>
    <r>
      <rPr>
        <sz val="11"/>
        <color theme="1"/>
        <rFont val="Aptos Narrow"/>
        <family val="2"/>
        <scheme val="minor"/>
      </rPr>
      <t xml:space="preserve"> de la siguiente forma:
val tlsProfileName = if(emHost.contains("icloud")){
                            "DEFAULT"
                        }else{
                            BuildConfig.emTLSProfileName
                        }
</t>
    </r>
  </si>
  <si>
    <t>44 MB aprox.</t>
  </si>
  <si>
    <t>Paso 3</t>
  </si>
  <si>
    <t>Configurar en TEM los datos de conexión de HEM, en la ventana comunicaciones de los parametros del terminal/estate - ver fig. 1, para que el POS, en la siguiente conexión a TEM, quede apuntando a HEM.</t>
  </si>
  <si>
    <t>Figura 1:</t>
  </si>
  <si>
    <t>Titulo</t>
  </si>
  <si>
    <t>Version</t>
  </si>
  <si>
    <t>Fecha Firma/entregada</t>
  </si>
  <si>
    <t>Modificaciones</t>
  </si>
  <si>
    <t>comentario</t>
  </si>
  <si>
    <t>Comentario 2</t>
  </si>
  <si>
    <t>1.30.7</t>
  </si>
  <si>
    <t>Versión Walmart
Solicitud de PIN obligado para comando 600 según lo indique el comando
Se corrige problema detectado con algunas tarjetas al solicitar PIN. Pos se queda pegado</t>
  </si>
  <si>
    <t>Entregada a Getnet el día 13/02/26 para su revisión</t>
  </si>
  <si>
    <t>2.5.015</t>
  </si>
  <si>
    <t>QR Nacional
Corrección problema de última txs. en el cierre 
Corrección en voucher de devolución respecto al Total</t>
  </si>
  <si>
    <t>Se elimina botón concarnet</t>
  </si>
  <si>
    <t>1.30.6</t>
  </si>
  <si>
    <t>Walmart</t>
  </si>
  <si>
    <t>1.30.5</t>
  </si>
  <si>
    <t>Se debe borrar app Anterior para actualizar esta nueva versión porque se agregó un parámetro en TEM y no hay migración. Parametro agregado es para habilitar o deshabilitar time out
Walmart solicita actualización de sus terminales en sus oficinas</t>
  </si>
  <si>
    <t>PinPad/H2H</t>
  </si>
  <si>
    <t>1.3.4</t>
  </si>
  <si>
    <t>Comando 600 y 300 solo de lectura de tarjeta
Quitar pantalla de espera del pinpad
Solicitud de PIN - se enviará CVMLimit en comando 600 y 300
Eliminar Bip del comando Echo
Agrandar campo de respuesta de autorizador de 2 a 3
Enviar el vector de inicialización tanto en el PAN como el TRACK 2 en posiciones distintas.</t>
  </si>
  <si>
    <t>Entregada a Luis 23/01/26</t>
  </si>
  <si>
    <t>2.5.014</t>
  </si>
  <si>
    <t xml:space="preserve"> 21/01 Entregada a Getnet para sus pruebas</t>
  </si>
  <si>
    <t>v1.2.328</t>
  </si>
  <si>
    <t>1. Migración a HEM preprod, activación de Ingetrust y actualización de parámetros
Cambio Monto máximo de vuelto - 4 HH 
Ip secundaria de autorización - 8 HH
Serial number centralizado para ser usado posteriormente</t>
  </si>
  <si>
    <t>Apunta a HEM</t>
  </si>
  <si>
    <t>v1.2.325</t>
  </si>
  <si>
    <t>- En producción para los 4 terminales de  SMU
liberada para pruebas de SMU
mejoras a la conexión via USB y mejora en selección de propina para que continue inmediatamente a la siguiente pantalla y no tenga que confirmar
Se actualiza acclib a ver 2.3.0</t>
  </si>
  <si>
    <t>Luis informa por correo que todas las observaciones enviadas están corregidas:
   Se prueba versión 1.2.323 y no se me presenta error de escritura, sin embargo hay puntos de mejoras:
1.	La versión y el botón de actualización, debe siempre estar encondido, solo debe aparece cuando realizo la acción swipe down.
2.	La versión y el botón de actualización aparece después de cada transacción, lo cual no es correcto.
3.	En pantalla de pin offline, eliminar botón reintentar, la pantalla de "Pin ingresado es incorrecto" debe aparecer por 3 segundos y luego volver a la pantalla de solicitar pin
4.	En la pantalla de devolución dice "Pago aprobado" cuando se tiene una devolución de forma correcta, debe decir "Devolución aprobada"
5.	Se debe eliminar el mensaje de "Este campo es requerido" en pantalla de cuotas cuando se selecciona la opción "Otra cantidad"
6.	En pantalla de "Otra cantidad" de cuotas al presionar botón verde la app de cierra.</t>
  </si>
  <si>
    <t>2.5.012 y 13</t>
  </si>
  <si>
    <t>Se entrega Nueva versión a Getnet  con:
- Pantallas cuotas
- Nueva reversa
- volver a impresión de voucher como era antes
- IP secundaria de autorización</t>
  </si>
  <si>
    <t>2.5.011</t>
  </si>
  <si>
    <t xml:space="preserve">version con detailMc </t>
  </si>
  <si>
    <t>v1.2.316</t>
  </si>
  <si>
    <t>18/11
Entregada a Getnet para pruebas</t>
  </si>
  <si>
    <t>Corrección al procesamiento de anulaciones con tarjeta debito</t>
  </si>
  <si>
    <t>2.5.010</t>
  </si>
  <si>
    <t>de la 2.5.007 a la 2.5.010 corresponden a cambios por la funcionalidad de MC</t>
  </si>
  <si>
    <t>v1.2.312</t>
  </si>
  <si>
    <t xml:space="preserve"> Hola Luis, ya está disponible para descarga la nueva versión de la app Pinpad .1.2.312 con los cambios solicitados a las pantallas y time out.</t>
  </si>
  <si>
    <t>v1.2.310</t>
  </si>
  <si>
    <t>corrige el problema del largo de bin de 6 a 8</t>
  </si>
  <si>
    <t>Firmada 03/11</t>
  </si>
  <si>
    <t>2.5.007</t>
  </si>
  <si>
    <t>Se agrega tiempo de espera y reintentos de comando ECHO para levantar G-Services</t>
  </si>
  <si>
    <t>v1.2.309</t>
  </si>
  <si>
    <t xml:space="preserve">corrige el problema del comando “100” y las observaciones a la pantalla de descanso.
Pregunta, </t>
  </si>
  <si>
    <t>2.5.006</t>
  </si>
  <si>
    <t>Aumento de ticket number - Boleta de 10 a 24 para Kupos</t>
  </si>
  <si>
    <t>2.5.005</t>
  </si>
  <si>
    <t xml:space="preserve">mejoras en 1era conexión
se corrije problema en detail purchase 
</t>
  </si>
  <si>
    <t>2.5.004</t>
  </si>
  <si>
    <t>Mejora broadcast
se corrije problema que se imprimia 2 veces el detalle venta</t>
  </si>
  <si>
    <t>v1.2.308,</t>
  </si>
  <si>
    <t xml:space="preserve">              Te cuento que ya tenemos una nueva versión de la app de pinpad, v1.2.308, con:
•	Incorporación de 2 nuevos cambios solicitados – 16 HH 
•	Comando 100 funcionando OK con simulador entregado
•	Mejoras para que no se vuelva a presentar el problema reportado por Priscila</t>
  </si>
  <si>
    <t>10/10 Luis envió observaciones:
- comando "100" y no "0100"
- Mostrar versión enmarcada
- Fondo de Logo de Getnet, ponerlo transparente</t>
  </si>
  <si>
    <t>2.5.001</t>
  </si>
  <si>
    <t>22/09 Recepción de OK de Getnet, solicitando paso a producción</t>
  </si>
  <si>
    <t>1.2.30x</t>
  </si>
  <si>
    <t xml:space="preserve">Contiene cambios de Look and feel 
- 23/09 se deja disponible versión 1.2.305 con últimas observaciones recibidas por Luis el 22/09
</t>
  </si>
  <si>
    <t>2.4….</t>
  </si>
  <si>
    <t>1. base 2.4.0 + Nuevas pantallas cuotas + cambio en manejo de reversas</t>
  </si>
  <si>
    <t>Pendiente hasta que se implemente nuevo manejo de reversas</t>
  </si>
  <si>
    <t xml:space="preserve">Financiera </t>
  </si>
  <si>
    <t>2.4.000</t>
  </si>
  <si>
    <t xml:space="preserve">1.	App ver 2.4.0
a.	Corresponde a la integración de las siguientes funcionalidades:
i.	Datos de tarjeta Amex en voucher venta
ii.	Impresión valor de la cuota comercio en voucher de venta
iii.	Nuevas pantallas de propina
iv.	QR Millas
b.	+ la incorporación de IVA con decimales
</t>
  </si>
  <si>
    <t>19/08 entregada a Getnet para pruebas</t>
  </si>
  <si>
    <t>QR Millas</t>
  </si>
  <si>
    <t>2.2.995</t>
  </si>
  <si>
    <t>QR Millas con corrección al logo de la tarjeta</t>
  </si>
  <si>
    <t>2.2.916</t>
  </si>
  <si>
    <t xml:space="preserve">Incorporación de nuevo forma de presentar pantallas de cuotas. 
Se desarrollo tomando como base la 2020915
Tiene:
Pantallas propina
CVM Amex
Valor cuota
Corrección de cantidad de cuotas para txs. QR
No tiene
QR Millas
Cambio de IVA
No tiene corrección Logo marcas txs QR
</t>
  </si>
  <si>
    <t>26/08 Elias pide entrega para firma de app</t>
  </si>
  <si>
    <t xml:space="preserve">Conectados  </t>
  </si>
  <si>
    <t>2.3.014</t>
  </si>
  <si>
    <t>Conectados
Nuevos cambios conectados 
nuevo tratamiento propina
Impresión dato Tj Amex en voucher
Valor cuota comercio en voucher
Mejoras POS Integrado
Actualización al iniciar app
---- QR millas pendiente
+ impresión en voucher's de versión completa</t>
  </si>
  <si>
    <t>Masificada</t>
  </si>
  <si>
    <t>2.2.915</t>
  </si>
  <si>
    <t xml:space="preserve">Mejoras en la actualización a inicio de día y que cuando se desactiva POS Integrado vuelva a pantalla purchase.
</t>
  </si>
  <si>
    <t>No se ha liberado. En pruebas</t>
  </si>
  <si>
    <t>1.2.204</t>
  </si>
  <si>
    <t>04/08 
- Paso a producción, creación de state, instalación de app firmada
- A la espera de TID para pilotos
01/08 firma de app</t>
  </si>
  <si>
    <t>Para Piloto</t>
  </si>
  <si>
    <t>1.2.203</t>
  </si>
  <si>
    <t>pinpad es la v1.2.203
- Pin offline
- corrección Tarjeta Banda
- corrección respuesta código 99 para comando 360</t>
  </si>
  <si>
    <t>2.2.9</t>
  </si>
  <si>
    <t xml:space="preserve">
QR Millas
</t>
  </si>
  <si>
    <t>versión code 2020994</t>
  </si>
  <si>
    <t>Para liberarlo a prod habría que integrar con 2020914</t>
  </si>
  <si>
    <t>Mejoras POS Integrado</t>
  </si>
  <si>
    <t xml:space="preserve">2020914 version code
</t>
  </si>
  <si>
    <t xml:space="preserve">financiera </t>
  </si>
  <si>
    <t>entregada el 17072025 con:
- nueva funcionalidad de propina
- corrección cambio en voucher por nuevo dato de Amex</t>
  </si>
  <si>
    <t>2020913 version code</t>
  </si>
  <si>
    <t>entregada el 17072025 con:
- nueva funcionalidad de propina
- Cambio en voucher por nuevo dato de Amex</t>
  </si>
  <si>
    <t>2020912 version code</t>
  </si>
  <si>
    <t>Pos integrado, se incorpora a la 2.2.9 la corrección del salir del modo pos integrado wifi + mejora de autoinicialización de una vez al día</t>
  </si>
  <si>
    <t>2020910 version code</t>
  </si>
  <si>
    <t>Fuentes enviados a Luis Guzman 25/07/2025</t>
  </si>
  <si>
    <t>1. Menú C2C que no se mostraba si estaba activo App2App
2. Mejora en respuesta de flujo C2C
3. Título de la pantalla de devolución
4. Cambio en la actualización de parametros descargados por call schedulle ¿¿¿???
5. Corrige problema que no enviaba respuesta de anulación en POS Integrado
6. Se incorpora en voucher Valor cuota para txs. de cuotas comercio</t>
  </si>
  <si>
    <t>Se agregan cambios que tenía la versión 2.2.7 a la 2.2.8</t>
  </si>
  <si>
    <t>2.2.8</t>
  </si>
  <si>
    <t>App 2.2.6+corrección problema caida txs. QR por respuesta con "00 "+finishtransaction para detalle de ventas (se caía en forma aleatoria)</t>
  </si>
  <si>
    <t>2.2.7</t>
  </si>
  <si>
    <t xml:space="preserve">
1. Desactivación de c2c
2. Habilitación de Menú de c2c, independiente del modo de conexión
3. Problema presentado con detalle de ventas y cierre
4. Título de la pantalla de devolución</t>
  </si>
  <si>
    <t>App presetó problemas en la calle que al levantarla despues de cargarla se caia.
Como parche se decide volver atrásy generar una nueva versión tomando como base la 2.2.6</t>
  </si>
  <si>
    <t>2.2.6</t>
  </si>
  <si>
    <t>App con corrección para que no se pierdan todos los tipos de conexión, C2C, App2App, Pos Integrado cuando se actualiza.
+ copia cliente obligatorio</t>
  </si>
  <si>
    <t>2.3.013</t>
  </si>
  <si>
    <t>Conectados con la incorporación de aprobación de TyC en flujo de ventas y Botón conectados</t>
  </si>
  <si>
    <t>Conectados</t>
  </si>
  <si>
    <t>2.3.011</t>
  </si>
  <si>
    <t>Versión preproductiva. Para POS productivo apuntando a TEM de Producción</t>
  </si>
  <si>
    <t>2.3.010</t>
  </si>
  <si>
    <t>Versión preproductiva. Para POS productivo apuntando a TEM de Desarrollo</t>
  </si>
  <si>
    <t>2.2.5</t>
  </si>
  <si>
    <t>Corrige problema C2C con error 13 "Monto inválido" y Error 96 "Error de sistema"</t>
  </si>
  <si>
    <t>2.2.4</t>
  </si>
  <si>
    <t xml:space="preserve">Se incorpora la corrección a observaciones levantadas por Fran: 
- Brillo de la pantalla
- último comprobante para C2C
- % de señal
- Problema detalle de ventas vacio
</t>
  </si>
  <si>
    <t>2.2.3</t>
  </si>
  <si>
    <t>Corrige problema de que se imprime el voucher Comercio una segunda vez cuando pasa el tiem out</t>
  </si>
  <si>
    <t>Entregada a Alvaro el 30/04 para su firma</t>
  </si>
  <si>
    <t>2.2.2</t>
  </si>
  <si>
    <t>Corresponde a app con el cambio en la impresión de los voucher solicitado por Alvaro 29/04
Cambio de monto total por monto base para C2C, App2App y PI. Se separa monto propina</t>
  </si>
  <si>
    <t>2.3.0</t>
  </si>
  <si>
    <t>corresponde a la 2.2.1 + Conectados</t>
  </si>
  <si>
    <t>En Desarrollo y pruebas</t>
  </si>
  <si>
    <t>2.1.61</t>
  </si>
  <si>
    <r>
      <t xml:space="preserve">App MC con todos los comandos, desarrollada con la versión </t>
    </r>
    <r>
      <rPr>
        <sz val="11"/>
        <color rgb="FFFF0000"/>
        <rFont val="Aptos Narrow"/>
        <family val="2"/>
        <scheme val="minor"/>
      </rPr>
      <t>GetnetPaymentApi 1.0.9</t>
    </r>
  </si>
  <si>
    <t>2.2.1</t>
  </si>
  <si>
    <r>
      <t xml:space="preserve">se toma como base 2.2.0
En desarrollo:
- 4 controles de cambio de Raúl
- Mejora reversa
- Reversa automatica (enviada cuando parte el POS o se envía junto a otra txs)
</t>
    </r>
    <r>
      <rPr>
        <sz val="11"/>
        <color rgb="FFFF0000"/>
        <rFont val="Aptos Narrow"/>
        <family val="2"/>
        <scheme val="minor"/>
      </rPr>
      <t>- No se muestra la cantidad de cuotas en voucher QR</t>
    </r>
    <r>
      <rPr>
        <sz val="11"/>
        <rFont val="Aptos Narrow"/>
        <family val="2"/>
        <scheme val="minor"/>
      </rPr>
      <t xml:space="preserve">
- Tema Kupos - App2App con Roaming (hay una versión 2.2.1 publicada en TEM solo para que Kupos la tenga para probar)
- corrección al problema de cambio de clave que se pierde al activar C2C
- corrección a problema que se pisa la compra principal seteada cuando se inicializa
11/04 app liberada a Getnet para sus pruebas</t>
    </r>
  </si>
  <si>
    <t>Con GetnetPaymentApi 1.0.5</t>
  </si>
  <si>
    <t>Conectados se desarrolla en forma paralela a otros requerimientos y se toma como base 2.2.0</t>
  </si>
  <si>
    <t>0.1.1</t>
  </si>
  <si>
    <t>App PinPad ver 0.1.1</t>
  </si>
  <si>
    <t>18/03
Entregada a Getnet para sus pruebas y desarrollo de Dll caja de Evertec
TID 20000513</t>
  </si>
  <si>
    <t>2.2.0</t>
  </si>
  <si>
    <t>Devolución Visa CTLS PIN</t>
  </si>
  <si>
    <t>Firmada pero no productiva.
Se firmo para poder hacer las pruebas</t>
  </si>
  <si>
    <t>2.1.9</t>
  </si>
  <si>
    <t>activación automática de App2App con la inicialización</t>
  </si>
  <si>
    <t>2.1.8</t>
  </si>
  <si>
    <t>La activación de App2App se realizará cuando se realice la autoinstalación.</t>
  </si>
  <si>
    <t>2.1.7</t>
  </si>
  <si>
    <t>fix card icon in ApprovedPaymentFragment
fix get transaction info
fix cliente copy voucher view
change amex icon
fix tip screen
fix continue button into tip screen from other tip screen
fix app2app timer in ApprovedPaymentFragment
add timer in aproved settle 5 segs - change timer in approved fragment from 3 to 5 segs
change timer in aproved settle to 7 segs (5 segs in screen approved)
fix setup timer in procesing transaction to 5
fix blink screen in purchaseScreen
fix autoupdate from new app version
fix conflicts mergehotfix_c2c_normal_mode
add setStartDestination purchase in MainActivity
advance add adtitional data for PI
change version to 2.1.7</t>
  </si>
  <si>
    <t>03/01/25 Entregada a Luis para pruebas</t>
  </si>
  <si>
    <t>2.1.6</t>
  </si>
  <si>
    <t>Para solucionar problema de recalentamiento del POS (Estadio Español)
Se firma nueva versión 2.1.6 (que no se confunda con la versión de MC de desarrollo) donde se cambio el que se obligaba que la pantalla estuviera prendida siempre cuando se activaba algún modo de conexión.
Johan instala esta versión en Estadio Español para probarla</t>
  </si>
  <si>
    <t xml:space="preserve">Multicomercio SaleMC, devolutionMC, CancellationMC y mainposdata
</t>
  </si>
  <si>
    <t>30/12 Entregada a Getnet/Gerardo para sus pruebas
03/01 Gerardo da OK</t>
  </si>
  <si>
    <t>2.1.5</t>
  </si>
  <si>
    <t>25/11 se agrega a versión:
- Cambio a pantalla propina
- timeout para txs. C2C  sin voucher
- Cierre en C2C, si no se clickea en finalizar, se reejecuta 
C2C voucher copia cliente
Logo y Terminal capability de Amex</t>
  </si>
  <si>
    <t>2.1.4</t>
  </si>
  <si>
    <t xml:space="preserve">
Cambio POS Integrado (formato fecha de expiración y transtoken para mensaje hacia la caja)
Apertura C2C (desatendido y atendido)
mejor  a la impresión de voucher copia cliente en App2App
En POS Integrado se incorporó nueva lista de Entrymode
Manejo de papel en la impresora
Corrección problema con el contador por el cierre
Nuevo comando (gettransaction) para C2C
Logo en pantalla de tarjetas cuando la txs. es aprobada
</t>
  </si>
  <si>
    <t>2.1.3</t>
  </si>
  <si>
    <t xml:space="preserve">firmada
Separación de voucher como boleta con boleta.
Entregada a Alvaro para pruebas
Nuevo comando C2C
</t>
  </si>
  <si>
    <t>2.1.2</t>
  </si>
  <si>
    <t xml:space="preserve">Independencia de parámetros voucher como boleta y boleta.
Corrección observación duplicado del voucher. Debe de decir Cod. Venta y no Boleta
Corrección C2C - respuesta al comando venta cuando se cancela la txs.
</t>
  </si>
  <si>
    <t>2.1.1</t>
  </si>
  <si>
    <r>
      <t xml:space="preserve">App integrada con todas las funcionalidades de app financiera + Modo conexión completo
-	Modificación para que la app POS realice solicite el ingreso de datos indicados en el comando de C2C, App2App y POS Integrado independiente de lo que tenga configurado el POS – Esfuerzo de 6 HH.
-	Corrección al comando detalle de ventas
-	Reinicio de contador de txs. después de realizar un cierre.
- Nueva configuración pantallas wifi
- mejora manejo de reversas
- Forzado de llamado a TEM si no llamo por Call schedulle en 2 *retry. Requiere nueva versión de dxmobile 1.26.3 y emlib 
</t>
    </r>
    <r>
      <rPr>
        <b/>
        <sz val="10"/>
        <rFont val="Aptos Narrow"/>
        <family val="2"/>
        <scheme val="minor"/>
      </rPr>
      <t>¿requiere cambio de parámetros????</t>
    </r>
    <r>
      <rPr>
        <sz val="10"/>
        <rFont val="Aptos Narrow"/>
        <family val="2"/>
        <scheme val="minor"/>
      </rPr>
      <t xml:space="preserve">
</t>
    </r>
  </si>
  <si>
    <t>c2c-service-pro-release-1.1.6-Signed.apk
com.movired.getservicios_v1.6-Signed.apk
getnet_smartpos_v2.1.1_28082024-release-Signed.apk
protocolosimplificado-pro-release-3.0.4-Signed.apk</t>
  </si>
  <si>
    <t>1.6.4</t>
  </si>
  <si>
    <t>Modo de conexión completo</t>
  </si>
  <si>
    <t>1.6.2</t>
  </si>
  <si>
    <t>Pos integrado</t>
  </si>
  <si>
    <t>1.6.0</t>
  </si>
  <si>
    <t>No se firmo</t>
  </si>
  <si>
    <r>
      <rPr>
        <b/>
        <sz val="11"/>
        <rFont val="Aptos Narrow"/>
        <family val="2"/>
        <scheme val="minor"/>
      </rPr>
      <t>Por firma:</t>
    </r>
    <r>
      <rPr>
        <sz val="11"/>
        <rFont val="Aptos Narrow"/>
        <family val="2"/>
        <scheme val="minor"/>
      </rPr>
      <t xml:space="preserve">
Menú nuevo, pantallas y flujos nuevos con todos los modos de conexión, incluyendo C2C. 
=1.4.0+1.5.0+1.3.1
+ Actualización de parametros
+ Cambio de flujo según Figma para POS Integrado, Modo pinpad y C2C</t>
    </r>
    <r>
      <rPr>
        <b/>
        <sz val="11"/>
        <rFont val="Aptos Narrow"/>
        <family val="2"/>
        <scheme val="minor"/>
      </rPr>
      <t xml:space="preserve"> falta pantalla para desactivarlo</t>
    </r>
    <r>
      <rPr>
        <sz val="11"/>
        <rFont val="Aptos Narrow"/>
        <family val="2"/>
        <scheme val="minor"/>
      </rPr>
      <t xml:space="preserve">
+ conservar seteo del modo conexión</t>
    </r>
  </si>
  <si>
    <t>1.5.0</t>
  </si>
  <si>
    <t xml:space="preserve">App2App con botones de POS Integrado y App2App sin las pantallas y flujos nuevos
</t>
  </si>
  <si>
    <t>2.0.1</t>
  </si>
  <si>
    <t xml:space="preserve">Integración 1.1.7 + QR +
solicitud de PIN para Wallet+impresión copia cliente 
+ desconfiguración de teclado+registro en BD tipo tarjeta por tema prepago 
+ Cierre programado
+ Botones anulación/devolución y totalizadores en reportes </t>
  </si>
  <si>
    <t>1.3.1</t>
  </si>
  <si>
    <t xml:space="preserve">nueva versión de POS integrado.
</t>
  </si>
  <si>
    <t>1.4.0</t>
  </si>
  <si>
    <t>App Pos como Pinpad. Sobre la base de app financiera 1.1.7</t>
  </si>
  <si>
    <t>1.3.0</t>
  </si>
  <si>
    <t>Versión de POS Integrado.
Getnet debe definir</t>
  </si>
  <si>
    <t>1.1.7</t>
  </si>
  <si>
    <t>Financiera+nueva autoinstalación+QR informativo+Menú paramétrico+corrección de impresión voucher copia cliente</t>
  </si>
  <si>
    <t>1.1.6 laboratorio</t>
  </si>
  <si>
    <t>Nueva versión de autoinstalación. Solo para laboratorio</t>
  </si>
  <si>
    <t>1.2.1</t>
  </si>
  <si>
    <t>Incorporación de funcionalidad QR en app financiera 1.1.6</t>
  </si>
  <si>
    <t>1.2.0</t>
  </si>
  <si>
    <t>1.1.6</t>
  </si>
  <si>
    <t>Manejo de Reversas
cierre con monto cero
corrección problema al desactivar vuelto
Tomar datos de la tarjeta del campo 48 y no tabla de bines
En devolución se agrega nro. de Vendedor
Observaciones del duplicado de los voucher
Ajuste en la acumulación del total de venta, para sumar vuelto y propina, no se como resumirlo</t>
  </si>
  <si>
    <t>1.1.4</t>
  </si>
  <si>
    <t>25/09/2023</t>
  </si>
  <si>
    <t>Titulo reporte propina</t>
  </si>
  <si>
    <t>getnet_smartpos_v1.1.4_25092023-release.apk</t>
  </si>
  <si>
    <t>52.252.57.152:2600</t>
  </si>
  <si>
    <t>Actualizacion EMV complete transaction para Amex</t>
  </si>
  <si>
    <t>Actualizacion pantalla Vuelto, opciones parametricas TEM</t>
  </si>
  <si>
    <t>Actualizacion pantalla Propina, opciones parametricas TEM</t>
  </si>
  <si>
    <t>Visualizacion  del valor de la cuota comercio</t>
  </si>
  <si>
    <t>Ajuste anulacion vta google pay (se elimina ingreso de cuota)</t>
  </si>
  <si>
    <t>Olvido clave de comercio</t>
  </si>
  <si>
    <t>1.1.3</t>
  </si>
  <si>
    <t>Correccion ventana anulacuion exenta y timeout venta Afecta/Exenta para propina</t>
  </si>
  <si>
    <t>getnet_smartpos_v1.1.3_05092023-release.apk getnet_smartpos_v1.2.7_05092023-release.apk</t>
  </si>
  <si>
    <t>1.2.7- QR</t>
  </si>
  <si>
    <t>Ajustes en activacion roaming</t>
  </si>
  <si>
    <t>1.1.2</t>
  </si>
  <si>
    <t>25/08/2023</t>
  </si>
  <si>
    <t>Mejoras sim multioperador</t>
  </si>
  <si>
    <t>getnet_smartpos_v1.1.2_25082023-release.apk getnet_smartpos_v1.2.6_25082023-release.apk</t>
  </si>
  <si>
    <t>1.2.6-QR</t>
  </si>
  <si>
    <t>Correccion error total de ventas en cierre</t>
  </si>
  <si>
    <t>1.1.1</t>
  </si>
  <si>
    <t>Correccion formato de fecha / hora voucher reportes</t>
  </si>
  <si>
    <t>getnet_smartpos_v1.1.1_04082023-release.apk</t>
  </si>
  <si>
    <t>Correccion crush cuando no esta conectado a internet la app</t>
  </si>
  <si>
    <t>1.1.0</t>
  </si>
  <si>
    <t>19/07/2023</t>
  </si>
  <si>
    <t>Correccion Formato rut</t>
  </si>
  <si>
    <t>getnet_smartpos_v1.1.0_17072023-release</t>
  </si>
  <si>
    <t>52.252.57.61:2600</t>
  </si>
  <si>
    <t>Incorporacion clave al duplicado de voucher</t>
  </si>
  <si>
    <t>Incorporacion ingreso boleta</t>
  </si>
  <si>
    <t>Migración TEM - customizaciones</t>
  </si>
  <si>
    <t>Proceso propio</t>
  </si>
  <si>
    <t>Descripción</t>
  </si>
  <si>
    <t>Detalle del proceso</t>
  </si>
  <si>
    <t>Datos requeridos para ejecución</t>
  </si>
  <si>
    <t xml:space="preserve">Proceso de novedades </t>
  </si>
  <si>
    <t>Se procesan archivos  planos enviado por Getnet, 3 veces al día, con terminales a crear y/o modificar en TEM</t>
  </si>
  <si>
    <t>Proceso MBTI</t>
  </si>
  <si>
    <t>1. Que esté habilitado el proceso MBTI en HEM</t>
  </si>
  <si>
    <t>TID de terminales</t>
  </si>
  <si>
    <t>con Getnet no se trabaja por #de serie, sino que identificador entregado por Getnet en archivo de novedades</t>
  </si>
  <si>
    <t xml:space="preserve">Ingenico realizará este cambio
Coasin realizará pruebas </t>
  </si>
  <si>
    <t>Generación de reportes</t>
  </si>
  <si>
    <t>Reporte de Geolocalización de terminales</t>
  </si>
  <si>
    <t>Python con consulta a la BD</t>
  </si>
  <si>
    <t xml:space="preserve">1. URL BD
2. usuario y contraseña 
3. Nombre de BD
4. Puerto de conexión
5. Acceso remoto al servidor para ejecución del proceso
5. carpeta para dejar reportes creados
6. Python instalado
</t>
  </si>
  <si>
    <t>Reporte de datos ICCID SIM + IMEIs de terminales</t>
  </si>
  <si>
    <t>Reporte de nombre de aplicaciones instaladas por terminal (id + versión)</t>
  </si>
  <si>
    <t>Actualización de Tabla de Bines</t>
  </si>
  <si>
    <t xml:space="preserve">Se procesa archivo de texto, enviado por Getnet, con Bines Nacionales </t>
  </si>
  <si>
    <t>MDM configurados</t>
  </si>
  <si>
    <t>los MDM configurados también deben ser migrados al nuevo TEM</t>
  </si>
  <si>
    <t>Aplicaciones cargadas en TEM</t>
  </si>
  <si>
    <t>las app's también deben ser migradas al nuevo TEM</t>
  </si>
  <si>
    <t>Ingenico debe copiarlas al nuevo HEM</t>
  </si>
  <si>
    <t>Requisitos para HEM</t>
  </si>
  <si>
    <t>requiere authenticator</t>
  </si>
  <si>
    <t>https://estate-manager-integration.icloud.ingenico.com/</t>
  </si>
  <si>
    <t>Usuario</t>
  </si>
  <si>
    <t>Germa y Erich</t>
  </si>
  <si>
    <t>Clave</t>
  </si>
  <si>
    <t>Pruebas en HEM</t>
  </si>
  <si>
    <t>ver. DXMobile DXMobile versión 1.31.3-3.</t>
  </si>
  <si>
    <t>Configurar parámetros</t>
  </si>
  <si>
    <t>Subir plantilla para directorio raiz en GETNET-CL
obción  \parameters</t>
  </si>
  <si>
    <t>Asociar plantilla a estate que se va a usar</t>
  </si>
  <si>
    <t>Exportar parametros del estate TEM para importarlo en HEM</t>
  </si>
  <si>
    <t>Crear terminales</t>
  </si>
  <si>
    <t>usaremos un archivo de novedades ya proceso por ABM, es decir, un archivo.xie</t>
  </si>
  <si>
    <t>usaremos un archivo de Bines que debe ser procesado por ABM, es decir, un archivo.xie</t>
  </si>
  <si>
    <t>Pendiente</t>
  </si>
  <si>
    <t>Actualización remota</t>
  </si>
  <si>
    <t>Actualización de parámetros  financiera</t>
  </si>
  <si>
    <t>Por TEM CALL</t>
  </si>
  <si>
    <t>Por inicialización</t>
  </si>
  <si>
    <t>Programar Call schedule</t>
  </si>
  <si>
    <t>Actualización de app financiera</t>
  </si>
  <si>
    <t>Push</t>
  </si>
  <si>
    <t>Remote desktop</t>
  </si>
  <si>
    <t>Reportes</t>
  </si>
  <si>
    <t>Datos HEM:</t>
  </si>
  <si>
    <t>Hola, Viviana,</t>
  </si>
  <si>
    <t>De acuerdo con la reunión que acabamos de tener, compartimos a continuación los próximos pasos para que hagan las pruebas:</t>
  </si>
  <si>
    <t>1. Configuración del HEM</t>
  </si>
  <si>
    <t xml:space="preserve">Configurar el HEM de la misma manera en que actualmente se configura el TEM.  </t>
  </si>
  <si>
    <t>Importante: No olvidar incluir el template de parámetros (.axie) para que los parámetros del archivo .xie sean aceptados correctamente.</t>
  </si>
  <si>
    <t>2. Modificación de la aplicación</t>
  </si>
  <si>
    <t>Modificar la configuración de la aplicación para realizar una primera llamada al HEM:</t>
  </si>
  <si>
    <t>RTS NAR - PREPROD</t>
  </si>
  <si>
    <t xml:space="preserve">  - Servidor: `temterminalsnar01.preprod.icloud.ingenico.com`  </t>
  </si>
  <si>
    <t xml:space="preserve">IP TEM 52.252.57.61 </t>
  </si>
  <si>
    <t xml:space="preserve">  - Puerto 7004: Ingetrust Server (temcall tls)  </t>
  </si>
  <si>
    <t>Puerto TEM 2600</t>
  </si>
  <si>
    <t>  - Puerto 7052: HelpDesk</t>
  </si>
  <si>
    <t>3. Verificación de asociación</t>
  </si>
  <si>
    <t>Una vez realizada la primera llamada por la aplicación, verificar que el número de serie (SN) haya sido asociado al TID.</t>
  </si>
  <si>
    <t>4. Configuración para llamada al terminal</t>
  </si>
  <si>
    <t xml:space="preserve">Configurar el HEM para llamar al terminal.  </t>
  </si>
  <si>
    <t>(Reunión agendada para mañana con Nitin)</t>
  </si>
  <si>
    <t xml:space="preserve">Estimación: </t>
  </si>
  <si>
    <t>Eliminación de app Financiera en POS</t>
  </si>
  <si>
    <t>Se requiere eliminar app financiera para los terminales que se informen en el archivo de novedades y por API. Para indicar esto GetTech modificará el archivo de novedades agregando 2 nuevos datos, indicador de baja y nro. de serie del terminal. EL objetivo es eliminar la app financiera gatillando un push de eliminación de app desde TEM para que el terminal no siga transaccionando. Esto también debe ser implementado por API</t>
  </si>
  <si>
    <t>Escenario</t>
  </si>
  <si>
    <t>En TEM con archivo de novedades</t>
  </si>
  <si>
    <t>En HEM por archivo de novedades</t>
  </si>
  <si>
    <t>Al procesar archivo de novedades se detectan terminales a eliminar y se mueven a estate que tiene asociada campaña con tarea que realiza el push de eliminación</t>
  </si>
  <si>
    <t>Se debe borrar el terminal de todas las campañas en que este</t>
  </si>
  <si>
    <t>En HEM con API</t>
  </si>
  <si>
    <t>Cambio en servicios</t>
  </si>
  <si>
    <t>Cambios pantallas, comprobantes y reportes</t>
  </si>
  <si>
    <t>Consideraciones:</t>
  </si>
  <si>
    <t>Para hacer el Push se requiere dx mobile</t>
  </si>
  <si>
    <t>Para QR otros bancos</t>
  </si>
  <si>
    <t>25/11//2025</t>
  </si>
  <si>
    <t>versión:</t>
  </si>
  <si>
    <t>ver. 2.5.015</t>
  </si>
  <si>
    <t>En reunión del 04/12 se dijo</t>
  </si>
  <si>
    <t>Obtencion de token</t>
  </si>
  <si>
    <r>
      <t xml:space="preserve">Reutilizacion código qr normal cambios en la obtencion de token. </t>
    </r>
    <r>
      <rPr>
        <sz val="12"/>
        <color theme="3" tint="0.249977111117893"/>
        <rFont val="Aptos Narrow"/>
        <family val="2"/>
        <scheme val="minor"/>
      </rPr>
      <t xml:space="preserve">Ahora no pide usuario y contraseña
</t>
    </r>
  </si>
  <si>
    <t>Doc. Entregado con error, ya que se debe mantener la actual definición</t>
  </si>
  <si>
    <t>Creacion paso 1</t>
  </si>
  <si>
    <t>Solicitud de QR
Con datos Distinto a versión actual</t>
  </si>
  <si>
    <t>Generar línea paralela para QR Nacional???. Dependerá de respuesta de Raúl</t>
  </si>
  <si>
    <t>Creacion paso 2</t>
  </si>
  <si>
    <t>Obtención de datos y mostrar QR en app</t>
  </si>
  <si>
    <t>Creación paso 3</t>
  </si>
  <si>
    <t>Corresponde a Consulta estado y tiene datos distintos para QR Nacional.
preguntar campo step
- Cambia CONSULTA RECURRENTE 2 segundos (Paramétrico). Se debe crear parámetro en TEM para QR Nacional</t>
  </si>
  <si>
    <t>Cambios en tabla de errores</t>
  </si>
  <si>
    <t>Se eliminarion códigos y se agregaron nuevos
Solo se despliega el mensaje así es que no hay logica asociado al error, pero debemos actualizar "tabla de errores"</t>
  </si>
  <si>
    <t>Tabla Estados con conclusión de Transacción:</t>
  </si>
  <si>
    <t>Distinta para QR Nacional. Agregar lógica</t>
  </si>
  <si>
    <t>Marcar las txs. QR Nacional</t>
  </si>
  <si>
    <t>Agregar nuevo campo para marcar txs. - Considerar esta marca para los reportes (Etapa 2)
+ Banco
+ cuenta
Hacer migración</t>
  </si>
  <si>
    <t>Botón/flujo  Cancelar</t>
  </si>
  <si>
    <t>Agregar boton nuevo flujo qr</t>
  </si>
  <si>
    <t>Agregar nuevas respuestas en pago aprobado/rechazado (imagenes)</t>
  </si>
  <si>
    <t>Se agrega línea con nombre de Banco y tipo de cuenta</t>
  </si>
  <si>
    <t>Vouchers</t>
  </si>
  <si>
    <t>impacto en voucher de venta afecta / exenta</t>
  </si>
  <si>
    <t>Reportes/cierres</t>
  </si>
  <si>
    <t xml:space="preserve">
Se debe agregar una línea más, correspondiente a este nuevo tipo de transacción: QR Otros Bancos
- Totales de compra
- Detalle de compra
- Cierre
- Duplicado</t>
  </si>
  <si>
    <t xml:space="preserve">App H2H/Pinpad para nuevo comando On Us, comando 600, en POS DX6000 </t>
  </si>
  <si>
    <t>1. manejo de llaves para varios comercios, ¿Cómo ir a buscar la llave para un comercio?
2. utilización de acclib ??
3.  Tipo de encriptación master session</t>
  </si>
  <si>
    <t>Diseño nueva funcionalidad</t>
  </si>
  <si>
    <t>Uso de llave WK PINBLOCK</t>
  </si>
  <si>
    <t>Depende de reunión con Ingenico</t>
  </si>
  <si>
    <t>Uso de llave WK TRACK2/Data</t>
  </si>
  <si>
    <t>Mapeo de llaves Clientes Adquirentes en key inyect (se debe verificar manualmente que las llaves están siendo rescatadas  y se está cifrando correctamente)</t>
  </si>
  <si>
    <t>Considera carga de llaves para Desa con Key explorer</t>
  </si>
  <si>
    <t>Manejo de parámetros TEM-app - Datos en duro en app</t>
  </si>
  <si>
    <t>Flujo transaccion on-us</t>
  </si>
  <si>
    <t xml:space="preserve">Comando Requerimiento on-us  0600 </t>
  </si>
  <si>
    <t>Comando Respuesta on-us 0610</t>
  </si>
  <si>
    <t xml:space="preserve">Comando Requerimiento on-us  0650 </t>
  </si>
  <si>
    <t>Comando respuesta on-us 0660</t>
  </si>
  <si>
    <t>Aplicación de reglas de negocio según adquirente</t>
  </si>
  <si>
    <t>Manejo de respuesta ON-US (cancelacion-timeout-error-aprobado-rechazado)</t>
  </si>
  <si>
    <t>Modificar procesamiento Novedades para reconocer canal Pinpad (ABM)</t>
  </si>
  <si>
    <t>Pruebas Unitarias</t>
  </si>
  <si>
    <t>Total HH Desa</t>
  </si>
  <si>
    <t>Simulador de Caja</t>
  </si>
  <si>
    <t>Paso a producción</t>
  </si>
  <si>
    <t>Pruebas Funcianales</t>
  </si>
  <si>
    <t>Se calculó el 30% pero pueden ser menos</t>
  </si>
  <si>
    <t>Total desarrollo</t>
  </si>
  <si>
    <t>Nuevos requerimientos:</t>
  </si>
  <si>
    <t>Cambios en Pantallas</t>
  </si>
  <si>
    <t>Modificaciones Pantallas (propina - cuotas - aprobado - errores, otras)</t>
  </si>
  <si>
    <t>Nuevo comando 100</t>
  </si>
  <si>
    <t>Agregar nuevo comando 100/110 - ECHO</t>
  </si>
  <si>
    <t>Cambios comando 600</t>
  </si>
  <si>
    <t>Modificaciones Comando  on-us  0600 (cuota)</t>
  </si>
  <si>
    <t>Modificaciones comando  on-us  0610 (KSN PAN y PIN)</t>
  </si>
  <si>
    <t>Manejo de llave AES-256</t>
  </si>
  <si>
    <t>Agregar Manejo de KSN PIN y KSN PAN (* validar si se maneja ksn diferentes por cliente)</t>
  </si>
  <si>
    <t>Manejo de campos PAN y TRACK2 para tarjetas antiguas</t>
  </si>
  <si>
    <t>Parametrización de posición llaves PIN y Dato</t>
  </si>
  <si>
    <t xml:space="preserve">Pruebas Unitarias </t>
  </si>
  <si>
    <t>Pruebas + agregar en simulador de Caja  el comando 100 para las pruebas</t>
  </si>
  <si>
    <t>Pruebas funcionales</t>
  </si>
  <si>
    <t>Total 120+36=156</t>
  </si>
  <si>
    <t>Total Requerimiento</t>
  </si>
  <si>
    <t>Incidentes detectados</t>
  </si>
  <si>
    <t>Incidente</t>
  </si>
  <si>
    <t xml:space="preserve">Detectado por </t>
  </si>
  <si>
    <t>Estado</t>
  </si>
  <si>
    <t>reportado via/por</t>
  </si>
  <si>
    <t>Tanto en Propina como en Vuelto al presionar el camino de otro monto e ingresar una cantidad que da algún error, presionando el botón cancelar pasa igual el pago, </t>
  </si>
  <si>
    <t>Observación con pantalla de salir de otra propina y otro vuelto</t>
  </si>
  <si>
    <t>Mail</t>
  </si>
  <si>
    <t>En el caso del Vuelto si el monto es superior a los $50.000 el pinpad deja pasar la transacción</t>
  </si>
  <si>
    <t xml:space="preserve">OK
Con observación </t>
  </si>
  <si>
    <t>Si desconecto del USB el equipo y vuelvo a conectar, da un error de escritura el equipo, lo cual lo debe reiniciar para que pueda operar de forma normal</t>
  </si>
  <si>
    <t xml:space="preserve">OK
</t>
  </si>
  <si>
    <t>Pantalla inicial/descanso</t>
  </si>
  <si>
    <t>En la pantalla inicial no esta igual que la de figma,
los cuadritos estan mas arriba que el firma, y pasa lo mismo con el logo están mas arriba.</t>
  </si>
  <si>
    <t>Word L&amp;F Pruebas</t>
  </si>
  <si>
    <t>Barra de navegación</t>
  </si>
  <si>
    <t>Pantallas cuotas</t>
  </si>
  <si>
    <t>Selección de cuotas “Otra cantidad de cuotas” en la pantalla para ingresar las cuotas debe estar en blanco,</t>
  </si>
  <si>
    <t>ok</t>
  </si>
  <si>
    <t>textos de la selección de cuotas están negrita y en el caso del equipo no esta así.</t>
  </si>
  <si>
    <t>En Figma no está en negrita</t>
  </si>
  <si>
    <t>En ingreso de cuotas, los textos de los errores no tiene el mismo tamaño que el firma</t>
  </si>
  <si>
    <t>se debe eliminar ícocno de Exclamación de error</t>
  </si>
  <si>
    <t>Vuelto</t>
  </si>
  <si>
    <t>Lo mensajes de vuelto no están acorde con los de figma y cuando presiono “Confirmar” la app se cae.</t>
  </si>
  <si>
    <t>PENDIENTE: Mensaje indicando que vuelto debe ser multiplo de 1000</t>
  </si>
  <si>
    <t>Pendiente Getnet</t>
  </si>
  <si>
    <t>PIN OFFLINE</t>
  </si>
  <si>
    <t xml:space="preserve">
Revisar figma ya que no se utilizan mas ventanas emergentes</t>
  </si>
  <si>
    <t xml:space="preserve">pendiente  </t>
  </si>
  <si>
    <t xml:space="preserve">Pago Abrobado </t>
  </si>
  <si>
    <t>en figma se muestra las 4 últimos dígitos de la tarjeta</t>
  </si>
  <si>
    <t>Corregido</t>
  </si>
  <si>
    <t>Txs. Cancelada</t>
  </si>
  <si>
    <t>cuando una transacción es cancelada se deben considerar estas pantallas, lo cual no esta ocurriendo, revisar figma</t>
  </si>
  <si>
    <t>mail</t>
  </si>
  <si>
    <t>Time out</t>
  </si>
  <si>
    <t>cuando tiempo tiene esta pantalla antes que desaparezca, según yo son 3 segundos y debería estar en 5 según lo indicado en figma para transacciones rechazadas.</t>
  </si>
  <si>
    <t>Botón No</t>
  </si>
  <si>
    <t>Al presionar ver en pantalla de vuelto y propina sin seleccionar nada, cambio de color blanco a un color gris la opción “No”</t>
  </si>
  <si>
    <t>Se realizará corrección</t>
  </si>
  <si>
    <t>Word L&amp;F Pruebas 3</t>
  </si>
  <si>
    <t>Tarjeta insertada</t>
  </si>
  <si>
    <t>Cuando tengo un rechazo con tarjeta insertada y no saco la tarjeta, luego envio nueva transacción, puedo procesar la transacción, lo que debería ocurrir aquí es que mientras no saque la tarjeta el cliente el equipo no debería poder procesar ninguna transacción</t>
  </si>
  <si>
    <t>Para transacciones mastercard que inserto tarjeta y me da un aprobado y luego un rechazo aparece un mensaje de error con APROBADO lo cual no es correcto.</t>
  </si>
  <si>
    <t>Pantalla de rechazo</t>
  </si>
  <si>
    <t>Seguir tipografia y espacio igual que el figma</t>
  </si>
  <si>
    <t>Esto sería un cambio, ya que en la versión de Figma que se tomó como base para evaluación y desarrollo aparece como se implementó
(se adjunta imagen)</t>
  </si>
  <si>
    <t>Ingreso de cuotas</t>
  </si>
  <si>
    <t>Al seleccionar otra cantidad en pantalla de cuotas, sale mensaje de forma inmediata “Este campo es requerido”, en figma eso no existe</t>
  </si>
  <si>
    <t>Debemos evaluar el cambio para nueva pantalla</t>
  </si>
  <si>
    <t>Cambios en pantallas</t>
  </si>
  <si>
    <t>Revisar nuevas pantallas en figma, se agregaron algunos botones en pantallas para indicar como se debe continuar.
https://www.figma.com/design/Hrr7MZ2T558bWw4LxVTiYf/UXD---HOMO-H2H?node-id=1146-7975&amp;t=lY20cHwall8iaXTQ-0</t>
  </si>
  <si>
    <t>Necesitamos que nos indiquen cuales son los cambios que debemos implementar</t>
  </si>
  <si>
    <t>Para el caso del vuelto cuando no es multiplo de mil se debe seguir el mensaje de la siguente pantalla pero se debe mantener el estilo del DX6000
https://www.figma.com/design/Gx8GM77Qmnde2hSl2rmFtA/SmartPOS-Consolidado-Chile?node-id=12791-27749&amp;t=WfEPkN90Hv54V2o0-0</t>
  </si>
  <si>
    <t>Se implementará cambio</t>
  </si>
  <si>
    <t>Para la pantalla de retirar la tarjeta guiarse con la siguiente imagen  donde las esquinas son redondas y el mensaje aparece aun en el proceso de aprobado o rechazadao
https://www.figma.com/design/Gx8GM77Qmnde2hSl2rmFtA/SmartPOS-Consolidado-Chile?node-id=0-1&amp;p=f&amp;t=FJqf2GtCSiYzesNn-0</t>
  </si>
  <si>
    <t>Problema de inconsistencia entre el CVM Limit de la caja (12000) y lo que está configurado en TEM (20000)
Por ahora se va a igualar monto de TEM al que tiene la caja para no que no se produzca inconsistencia en el Kernel</t>
  </si>
  <si>
    <t>Considerar esto para cuando se pase a producción</t>
  </si>
  <si>
    <t>por WS</t>
  </si>
  <si>
    <t xml:space="preserve">Txs. Con vuelto, al presionar tecla volver en el ingreso de otro vuelto, volve a la pantalla de propina y después permite generar una txs. Debito sin PIN </t>
  </si>
  <si>
    <t>CVM Limit</t>
  </si>
  <si>
    <t xml:space="preserve">Error con tarjeta de crédito, monto $14500, que caja dice que debe pedir PIN por ser mayor a 12000 y nosotros tenemos el CVM en 20000, así es que </t>
  </si>
  <si>
    <t xml:space="preserve">por WS </t>
  </si>
  <si>
    <t>Se entrega versión con problema corregidos. Se asigna a terminal 30000049</t>
  </si>
  <si>
    <t>En visita a SMU
1. Ya no se presenta problema de error de tarjeta
2. Luis informa que todavía las txs. Piden PIN bajo CVM
3. Se le informa a Luis que la solicitud de PIN la envía la caja  en el comando y la caja está enviando para txs. Sobre 12000
4. Luis quedó de revisar si se debe hacer algún cambio al respecto</t>
  </si>
  <si>
    <t>Cuotas</t>
  </si>
  <si>
    <t>No valida monto máximo ni mínimo de cuotas
(por ejemplo que no me muestre mensaje de error con cuotas = 0)</t>
  </si>
  <si>
    <t>Nosotros</t>
  </si>
  <si>
    <t>Pantalla de cuotas acepta más de 99</t>
  </si>
  <si>
    <t>Propina</t>
  </si>
  <si>
    <t>Al tratar de cambiar el monto de la propina no me da tiempo para borrar el ingresado e ingresar otro</t>
  </si>
  <si>
    <t>Mensaje que indica que la propina no puede superar al monto de la compra hay que corregirlo</t>
  </si>
  <si>
    <t>Lo mismo para el ingreso de vuelto
 (creo que tenemos un problema con timeout en la pantalla de ingresa vuelto)</t>
  </si>
  <si>
    <t>No valida monto mínimo de vuelto. En Figma dice mínimo 1000</t>
  </si>
  <si>
    <t xml:space="preserve">en la versión que tengo, puse vuelto 55000, de una compra de 100000 y no me da mensaje que no puede ser mayor a 50000 </t>
  </si>
  <si>
    <t>también me acepto vuelto 0</t>
  </si>
  <si>
    <t>al ingresa un valor de la propina que da un mensaje de error y al salir de esa pantalla con la X, me presenta pantalla preguntando si quiero salir y si presiono la tecla verde se superpone el mensaje con el monto
Lo mismo pasa para el ingreso de otro vuelto</t>
  </si>
  <si>
    <t>Piloto Pinpad app v1.2.309</t>
  </si>
  <si>
    <t>Jueves 06/11/2025</t>
  </si>
  <si>
    <t>Cambio</t>
  </si>
  <si>
    <t>Cambio Pantalla de cuotas</t>
  </si>
  <si>
    <r>
      <t>Se eliminará la pantalla de confirmación de cuotas y el cliente una vez que escoja el número de cuotas se pasará inmediatamente al pago o a la solicitud de pin dependiendo de cuál sea el caso.</t>
    </r>
    <r>
      <rPr>
        <sz val="11"/>
        <color rgb="FFC00000"/>
        <rFont val="Aptos"/>
        <family val="2"/>
      </rPr>
      <t> </t>
    </r>
  </si>
  <si>
    <t>Entregado a Getnet 11/11</t>
  </si>
  <si>
    <t>Cambio Pantalla de vueltos</t>
  </si>
  <si>
    <t>•	Cuando se selecciona la opción de vuelto (Sin vuelto/1000/5000/10000), se debe presionar el botón verde para continuar, no se muestra ningún mensaje que indique que es necesaria esta acción y el usuario quedaba esperando frente al terminal</t>
  </si>
  <si>
    <t>Entregado a Getnet 11/12</t>
  </si>
  <si>
    <t>https://www.figma.com/design/Hrr7MZ2T558bWw4LxVTiYf/UXD---HOMO-H2H?node-id=1248-3195&amp;p=f&amp;t=BDSwirU2BAyafWo0-0</t>
  </si>
  <si>
    <t>Entregado a Getnet 11/13</t>
  </si>
  <si>
    <t xml:space="preserve">Revisar </t>
  </si>
  <si>
    <t xml:space="preserve">       Realizando pruebas al momento de hacer transacciones y pasado un tiempo, desconecto el cablde el pinpad este no responde y queda con Error de Escritura.
       Por tanto les pido revisar ese punto nuevamente, pase muchas transacciones antes de reiniciar el equipo.</t>
  </si>
  <si>
    <t>Entregado a Getnet 11/14</t>
  </si>
  <si>
    <t xml:space="preserve"> ver 1.3.4 entregada</t>
  </si>
  <si>
    <t>Puntos tratados</t>
  </si>
  <si>
    <t>Comentario/consulta CoasinLogicalis</t>
  </si>
  <si>
    <t>Respuesta Getnet 9/01 14/01</t>
  </si>
  <si>
    <t>Fecha estimada de entrega</t>
  </si>
  <si>
    <t>Estimación de esfuerzo</t>
  </si>
  <si>
    <t>Esfuerzo Seba</t>
  </si>
  <si>
    <t>Comando 600 y 300 solo de lectura de tarjeta</t>
  </si>
  <si>
    <t>Esta funcionalidad se implementará para el comando 300 también??</t>
  </si>
  <si>
    <t> Si</t>
  </si>
  <si>
    <t>sumar HH de Seba</t>
  </si>
  <si>
    <t>Quitar pantalla de espera del pinpad</t>
  </si>
  <si>
    <t>Solicitud de PIN - se enviará CVMLimit en comando 600 y 300</t>
  </si>
  <si>
    <t>Necesitamos que se implemente también para el comando 300</t>
  </si>
  <si>
    <t> Si </t>
  </si>
  <si>
    <t>Eliminar Bip del comando Echo</t>
  </si>
  <si>
    <t>Agrandar campo de respuesta de autorizador de 2 a 3</t>
  </si>
  <si>
    <t>Solo se recibe la respuesta del autorizador en 3 digitos para comando 650</t>
  </si>
  <si>
    <t>Enviar el vector de inicialización tanto en el PAN como el TRACK 2 en posiciones distintas.</t>
  </si>
  <si>
    <t xml:space="preserve">Se requiere definición de Getnet donde se enviará el vector de inicialización y si será el mismo del PAN que el track 2. Se requiere documento de especificación de comandos actualizado con estos cambios y la definición del vector
</t>
  </si>
  <si>
    <t>Nueva versión doc. entregada 14/01- Se usará mismo vector de inicialización para PAN y para TRACK 2</t>
  </si>
  <si>
    <t>16 de Seba</t>
  </si>
  <si>
    <t xml:space="preserve">5 vueltos para Walmart </t>
  </si>
  <si>
    <t>A la espera de definición de Getnet</t>
  </si>
  <si>
    <t>Especificado el 21/01</t>
  </si>
  <si>
    <t>revisar definición de BCI para validación de criptograma en una compra con tarjeta insertada</t>
  </si>
  <si>
    <t>Requerimiento pendiente</t>
  </si>
  <si>
    <t>Por desarrollar</t>
  </si>
  <si>
    <t>Requerimiento enviados 21/01/26</t>
  </si>
  <si>
    <t>ELIMINAR TIMEOUT</t>
  </si>
  <si>
    <t>Al parecer bajo esfuerzo a 16HH. Validar con Seba
20 HH de Seba</t>
  </si>
  <si>
    <t>H2H VUELTO DINAMICO</t>
  </si>
  <si>
    <t>ctambién considera "otro monto" dependiendo del valor del parámetro en TEM</t>
  </si>
  <si>
    <t>German implementará cambios en pantallas de vuelto
Se cambio esfuerzo interno de 20 inicial a 16
Seba 4HH</t>
  </si>
  <si>
    <t>Requerimiento enviados xx/01/26</t>
  </si>
  <si>
    <t>Fecha estimada de entrega - ver. 1.30.5 / 1.30.6</t>
  </si>
  <si>
    <t>Eliminar Bip del Comando Echo</t>
  </si>
  <si>
    <t xml:space="preserve">enviar  Track2 con sentinelas ";" y "?" </t>
  </si>
  <si>
    <t xml:space="preserve">Mejora en timeout </t>
  </si>
  <si>
    <t>Pantalla de vuelto dinamica 3 (onthem) y 5 (onus)</t>
  </si>
  <si>
    <t>Modificacion campo 55 se agrega TLV faltante para onus</t>
  </si>
  <si>
    <t>Temas equipo al 19/Nov</t>
  </si>
  <si>
    <t>vlb</t>
  </si>
  <si>
    <t>German:</t>
  </si>
  <si>
    <t>1. API de Alta de terminales GetTech</t>
  </si>
  <si>
    <t>2. App Financiera con:</t>
  </si>
  <si>
    <t>Nuevas Pantallas cuotas</t>
  </si>
  <si>
    <t>Impresión de voucher como era antes</t>
  </si>
  <si>
    <t>Nuevo manejo de reversas</t>
  </si>
  <si>
    <t>IP secundaria</t>
  </si>
  <si>
    <t>Centralizar S/N</t>
  </si>
  <si>
    <t>3. Proyecto Migración TEM</t>
  </si>
  <si>
    <t>Pruebas de extracción de datos</t>
  </si>
  <si>
    <t>Extracción de datos de los terminales en forma remota</t>
  </si>
  <si>
    <t>4. Monitoreo funcionalidad MC</t>
  </si>
  <si>
    <t>Erich:</t>
  </si>
  <si>
    <t>1. App Pinpad DX6000</t>
  </si>
  <si>
    <t>Pinpad Piloto SMU</t>
  </si>
  <si>
    <t>Anulaciones Debito</t>
  </si>
  <si>
    <t>Wallet no envía campo 55</t>
  </si>
  <si>
    <t>Error de escritura</t>
  </si>
  <si>
    <t>Pinpad OnUs</t>
  </si>
  <si>
    <t>Preparar entrega</t>
  </si>
  <si>
    <t>Creación de terminales en HEM preprod</t>
  </si>
  <si>
    <t>2. Procesamiento de Novedades canal 03</t>
  </si>
  <si>
    <t>Se requiere generar migración de terminales por novedades???</t>
  </si>
  <si>
    <t>4. Carga de Tabla de Bines Oct 2025</t>
  </si>
  <si>
    <t>Luciano:</t>
  </si>
  <si>
    <t>1. RX5000 como pinpad externo</t>
  </si>
  <si>
    <t>Pendiente entrega del equipo</t>
  </si>
  <si>
    <t>Pendiente:</t>
  </si>
  <si>
    <t>Pos Integrado USB</t>
  </si>
  <si>
    <t>Protocolo simplificado</t>
  </si>
  <si>
    <t xml:space="preserve">Proyecto: </t>
  </si>
  <si>
    <t>Pago con QR en PINPAD H2H</t>
  </si>
  <si>
    <t xml:space="preserve">Se requiere habilitar QR en H2H para poner una forma de pago más. Con esto conseguimos igualar la oferta que tenemos hoy en día en nuestros POS.
Se modifica el comando 0310, en el campo Tipo Tarjeta, se agrega “Q” de QR, adicional a eso se agregan 2 nuevos comandos 0900 para pintar el QR y 0910 para indicar que el QR se despliega de forma correcta.
</t>
  </si>
  <si>
    <t>Fecha solicitud:</t>
  </si>
  <si>
    <t>Txs</t>
  </si>
  <si>
    <t>Análisis</t>
  </si>
  <si>
    <t>Averiguar % ideal de batería</t>
  </si>
  <si>
    <t>Nuevo comando 900 y 910</t>
  </si>
  <si>
    <t>Pantallas</t>
  </si>
  <si>
    <t>Incorporar botón de pago con QR en pantalla de opere tarjeta</t>
  </si>
  <si>
    <t>Pantalla muestra QR</t>
  </si>
  <si>
    <t>Lógica aprobado/rechazado</t>
  </si>
  <si>
    <t>Pruebas Funcionales</t>
  </si>
  <si>
    <t>Nuevos comando 900 y 910</t>
  </si>
  <si>
    <t>Pantallas y lógica</t>
  </si>
  <si>
    <t xml:space="preserve">1.- Cuando se genere una REVERSA, se debe imprimir un “COMPROBANTE DE REVERSA GENERADA”, con mínimo la siguiente información:
2.- Se debe imprimir antes de mandar la Reversa
3.- Si no se puede imprimir por falta de papel o batería, se debe mostrar PANTALLA DE AVISO DE IMPRESIÓN DE REVERSA, que debe permanecer hasta que el usuario apriete una tecla
4.- No se permitirá hacer otra transacción financiera o Cierre, hasta que se imprime ese comprobante.
Por otro lado, se quiere poner un aviso en caso de no poder imprimir el comprobante de Compra:
5.- En el caso de que la respuesta de la transacción sea aprobada y solo falto la impresión del Comprobante, que no se pudo realizar ya sea por falta de papel o de batería, se debe mostrar PANTALLA DE AVISO DE IMPRESIÓN TRANSACCION, que debe permanecer hasta que el usuario apriete una tecla.
6.- No se permitirá hacer otra transacción financiera o Cierre, hasta que se imprime ese comprobante.
7.- Las transacciones involucradas son: COMPRA, ANULACION y DEVOLUCION
8.- En esta ultima situación, no se requiere generar Reversa si no se puede imprimir el Comprobante
9.- En este caso se da por terminado el proceso, al imprimir, a lo menos el Comprobante copia comercio.
</t>
  </si>
  <si>
    <t>Implementar manejo de reversa ISO 8583 1.1.1 (generado por Gustavo)</t>
  </si>
  <si>
    <t>Reversa</t>
  </si>
  <si>
    <t>Impresión de voucher de reversa antes de enviar la reversa</t>
  </si>
  <si>
    <r>
      <t xml:space="preserve">a.- Fecha/hora
b.- Codigo Comercio, Sucursal y POS
c.- Tarjeta involucrada (4 últimos dígitos)
d.- Monto
e.- Leyenda del tipo: “Plazo de devolución monto depende del Banco Emisor”
</t>
    </r>
    <r>
      <rPr>
        <b/>
        <sz val="10"/>
        <color theme="1"/>
        <rFont val="Aptos Narrow"/>
        <family val="2"/>
        <scheme val="minor"/>
      </rPr>
      <t>Falta definición de voucher</t>
    </r>
  </si>
  <si>
    <t>Pantalla de aviso de sin papel o poca bateria</t>
  </si>
  <si>
    <r>
      <t xml:space="preserve">1. Si no se puede imprimir por falta de papel o batería, se debe mostrar PANTALLA DE AVISO DE IMPRESIÓN DE REVERSA, que debe permanecer hasta que el usuario apriete una tecla. </t>
    </r>
    <r>
      <rPr>
        <b/>
        <sz val="10"/>
        <color theme="1"/>
        <rFont val="Aptos Narrow"/>
        <family val="2"/>
        <scheme val="minor"/>
      </rPr>
      <t>Falta definición de pantalla</t>
    </r>
    <r>
      <rPr>
        <sz val="10"/>
        <color theme="1"/>
        <rFont val="Aptos Narrow"/>
        <family val="2"/>
        <scheme val="minor"/>
      </rPr>
      <t xml:space="preserve">
2. No se permitirá hacer otra transacción financiera o Cierre, hasta que se imprime ese comprobante.</t>
    </r>
  </si>
  <si>
    <t>Se debe incorporar validación del % de batería  (parámetrico)</t>
  </si>
  <si>
    <t xml:space="preserve">compra y otras txs.  </t>
  </si>
  <si>
    <r>
      <t xml:space="preserve">1. Si no se puede imprimir por falta de papel o batería, se debe mostrar PANTALLA DE AVISO DE IMPRESIÓN TRANSACCION, que debe permanecer hasta que el usuario apriete una tecla </t>
    </r>
    <r>
      <rPr>
        <b/>
        <sz val="10"/>
        <color theme="1"/>
        <rFont val="Aptos Narrow"/>
        <family val="2"/>
        <scheme val="minor"/>
      </rPr>
      <t>Falta definición de pantalla</t>
    </r>
    <r>
      <rPr>
        <sz val="10"/>
        <color theme="1"/>
        <rFont val="Aptos Narrow"/>
        <family val="2"/>
        <scheme val="minor"/>
      </rPr>
      <t xml:space="preserve">
2. No se permitirá hacer otra transacción financiera o Cierre, hasta que se imprime ese comprobante.</t>
    </r>
  </si>
  <si>
    <r>
      <t xml:space="preserve">Revisar si tenemos implementado el No imprimir si el POS tiene baja bateria
</t>
    </r>
    <r>
      <rPr>
        <b/>
        <sz val="10"/>
        <color theme="1"/>
        <rFont val="Aptos Narrow"/>
        <family val="2"/>
        <scheme val="minor"/>
      </rPr>
      <t xml:space="preserve">Se debe incorporar validación del % de batería </t>
    </r>
  </si>
  <si>
    <t xml:space="preserve">(en conversación con Raúl 13/10 dijo que si ya tenemos este control dejarlo como está) </t>
  </si>
  <si>
    <t>Preparar simulador para generar reversas
Probar migración por nuevo parametro</t>
  </si>
  <si>
    <t>Conversación de Raúl por WS</t>
  </si>
  <si>
    <t>Hola, buenos días.</t>
  </si>
  <si>
    <t>Una consulta, vi tu cita, pero Johan se comprometió para hoy, en la reunión de seguimiento, tener la estimación. Quería preguntarte por el tema de la batería. Tu mencionas que se controle el nivel de batería solo para la impresión de voucher y creemos que sería bueno incorporarla en general para que no puedan hacer txs con baja batería, por el riesgo de generar reversas o que no se concrete la txs. ¿qué opinas?</t>
  </si>
  <si>
    <t>Me parece buena idea.   Pero habría que definir porcentaje de batería que impidiera una Tx.</t>
  </si>
  <si>
    <t>Eso mismo estamos viendo</t>
  </si>
  <si>
    <t>Debería ser el</t>
  </si>
  <si>
    <t>Mismo que impida una impresion</t>
  </si>
  <si>
    <t>Vamos hacer la evaluación y el valor del % considerarlo cómo un dato a definir</t>
  </si>
  <si>
    <t>Me faltan formato de voucher y pantalla para mostrar mensaje de falta de bateria</t>
  </si>
  <si>
    <t>Ese creo que no está pedido a María José</t>
  </si>
  <si>
    <t>Debería ser algo como : carga de batería insuficiente para realizar la transacción</t>
  </si>
  <si>
    <t>ok. Consideraremos eso entonces. Y el voucher</t>
  </si>
  <si>
    <t>Por alguna razón, el POS cuando está integrado A2A con una aplicación de tercero se "crashea" y el sistema operativo devuelve "null" vía Intent a la aplicación integrada que está esperando la respuesta al pago. En la mayoría de los casos, la venta se logra aprobar por lo que la APP de Pagos tiene la respuesta OK (00) desde el autorizador, pero se cae en algún punto al procesar la respuesta. Al no devolver los datos de la venta aprobada hacia la aplicación del tercero, el flujo queda incompleto y no tenemos herramientas para recuperar los datos cuando se trata de ventas Multicomercio.
En el documento adjunto, se detalla un nuevo comando para conocer el detalle de ventas hechas por MC que se debe implementar. La idea es que cada venta MC apenas se apruebe (antes de imprimir), se guarde en la base de datos del POS para estar disponible para la respuesta a este nuevo comando. Las ventas MC, al igual que las ventas normales, deben ser liberadas al momento de ejecutar un cierre del terminal.
Adicionalmente, el documento tiene un par de ajustes y están destacados en amarillo en donde se requiere actualizar la aplicación de pago.</t>
  </si>
  <si>
    <r>
      <t>.12.1 GUARDAR LAS TRANSACCIONES MC EN EL TERMINAL Y GETNET CLOUD
A partir de ahora las transacciones MC realizadas por apps de terceros deben almacenarse en el terminal. Para ello se hará lo siguiente:
1.Se modificará la actual base de datos de la App de Pagos para incluir un flag que permita diferenciar las ventas normales con las MC.
2.</t>
    </r>
    <r>
      <rPr>
        <b/>
        <sz val="10"/>
        <color theme="1"/>
        <rFont val="Arial"/>
        <family val="2"/>
      </rPr>
      <t>Al recibir la respuesta desde el autorizador se debe consumir un broadcast con G-Services para enviar la respuesta de la transacción hacia Getnet Cloud.</t>
    </r>
    <r>
      <rPr>
        <sz val="10"/>
        <color theme="1"/>
        <rFont val="Arial"/>
        <family val="2"/>
      </rPr>
      <t xml:space="preserve">
3.El comando de Cierre eliminará todas las transacciones tanto normales como MC del terminal.
4.El actual comando SalesDetail y Totals debe considerar solo las transacciones normales.
5.Se creará un nuevo comando SalesDetailMc que permitirá devolver todas las transacciones MC almacenadas en el terminal por A2A.</t>
    </r>
  </si>
  <si>
    <t>Dudas</t>
  </si>
  <si>
    <t>Respuesta Alvaro 
16/10/25</t>
  </si>
  <si>
    <t>HH</t>
  </si>
  <si>
    <t>Identificar si es Json o objeto</t>
  </si>
  <si>
    <t>Para todos los comandos que tenemos implementados. 10 comandos request + sus 10 response</t>
  </si>
  <si>
    <t>Migrar todos los comandos a Json</t>
  </si>
  <si>
    <t>Para 
- App2App
- C2C
POS Integrado ya trabaja con Json</t>
  </si>
  <si>
    <t>Migración a Json
(No se debe usar más la librería GetnetpaymentAPI)
- SaleRequest
- CloseRequest
- CancellationRequest
- salesDetailRequest
- SalemcRequest
- CommerceData
- RefundRequest
- DuplicateRequest
- PrintServiceRequest
Utilizar clase de librería GetnetpaymentAPPI</t>
  </si>
  <si>
    <t>¿Qué hay que hacer con los comando que no tenemos implementados actualmente?</t>
  </si>
  <si>
    <t>No se deben implementar. Solo se deben ajustar los que ya han hecho.</t>
  </si>
  <si>
    <t>Impacto en comandos</t>
  </si>
  <si>
    <t>Agragar nuevos campos en Venta</t>
  </si>
  <si>
    <r>
      <t xml:space="preserve">
Agregar 3 parametros
- IntegrationType  </t>
    </r>
    <r>
      <rPr>
        <sz val="10"/>
        <color rgb="FFFF0000"/>
        <rFont val="Arial"/>
        <family val="2"/>
      </rPr>
      <t xml:space="preserve">
</t>
    </r>
    <r>
      <rPr>
        <sz val="10"/>
        <color theme="1"/>
        <rFont val="Arial"/>
        <family val="2"/>
      </rPr>
      <t>- SoftwareName
- SoftwareVersion
Además agregar campo que identifique si es MC o no</t>
    </r>
  </si>
  <si>
    <r>
      <t xml:space="preserve">¿para que se envía el parámetros </t>
    </r>
    <r>
      <rPr>
        <b/>
        <sz val="10"/>
        <color theme="1"/>
        <rFont val="Arial"/>
        <family val="2"/>
      </rPr>
      <t>IntegrationType</t>
    </r>
    <r>
      <rPr>
        <sz val="10"/>
        <color theme="1"/>
        <rFont val="Arial"/>
        <family val="2"/>
      </rPr>
      <t xml:space="preserve">   ?. ¿debemos hacer alguna acción según su valor?
Tipo de integración utilizada por el comercio: 
1 POS Integrado SDK USB
 2 Cloud to Cloud 
3 App to App 
4 POS Integrado Directo 
5 POS Integrado SDK WIFI</t>
    </r>
  </si>
  <si>
    <t>La caja (comercio) usa ese campo para registrar en nuestros sistemas qué es lo que tiene instalado. Es informativo solamente y no requiere acción del POS. Validaremos que cumpla el protocolo en el proceso de certificación.</t>
  </si>
  <si>
    <t>Agragar nuevo campos en Respuesta Venta</t>
  </si>
  <si>
    <r>
      <t xml:space="preserve">
- paymentid  - Identificación única de la transacción SEP.
-paymentmethod </t>
    </r>
    <r>
      <rPr>
        <sz val="10"/>
        <color rgb="FFFF0000"/>
        <rFont val="Arial"/>
        <family val="2"/>
      </rPr>
      <t xml:space="preserve"> </t>
    </r>
  </si>
  <si>
    <t>Como obtenemos el dato Identificación única de la transacción SEP para paymentid  -??
Que valores debemos usar para PaymentMethod, Tipo de medio de pago utilizado:
1 Getnet
2 Santander QR
3 ConCarnet
4 Pluxee
5 Edenred
6 Amipass
7 QR EMV
8 Otro 1
9 Otro 2
10 Otro 3
11 Otro 4</t>
  </si>
  <si>
    <t>Los valores actuales: 1 para pagos con tarjeta, 2 para pagos qr Santander, 3 ConCarnet.</t>
  </si>
  <si>
    <t>Agragar nuevo campos en Respuesta Cierre</t>
  </si>
  <si>
    <t xml:space="preserve">
Se agregan campos:
- "PaymentId"
- "PaymentMethod"
 - "IntegrationType"- 
 - "SoftwareName"
-  "SoftwareVersion"</t>
  </si>
  <si>
    <t xml:space="preserve">Agragar nuevo campos en Respuesta SaleDetail </t>
  </si>
  <si>
    <t xml:space="preserve">Agragar nuevo campos en Respuesta Duplicate </t>
  </si>
  <si>
    <t>Multicomercio</t>
  </si>
  <si>
    <t>Sale MC</t>
  </si>
  <si>
    <r>
      <t xml:space="preserve">
Agregar 3 parametros
- IntegrationType </t>
    </r>
    <r>
      <rPr>
        <sz val="10"/>
        <color rgb="FFFF0000"/>
        <rFont val="Arial"/>
        <family val="2"/>
      </rPr>
      <t xml:space="preserve">
</t>
    </r>
    <r>
      <rPr>
        <sz val="10"/>
        <color theme="1"/>
        <rFont val="Arial"/>
        <family val="2"/>
      </rPr>
      <t>- SoftwareName
- SoftwareVersion
Además agregar campo que identifique si es MC o no</t>
    </r>
  </si>
  <si>
    <t>Lo mismo que el anterior.</t>
  </si>
  <si>
    <t>Almacenar txs. MC</t>
  </si>
  <si>
    <t>A partir de ahora las transacciones MC realizadas por apps de terceros deben almacenarse en el terminal.</t>
  </si>
  <si>
    <t>Getnet cloud - G-services</t>
  </si>
  <si>
    <t>2.Al recibir la respuesta desde el autorizador se debe consumir un broadcast con G-Services para enviar la respuesta de la transacción hacia Getnet Cloud.</t>
  </si>
  <si>
    <r>
      <t xml:space="preserve">
- crear campo para ncorporar marca para txs. MC
- cierre eliminará todas las txs., tanto normal como MC
- El actual comando SalesDetail y Totals debe considerar solo las transacciones normales.
</t>
    </r>
    <r>
      <rPr>
        <sz val="10"/>
        <color rgb="FFFF0000"/>
        <rFont val="Arial"/>
        <family val="2"/>
      </rPr>
      <t xml:space="preserve">- Revisar impacto en voucher
</t>
    </r>
  </si>
  <si>
    <t xml:space="preserve">Consulta:
1. El cierre realizado por la app financiera, debe borrar todas las txs.,  MC y normales?
2. ¿se deben considerar las txs. MC en los reportes de la app financiera? ¿se separan por comercio?
</t>
  </si>
  <si>
    <t>1.	Sí, borra todo incluido las ventas MC.
2.	No.
Tampoco se deben considerar en comprobantes porque la información de ventas MC deben entregarse en respuesta del comando.</t>
  </si>
  <si>
    <t>¿qué pasa si se hace el cierre por la app financiera, igual se borran todas las txs.??</t>
  </si>
  <si>
    <t>Se creará un nuevo comando SalesDetailMc</t>
  </si>
  <si>
    <t xml:space="preserve"> que permitirá devolver todas las transacciones MC almacenadas en el terminal por A2A.
"FunctionCode": 133,
</t>
  </si>
  <si>
    <t>¿Qué hay que hacer con este dato?
TypeApp
- 0 aplicación Android, 1 servicio Android.
Se utiliza mismo comando Saledetail, pero ahora solo para las txs. Que quedaron marcadas como MC
En reunión de 21/10 se acuerda eliminar este parámetro del comando</t>
  </si>
  <si>
    <t>Se utiliza para devolver un broadcast o el otro tipo.</t>
  </si>
  <si>
    <t xml:space="preserve">Se calculó el 25% </t>
  </si>
  <si>
    <t xml:space="preserve">Análisis del requerimiento + cambios a comandos existente + nuevo comando SalesDetailMc + nueva forma de operar (objeto y Json) </t>
  </si>
  <si>
    <t>Getsión</t>
  </si>
  <si>
    <t>Primera etapa</t>
  </si>
  <si>
    <t>Luego de lo conversado, te dejo la definición del nuevo comando Sales Detail MC.
- No es necesario modificar la librería ni la comunicación con JSON.
- La URL del action queda definida en el documento adjunto, sin parámetros.
- La respuesta sigue la misma estructura del comando Sale Details pero con la diferencia de que el FunctionCode es el 133 y éste llevará en el arreglo todas las transacciones de ventas MC 120.
- La App de Pagos debe almacenar las ventas MC.
- La App de Pagos debe eliminarlas al hacer Cierre.
- Hay que aplicar ajustes para no incluir en los totales ni detalle de ventas normales las ventas MC.
Esto nos permitirá resolver el problema de la App GetServicios al momento de recibir un NULL en la respuesta, permitiendole que consuma este comando y así pueda obtener la respuesta de la venta anterior sea aprobada o rechazada.</t>
  </si>
  <si>
    <t>agregar a tabla de txs.campo que identifique si es MC o no
Considera migración</t>
  </si>
  <si>
    <t>Cierre</t>
  </si>
  <si>
    <r>
      <t xml:space="preserve">
- cierre eliminará todas las txs., tanto normal como MC
- El actual comando SalesDetail y Totals debe considerar solo las transacciones normales.
</t>
    </r>
    <r>
      <rPr>
        <sz val="10"/>
        <color rgb="FFFF0000"/>
        <rFont val="Arial"/>
        <family val="2"/>
      </rPr>
      <t xml:space="preserve">
</t>
    </r>
  </si>
  <si>
    <t>Excluir txs. MC de los reportes y totales de cierre</t>
  </si>
  <si>
    <t>Almacenar txs. SaleMC
Crear nuevo comando SalesDetailMC
Cambio en Cierre</t>
  </si>
  <si>
    <t>incorporación de medio de pagos conectados</t>
  </si>
  <si>
    <t>Versión 1</t>
  </si>
  <si>
    <t>Botón de conectados en pantalla opera tarjeta</t>
  </si>
  <si>
    <t>Pantalla de lectura de QR carnet</t>
  </si>
  <si>
    <t>Pantalla de ingreso de rut cliente</t>
  </si>
  <si>
    <t>POS Solicita a conectados/cloud creación de txs.</t>
  </si>
  <si>
    <r>
      <t xml:space="preserve">Acá van todos los datos de la txs.
NO se considera el manejo de categoria
Pos debe generar el identificador único de la txs. 
En respuesta debieran de indicar si requiere o no OTP
</t>
    </r>
    <r>
      <rPr>
        <sz val="10"/>
        <color rgb="FFFF0000"/>
        <rFont val="Aptos Narrow"/>
        <family val="2"/>
        <scheme val="minor"/>
      </rPr>
      <t>Qué tipo de compra se utilizarán???</t>
    </r>
  </si>
  <si>
    <t>+8 por inyeccion de dependecias</t>
  </si>
  <si>
    <t>API consulta estado de la txs????</t>
  </si>
  <si>
    <t>POS tiene que estar consultando o le llega la respuesta??
Se usa librería de Gerardo??</t>
  </si>
  <si>
    <t>Pantalla despliega mensaje de error</t>
  </si>
  <si>
    <t xml:space="preserve">Enviado en respuesta de txs. </t>
  </si>
  <si>
    <t>POS Solicita a conectados validación de condiciones</t>
  </si>
  <si>
    <t>Interno entre Getnet cloud y conectados</t>
  </si>
  <si>
    <t>Pantalla de ingreso OTP</t>
  </si>
  <si>
    <t>En respuesta de txs. de creación debieran de indicar si requiere o no OTP</t>
  </si>
  <si>
    <t>POS solicita procesar venta</t>
  </si>
  <si>
    <t>API envía OTP o API procesar venta</t>
  </si>
  <si>
    <t>imprime voucher de compra generada</t>
  </si>
  <si>
    <t>Mismo voucher de ventas, pero sin los datos de la tarjeta</t>
  </si>
  <si>
    <t>Reversa/anulación</t>
  </si>
  <si>
    <t>Time out recepción de respuesta o nack???
Consume API de anulación     En caso de recibir ack la transaccion queda aprobada</t>
  </si>
  <si>
    <t>Si se requiere agregar un parámetro debemos considerar migración de BD o una tabla aparte</t>
  </si>
  <si>
    <t>Opción de anulación compra, pantalla de ingreso de datos (id. De la txs)</t>
  </si>
  <si>
    <t xml:space="preserve">anulación </t>
  </si>
  <si>
    <t>Sugerencia de Gerardo es usar devolución por id. De txs</t>
  </si>
  <si>
    <t>imprime voucher de anulación generada</t>
  </si>
  <si>
    <t>debiera de ser enviado en la respuesta de la anulación para imprimir voucher</t>
  </si>
  <si>
    <t xml:space="preserve">Total  </t>
  </si>
  <si>
    <t>Versión 2</t>
  </si>
  <si>
    <t>Según respuesta de Gerardo 05/03</t>
  </si>
  <si>
    <r>
      <t xml:space="preserve">Acá van todos los datos de la txs.
NO se considera el manejo de categoria
Pos debe generar el identificador único de la txs. 
En respuesta debieran de indicar si requiere o no OTP
</t>
    </r>
    <r>
      <rPr>
        <sz val="10"/>
        <color rgb="FFFF0000"/>
        <rFont val="Aptos Narrow"/>
        <family val="2"/>
        <scheme val="minor"/>
      </rPr>
      <t>Qué tipo de compra se utilizarán???</t>
    </r>
    <r>
      <rPr>
        <sz val="10"/>
        <color theme="1"/>
        <rFont val="Aptos Narrow"/>
        <family val="2"/>
        <scheme val="minor"/>
      </rPr>
      <t xml:space="preserve"> NO se utiliza</t>
    </r>
  </si>
  <si>
    <t>API envía OTP y otros datos</t>
  </si>
  <si>
    <t xml:space="preserve">API Anulación </t>
  </si>
  <si>
    <t>Manejo de Reversa/anulación</t>
  </si>
  <si>
    <t>impresión voucher de compra y anulación</t>
  </si>
  <si>
    <t>Versión 3</t>
  </si>
  <si>
    <t>Según reunión 12/03</t>
  </si>
  <si>
    <t>Autenticación para entrega de Token para los otros servicios</t>
  </si>
  <si>
    <t>Utiliza API KEY que debe ser guardada en TEM - Base64</t>
  </si>
  <si>
    <t>API envía OTP/PIN  y otros datos</t>
  </si>
  <si>
    <t>Duplicado x id. de txs</t>
  </si>
  <si>
    <t>Pantalla para ingreso de id. de txs.
API
voucher</t>
  </si>
  <si>
    <t>Consulta txs</t>
  </si>
  <si>
    <t>Pantalla para ingreso de filtros
API
voucher</t>
  </si>
  <si>
    <t>Prendido y apagado de operaciones de conectados</t>
  </si>
  <si>
    <t>nuevo parametro a nivel de red
migración BD/nueva tabla para parámetros de conectados
- debe desaparecer el botón en pantalla de pago, y
- desaparecer Menú de conectados</t>
  </si>
  <si>
    <t>Submenú operaciones Conectados</t>
  </si>
  <si>
    <t>Submenu conectado en  Menú de hamburguesa  con
opciones de:
- Anulación
- Duplicado
- Consulta txs</t>
  </si>
  <si>
    <t xml:space="preserve">Cambios pantalla flujo de venta </t>
  </si>
  <si>
    <t>Boton Conectados
Pantalla de lectura de QR carnet
Pantalla de ingreso de rut cliente
Pantalla de ingreso de OTP</t>
  </si>
  <si>
    <t>Pantalla y voucher duplicado</t>
  </si>
  <si>
    <t>Pantalla y voucher consulta txs</t>
  </si>
  <si>
    <t xml:space="preserve">Utiliza API KEY que debe ser guardada en TEM  </t>
  </si>
  <si>
    <t>Acá van todos los datos de la txs.
NO se considera el manejo de categoria
Pos debe generar el identificador único de la txs. 
En respuesta debieran de indicar si requiere o no OTP
NO se utilizará tipo de compra</t>
  </si>
  <si>
    <t>Sugerencia de Gerardo es usar anulación por id. De txs</t>
  </si>
  <si>
    <t>API Duplicado x id. de txs</t>
  </si>
  <si>
    <t xml:space="preserve">
se debe enviar id. de tx.</t>
  </si>
  <si>
    <t>API Consulta txs</t>
  </si>
  <si>
    <t>Se deben enviar filtros de búsqueda para la consulta</t>
  </si>
  <si>
    <t>API Terminos y condiciones firmados??</t>
  </si>
  <si>
    <t xml:space="preserve">
Consume API de anulación    </t>
  </si>
  <si>
    <t>Prendido y apagado depende si tienen o no firmado términos y condiciones</t>
  </si>
  <si>
    <t xml:space="preserve">Comunicación con la nube a través de nueva versión de Gservice
¿se deben realizar pruebas de no impacto para C2C ya que usa Gservice?? </t>
  </si>
  <si>
    <t>Observaciones</t>
  </si>
  <si>
    <t>Documentación de API no coincide con flujo y documentación</t>
  </si>
  <si>
    <t>Deben de entregar</t>
  </si>
  <si>
    <t>Pantalla de lee QR Rut</t>
  </si>
  <si>
    <t>Pantalla de ingreso de Rut</t>
  </si>
  <si>
    <t>Pantalla de ingreso de OTP ¿se ingresa el código?</t>
  </si>
  <si>
    <t>Pantalla de muestra  error y su codificación/glosa a mostrar</t>
  </si>
  <si>
    <t>Manejo de código de transacción</t>
  </si>
  <si>
    <t>Categorias</t>
  </si>
  <si>
    <t>Aclarar</t>
  </si>
  <si>
    <t>Como se obtiene
Api-key???
Firma JWS???</t>
  </si>
  <si>
    <t>¿es para todos los comercios o por comercio?
SI es por comercio, como se administrara, se enviará en el archivo de novedades para que el comercio la descargue después?</t>
  </si>
  <si>
    <t>Considerar encriptación de los datos</t>
  </si>
  <si>
    <t xml:space="preserve">¿en qué momento del flujo se  solicita la OTP? Para la validación de identidad y/o monto </t>
  </si>
  <si>
    <t>se envía un arreglo con monto por categoría??</t>
  </si>
  <si>
    <t>Versión reunión lunes 31/03 y doc. ver 1.1. Con Figma</t>
  </si>
  <si>
    <t>Venta Conectados</t>
  </si>
  <si>
    <t>Boton Conectados
Pantalla de lectura de QR carnet - lectura de QR del CI
Pantalla de ingreso de rut cliente
Pantalla de ingreso de OTP</t>
  </si>
  <si>
    <t>erich</t>
  </si>
  <si>
    <t>Botón de  Conectados en Menú</t>
  </si>
  <si>
    <t>Si el POS tiene un tipo de venta distinto a venta afecta o factura afecta no debe de mostrar el botón de conectado en pantalla pago</t>
  </si>
  <si>
    <t>German</t>
  </si>
  <si>
    <t>Pantalla listado de txs. pestañas ventas y anulaciones</t>
  </si>
  <si>
    <t>Pantalla detalle de txs</t>
  </si>
  <si>
    <t>Pantalla confirmación de anulación de txs.</t>
  </si>
  <si>
    <t>Configuración compra principal</t>
  </si>
  <si>
    <t>Mensaje
La configuración de Compra principal ha sido modificada.
Recuerda que para realizar pagos con Conectados debes configurar tu equipo con la opción Boleta afecta.</t>
  </si>
  <si>
    <t>Comando de venta</t>
  </si>
  <si>
    <t>Erich</t>
  </si>
  <si>
    <t>comando solicitud de PIN</t>
  </si>
  <si>
    <t xml:space="preserve">Comando de Anulación </t>
  </si>
  <si>
    <t>Comando duplicado x id. de txs</t>
  </si>
  <si>
    <t>Comando consulta txs</t>
  </si>
  <si>
    <t>Es un voucher distinto</t>
  </si>
  <si>
    <t>nuevo parametro a nivel de red
migración BD/nueva tabla para parámetros de conectados
- debe desaparecer el botón en pantalla de pago, y
- desaparecer Menú de conectados
Prendido y apagado depende si tienen o no firmado términos y condiciones</t>
  </si>
  <si>
    <t>Desarrollo</t>
  </si>
  <si>
    <t>Txs. de venta</t>
  </si>
  <si>
    <t>Agregar botón en pantalla Opere tarjeta</t>
  </si>
  <si>
    <t>Pantalla para iniciar proceso de scaneo de carnet</t>
  </si>
  <si>
    <t>Para Ingenico no está el botón de Ingreso manual de rut en esta pantalla ¿¿¿???</t>
  </si>
  <si>
    <t>Pantalla de scaneo de carnet</t>
  </si>
  <si>
    <t>Pantalla de ingreso de rut</t>
  </si>
  <si>
    <t>PopUp (error lectura qr)</t>
  </si>
  <si>
    <t>Pantalla para iniciar proceso de otp</t>
  </si>
  <si>
    <t>Cuantas veces permite el reintento de la clave otp</t>
  </si>
  <si>
    <t>Pantalla clave ingresada es incorrecta (otp pos con X)</t>
  </si>
  <si>
    <t>Agregar icono conectados en pantalla de pago rechazado y de pago aprovado</t>
  </si>
  <si>
    <t>txs de reporte</t>
  </si>
  <si>
    <t>Boton Conectados menu principal</t>
  </si>
  <si>
    <t>Listado de ultimas 20 transacciones</t>
  </si>
  <si>
    <t>Detalle comprobante venta</t>
  </si>
  <si>
    <t xml:space="preserve">Popup de confirmacion al anular comprobante </t>
  </si>
  <si>
    <t>Pantalla de venta anulada con exito</t>
  </si>
  <si>
    <t xml:space="preserve"> en el detalle de ventas se agregan o no las fechas desde hasta?</t>
  </si>
  <si>
    <t>Detalle comprobante anulacion</t>
  </si>
  <si>
    <t>Que valor diferencia una transaccion aprobada y una anulada</t>
  </si>
  <si>
    <t>Se enviaran los ultimos 20 movimientos o los ultimos 20 aprobacion y las ultimas 20 anulaciones?</t>
  </si>
  <si>
    <t>El botón conectados en el menú porincipal siempre se tiene que ver o se puede añadir al final?</t>
  </si>
  <si>
    <t>Se imprime voucher de anulacion? de ser así es en la ventana de "la venta se ha anulado con exito"</t>
  </si>
  <si>
    <t>Datos de prueba</t>
  </si>
  <si>
    <t>Nombre</t>
  </si>
  <si>
    <t>Sucursal</t>
  </si>
  <si>
    <t>nro. de serie</t>
  </si>
  <si>
    <t>Celular</t>
  </si>
  <si>
    <t>15877815-7</t>
  </si>
  <si>
    <t>20BJAD800037</t>
  </si>
  <si>
    <t>´+569 33855169</t>
  </si>
  <si>
    <t>12.521.944-6</t>
  </si>
  <si>
    <t>2158CD823649</t>
  </si>
  <si>
    <t>´+569 90990071</t>
  </si>
  <si>
    <t>Viviana</t>
  </si>
  <si>
    <t>9.678.611-5</t>
  </si>
  <si>
    <t>22ARKD8E4636</t>
  </si>
  <si>
    <t>´+569 95374957</t>
  </si>
  <si>
    <t>Flujo</t>
  </si>
  <si>
    <t>Proceso de Pago</t>
  </si>
  <si>
    <t>Revisión de Pantallas</t>
  </si>
  <si>
    <t>Botón conectados en opere tarjeta</t>
  </si>
  <si>
    <t>Pantalla de scaneo de QR de CI</t>
  </si>
  <si>
    <t>Pantalla de error en lectura QR</t>
  </si>
  <si>
    <t>Pantalla Ingreso de rut</t>
  </si>
  <si>
    <t>Procesando</t>
  </si>
  <si>
    <t>Pago aprobado</t>
  </si>
  <si>
    <t>impresión de comprobante</t>
  </si>
  <si>
    <t>Pago rechazado</t>
  </si>
  <si>
    <t>Pantalla de SMS enviado</t>
  </si>
  <si>
    <t>Pantalla Ingresa clave de seguridad enviada</t>
  </si>
  <si>
    <t>txs</t>
  </si>
  <si>
    <t>Monto menor a 35000</t>
  </si>
  <si>
    <t>Monto mayor a 35000</t>
  </si>
  <si>
    <t>Monto = a 35000</t>
  </si>
  <si>
    <t>con lectura de QR</t>
  </si>
  <si>
    <t>con Ingreso de rut (distintos formatos)</t>
  </si>
  <si>
    <t>Tipo de compra</t>
  </si>
  <si>
    <t>Cambio tipo de compra y no se puede vender ConCarnet</t>
  </si>
  <si>
    <t>Comparto entrega formal correspondiente a flujo de pago con cuotas y flujo de adición de Propina. En el Figma se incluye notas que especifican la regla de casos específicos en amarillo. Esto fue recientemente validado por Fernando, Operaciones y Producto.</t>
  </si>
  <si>
    <t>(El desarrollo de Propina se realizó aparte)</t>
  </si>
  <si>
    <t>Getnet Raúl</t>
  </si>
  <si>
    <t>Condiciones</t>
  </si>
  <si>
    <t>Pantalla Selección del nro. de cuotas "Pago en cuotas"</t>
  </si>
  <si>
    <t>Esta pantalla despliega las cuotas de acuerdo a lo que tenga configurado el comercio.
Si el comercio tiene "Cuotas Comercio", en las opciones se mostrará que para ese n° de cuotas no aplica interés (solo el rango de cuotas comercio contratado).
Para las cuotas emisor, se indica solo el n° de cuotas.</t>
  </si>
  <si>
    <t xml:space="preserve">Por defecto para esta pantalla se muestran las opciones “Sin cuotas”, “3”, “6” y “12 cuotas” y “Otra cantidad de cuotas”. 
Si un comercio quisiera desplegar una configuración diferente, en una primera etapa, debiera ser centralizado y a futuro debiera ser una opción configurable en el equipo.
Opciones modificables:
3 slots centrales que indican, como ejemplo, 3,6, y 12 cuotas.
Opciones no modificables: “Sin cuotas” y “Otra cantidad de cuotas” no son modificables. </t>
  </si>
  <si>
    <t>Esta pantalla despliega las opciones de pago con Cuotas. En principio debe presentar todas las opciones sin pre-selección.</t>
  </si>
  <si>
    <t>Pantalla de confirmación de cuotas seleccionadas</t>
  </si>
  <si>
    <t>**</t>
  </si>
  <si>
    <t>Pantalla Ingresa cantidad de cuotas</t>
  </si>
  <si>
    <t>Pantalla de confirmación de cuotas ingresadas</t>
  </si>
  <si>
    <t xml:space="preserve"> Mensaje cantidad de cuotas excede máximo</t>
  </si>
  <si>
    <t>La cantidad máxima de cuotas para ingresar debe ser de 48 cuotas.
En caso de ingresar una cantidad de cuotas superior a 48, es decir, 49 o superior, la pantalla debe desplegar el mensaje de error “Cantidad de cuotas excede el máximo”.</t>
  </si>
  <si>
    <t xml:space="preserve">Mensaje la cantidad mínima de cuotas debe ser 1 </t>
  </si>
  <si>
    <t>El mínimo de cuotas para ingresar debe ser 1 cuota. El usuario no podrá continuar el flujo mientras no ingrese un valor entre 1 y 48. 
Esto significa que si el usuario ingresa el valor “0”, el botón “Continuar” deberá permanecer en estado inactivo y activarse solo cuando ingrese un valor entre 1 y 48.
Otra opción alternativa es que cuando el usuario ingrese el valor “0” este no se refleje en la pantalla para evitar que continúe sin haber ingresado un valor válido entre 1 y 48. En otras palabras, desactivar la función del botón “0” en esta pantalla.</t>
  </si>
  <si>
    <t>En Figma:</t>
  </si>
  <si>
    <t>https://nam10.safelinks.protection.outlook.com/?url=https%3A%2F%2Fwww.figma.com%2Fdesign%2FGx8GM77Qmnde2hSl2rmFtA%2FSmartPOS-Consolidado-Chile%3Fnode-id%3D10789-28882%26t%3Dlb6ICob1iNZPWd1j-4&amp;data=05%7C02%7Cviviana.lavin%40coasinlogicalis.com%7Cd7a9cfa985c84842282c08ddad0f78d5%7C2e3290cb8d404058abe502c4f58b87e3%7C0%7C0%7C638857004165760938%7CUnknown%7CTWFpbGZsb3d8eyJFbXB0eU1hcGkiOnRydWUsIlYiOiIwLjAuMDAwMCIsIlAiOiJXaW4zMiIsIkFOIjoiTWFpbCIsIldUIjoyfQ%3D%3D%7C0%7C%7C%7C&amp;sdata=iaHi5U0D8NRERas0UcB6k3G0I8pzlUqSlt3um1L5oBg%3D&amp;reserved=0</t>
  </si>
  <si>
    <t>Nueva Propina
Retomando este punto, por favor necesito que vuelvas a evaluar considerando que los valores SIEMPRE son obtenidos desde el TEM y no será necesario que se configure en la app del POS manualmente.
Cada vez que un cliente requiera cambiar el tipo de propina para uno, algunos o todos sus terminales, se debe hacer en el TEM y será coordinado por Operaciones Getnet</t>
  </si>
  <si>
    <t>Agregar parámetros de red en TEM</t>
  </si>
  <si>
    <t xml:space="preserve">Tipo de propina: % o $
Propina monetaria mínima
Propina monetaria máxima
Valor  monetario 1
Valor monetario  2
Valor monetario 3
Valor monetario sin propina (variable en texto, que podría ser "SIN PROPINA"/"NO", etc).
</t>
  </si>
  <si>
    <t>Nueva pantalla para ingreso de propina % o $</t>
  </si>
  <si>
    <t>Considerar:
1. validación de mostrar botones monetarios según monto de la venta
2. Validar monto mínimo y max.- 
3. Cambio en pantalla ingreso de otro monto
4. Revisar validación de ingreso de otro monto  - mensajes de error bajo el monto ingresado</t>
  </si>
  <si>
    <t>En app</t>
  </si>
  <si>
    <t>1. Migración de BD por nuevos parámetros
2. Captura de nuevos datos</t>
  </si>
  <si>
    <t xml:space="preserve"> Creación de parámetros TEM, nuevas pantallas y lógica</t>
  </si>
  <si>
    <t>Cambio comprobante req. AMEX</t>
  </si>
  <si>
    <t>SoftPOS</t>
  </si>
  <si>
    <t>Consulta</t>
  </si>
  <si>
    <t xml:space="preserve">Función del Backend cliente. </t>
  </si>
  <si>
    <t>En otros casos, quien lo desarrolla y administra</t>
  </si>
  <si>
    <t>como se realiza el on boarding de clientes/cel</t>
  </si>
  <si>
    <t>Se requiere certificación de las Marcas??
Ya  tiene MPOC 1.1.</t>
  </si>
  <si>
    <t>Se requiere L3. Getnet la debe realizar</t>
  </si>
  <si>
    <t>TLS 1.2 y cifrado a
nivel de aplicación</t>
  </si>
  <si>
    <t>Se requiere detalle</t>
  </si>
  <si>
    <t>Como y donde se gestionan las reversas?</t>
  </si>
  <si>
    <t>Apple iOS</t>
  </si>
  <si>
    <t>Se requiere contrato PSP
(Payment Service
Provider) firmado entre el
Cliente y Apple.</t>
  </si>
  <si>
    <t>Las cancelaciones se pueden ejecutar el mismo
día hábil.</t>
  </si>
  <si>
    <t>por qué??</t>
  </si>
  <si>
    <t>Diversas opciones para proporcionar un
recibo digital (via email, SMS o código QR)</t>
  </si>
  <si>
    <t>quien provee el servicio??</t>
  </si>
  <si>
    <t>Servicio de atención al cliente para
resolver incidencias</t>
  </si>
  <si>
    <t>como opera este servicio?
Es para el Cliente Getnet y no para los comercios</t>
  </si>
  <si>
    <t>Chatea con nosotros: enlace al sitio
web de un socio.</t>
  </si>
  <si>
    <t>Que actividades/tareas comprende las etapas de :</t>
  </si>
  <si>
    <t>White Label Setup
Application</t>
  </si>
  <si>
    <t>Acquirer
integration</t>
  </si>
  <si>
    <t>Technical support/</t>
  </si>
  <si>
    <t>confirmar si la app actual incluye el pago en cuotas y el ingreso de PIN para txs. con tarjetas de crédito sobre un limite definido.</t>
  </si>
  <si>
    <t>Estimacion desarrollo Pinpad Externo</t>
  </si>
  <si>
    <t>Fecha: 23/06/2025</t>
  </si>
  <si>
    <t>Actividad/Tarea</t>
  </si>
  <si>
    <t>Analisis del requerimiento</t>
  </si>
  <si>
    <t>GetnetApp POS DX8000</t>
  </si>
  <si>
    <t>Modulo de comunicación bluethoot</t>
  </si>
  <si>
    <t>Menu y pantallas de configuracion bluetooth</t>
  </si>
  <si>
    <t>Habilitación de pinpad externo. Debe mantener configuración</t>
  </si>
  <si>
    <t>Diseño nueva funcionalidad en POS</t>
  </si>
  <si>
    <t>Flujo entre comandos</t>
  </si>
  <si>
    <t>Comando POS 300 (01) (ejecutan 2 comandos como si fuera 1)</t>
  </si>
  <si>
    <t>Comando POS 310 (responde 2 comandos 300 00 y 300 01)</t>
  </si>
  <si>
    <t>Comando POS 350</t>
  </si>
  <si>
    <t>Comando POS 360</t>
  </si>
  <si>
    <t>Manejo de Reversa Pos - Pinpad (Posiblemente no hay que hacer nada)</t>
  </si>
  <si>
    <t>Popup de comandos (Instrucciones Comercio)</t>
  </si>
  <si>
    <t>Reglas de Negocio (propina + vuelto)</t>
  </si>
  <si>
    <t>No validar el criptograma para tarjeta chip (lo hace el pinpad)</t>
  </si>
  <si>
    <t>Pinpad Externo</t>
  </si>
  <si>
    <t>Eliminacion de codigo Comunicación + Autoinstalacion</t>
  </si>
  <si>
    <t>Base datos con parametros en duro</t>
  </si>
  <si>
    <t>Eliminacion de comandos de contingencia</t>
  </si>
  <si>
    <t>Total Proyecto</t>
  </si>
  <si>
    <t>Análisis y Diseño solución</t>
  </si>
  <si>
    <t>Manejo de llaves y encriptación</t>
  </si>
  <si>
    <t>Comandos 600</t>
  </si>
  <si>
    <t>Mapeo de llaves Clientes Adquirentes en key inyect</t>
  </si>
  <si>
    <t>Pruebas y simulador</t>
  </si>
  <si>
    <t>Manejo de parámetros TEM-app</t>
  </si>
  <si>
    <t>Estimación Final</t>
  </si>
  <si>
    <t>Mapeo de llaves Clientes Adquirentes en Key Inyect. (Nota: Se debe verificar que las llaves están siendo rescatadas y se está cifrando correctamente)</t>
  </si>
  <si>
    <t>Manejo de parámetros TEM-App - Datos en duro en app</t>
  </si>
  <si>
    <t>Flujo transacción On-Us</t>
  </si>
  <si>
    <t xml:space="preserve">Comando Requerimiento On-Us  0600 </t>
  </si>
  <si>
    <t>Comando Respuesta On-Us 0610</t>
  </si>
  <si>
    <t xml:space="preserve">Comando Requerimiento On-Us  0650 </t>
  </si>
  <si>
    <t>Comando respuesta On-Us 0660</t>
  </si>
  <si>
    <t>Manejo de respuesta ON-US (Nota: cancelación-timeout-error-aprobado-rechazado)</t>
  </si>
  <si>
    <t>Temas en curso</t>
  </si>
  <si>
    <t xml:space="preserve">Fecha actualización: </t>
  </si>
  <si>
    <t>Tema</t>
  </si>
  <si>
    <t>cliente</t>
  </si>
  <si>
    <t>Persona</t>
  </si>
  <si>
    <t>estado</t>
  </si>
  <si>
    <t>Fecha</t>
  </si>
  <si>
    <t>Comentario/Detalle</t>
  </si>
  <si>
    <t>Soporte L1 de Ingenico</t>
  </si>
  <si>
    <t>Chile, Perú, Bolivia</t>
  </si>
  <si>
    <t xml:space="preserve">
Erich
Viviana</t>
  </si>
  <si>
    <t>En curso</t>
  </si>
  <si>
    <t>Izipay: LARAPOS-3183
Actualización de certificados RID/AID
Globokas: LARAPOS-3153
Inyector de llaves terminales APOS A8 [SUPAPOS-11160]</t>
  </si>
  <si>
    <t>Argentina, Paraguay, Urugay</t>
  </si>
  <si>
    <t>Soporte C2C</t>
  </si>
  <si>
    <t>Getnet Chile</t>
  </si>
  <si>
    <t>Gustavo
German</t>
  </si>
  <si>
    <t>Soporte permanente</t>
  </si>
  <si>
    <t xml:space="preserve"> 
Se deben agregar más código de errores para facilitar la identificación de problemas. Hacer propuesta</t>
  </si>
  <si>
    <t>Desarrollo Multicomercio</t>
  </si>
  <si>
    <t xml:space="preserve">Erich
</t>
  </si>
  <si>
    <t>Algunas HH se cobraron en Dic. Y el resto debiera ser en Enero</t>
  </si>
  <si>
    <t>En reunión con Luis se define:
-	Solo enviaran rangos de bines  permitido o no permitidos, nunca se enviaran valores en ambos rangos
-	Si vienen ambos rangos nulos, se deben permitir que operen todas las tarjetas</t>
  </si>
  <si>
    <t>Versión 2.1.6 entregada a Luis con txs. SaleMC y CancellationMC</t>
  </si>
  <si>
    <t>Se entrega app 2.1.6 a Getnet (Gerardo) para revisión</t>
  </si>
  <si>
    <t>Reunión con Gerardo para aclarar problema que tenia al enviar una txs.. Problema aclarado el tenía mal el dato de la sucursal
Se detecta que se requiere modificar respuesta de SaleMC para agregar datos requeridos para CancellationMC.
A la espera de libreria GetnetPaymentAPI-Gerardo</t>
  </si>
  <si>
    <t>1. Se recibe nueva versión de librería, 1.0.9, con últimos cambios
2. Integrar a ver. 2.1.6 cambio de pantalla de propina y mejora en descarga forzada cuando den el ok de la funcionalidad</t>
  </si>
  <si>
    <t>Cambios Multicomercio</t>
  </si>
  <si>
    <t>entregado</t>
  </si>
  <si>
    <t>1. Se realiza un analisis de cambios solicitados
2. Se informa error en la documentación, y
3. Se envía estimación de 32 hora por los cambios
Mail: RE: Re: Re: ola - Nueva versión documento Integración Getnet - Integración APP2APP para Aplicaciones Android 1.15</t>
  </si>
  <si>
    <t>Se envía mail a Alvaro y Gerardo indicando que la nueva versión de la app ya está disponible para su descarga y pruebas.</t>
  </si>
  <si>
    <t>Desarrollo HAL</t>
  </si>
  <si>
    <t>Ingenico Brasil</t>
  </si>
  <si>
    <t xml:space="preserve">Gustavo
German </t>
  </si>
  <si>
    <t>Desarrollo app Pinpad para RX500</t>
  </si>
  <si>
    <t>Erich
German</t>
  </si>
  <si>
    <t>Luis Guzman está probando y nos enviará sus observaciones</t>
  </si>
  <si>
    <t>Se realiza reunión con Luis y Matias porque requieren cambios en pantallas de app.
Debemos enviar pantallas y video para que Matias defina diseño en Figma</t>
  </si>
  <si>
    <t>Se agenda reunión con Luis Guzman para Martes 12/11 para revisión de nuevos comandos para DX6000</t>
  </si>
  <si>
    <t>Implementación integración PCL/Windows para Link 2500</t>
  </si>
  <si>
    <t>Transbank</t>
  </si>
  <si>
    <t xml:space="preserve">Erich </t>
  </si>
  <si>
    <t>Se debe realizar estimación de esfuerzo</t>
  </si>
  <si>
    <t>Estimación realizada y enviada a Johan. 274 HH</t>
  </si>
  <si>
    <t>Reunión con Johan y Alvaro para definir como se implementará este requerimiento ya que no hay recursos disponible. La propuesta es que lo haga Sergio Venegas
Contacto con Sergio Venegas para cotización/propuesta del desarrollo. Se recibirá Lunes 11/11</t>
  </si>
  <si>
    <t>Hola Vivi.
No tenemos dudas. La propuesta está en proceso de priorización y aceptación, pero no tenemos novedades de eso aún.
Te voy comentando cualquier avance para que podamos iniciar a la brevedad.</t>
  </si>
  <si>
    <t>POS Integrado (versión 2.1.4)</t>
  </si>
  <si>
    <t>Gustavo</t>
  </si>
  <si>
    <t>Cerrado</t>
  </si>
  <si>
    <t>POS Integrado y todos los modos de conexión, cambio por incorporación de nuevos valores para Entrymode</t>
  </si>
  <si>
    <t>Enviar estimación de HH a Luis</t>
  </si>
  <si>
    <t>Se entrega app 2.1.4 con la primera parte que es modif. Para POS Integrado.
Gerardo realizará pruebas</t>
  </si>
  <si>
    <t>Reunión con Banco HSBC por llaves DES de su pinpad</t>
  </si>
  <si>
    <t xml:space="preserve">Argentina </t>
  </si>
  <si>
    <t>Actualmente tienen pp IPP320 (tetra) y harán pruebas en Lane3600 (tetra)</t>
  </si>
  <si>
    <t>Cambio check in-out move2500</t>
  </si>
  <si>
    <t xml:space="preserve">Getnet solicitó eliminar ciertas txs. </t>
  </si>
  <si>
    <t>Envié mail solicitando feedback</t>
  </si>
  <si>
    <t>Notificaciones PUSH y Remote desktop</t>
  </si>
  <si>
    <t>Abierto</t>
  </si>
  <si>
    <t xml:space="preserve">Mail de Johan 25/10 </t>
  </si>
  <si>
    <t>Reunión con Leo Caicedo para conocedr funcionalidad de Push</t>
  </si>
  <si>
    <t>Enviamos mail a Leo por cotización del servicio</t>
  </si>
  <si>
    <t>Revisión problema tarjeta Amex</t>
  </si>
  <si>
    <t>Mail enviado a Raúl 07/11 indicando que ya tenemos la solución y que fue configuración de paámetro Terminal Capability
A la espera de pruebas de Getnet</t>
  </si>
  <si>
    <t>Raúl revisará cambio
Reportó problema con logo en pantalla de la tarjeta. Se corrigió en versión 2.1.4</t>
  </si>
  <si>
    <t>Firma de app 2.1.4</t>
  </si>
  <si>
    <t>Consulta pinpad - Desarrollo aplicación</t>
  </si>
  <si>
    <t>Logicalis Argentina</t>
  </si>
  <si>
    <t>RODEIRO, Diego &lt;diego.rodeiro@la.logicalis.com&gt;
Para Agustina Kemerer &lt;akemerer@payway.com.ar&gt;
Reunión miércoles 13/11</t>
  </si>
  <si>
    <t>Cambio en pantalla de propina</t>
  </si>
  <si>
    <t>Aprobado por Raúl
Se implementará en próxima versión que salga</t>
  </si>
  <si>
    <t>Cambio incorporado en ver 2.1.5 - firmada</t>
  </si>
  <si>
    <t>Agregar QR en el voucher</t>
  </si>
  <si>
    <t>Vivi,
  Favor de tu ayuda con la cotización del requerimiento adjunto.</t>
  </si>
  <si>
    <t>Hola Luis,
                Para este caso, agregar un nuevo parámetro para este requerimiento es un cambio menor ya que todavía no hemos comenzado el desarrollo y el cambio original igual requiere crear nuevos parámetros, por lo que serían 4 HH.</t>
  </si>
  <si>
    <t xml:space="preserve">consulté a Getnet y aún no hay definición al respecto
</t>
  </si>
  <si>
    <t>Firma de app 2.1.5</t>
  </si>
  <si>
    <t>Luis informa que requiere hacer un cambio en la app antes de firmar. En esta versión se debe agregar el cambio de propina</t>
  </si>
  <si>
    <t>Firma de app junto con Sibaritos</t>
  </si>
  <si>
    <t>Cambio de largo de Boleta. Actualmente largo 10 y cambiaría a 24</t>
  </si>
  <si>
    <t>Saludos, se está implementando en ambiente UAT y en corto plazo en producción, el permitir mandar el parámetro BOLETA de largo máximo 24 y en formato alfanumérico.
Esto está pensado más bien para los aplicativos POS Integrado, ya que algunos comercios utilizan ese campo para gestión interna.</t>
  </si>
  <si>
    <t xml:space="preserve">Hicimos evaluación de impacto y envié mail a Raúl con esto para que nos definanel requerimiento </t>
  </si>
  <si>
    <t>Alvaro Vera informa que el cambio de boleta aplica para todos los modos de conexión
Tenemos que enviar estimación de esfuerzo por el total del cambio
Se modifica que el tamaño del parámetro TicketNumber para el request de Venta y el parámetro Ticket para el response de Venta, Último Comprobante, Detalle de Ventas y Duplicado Otros. Además de agregar un response diferente para el Close con PrintOnPOS en false.</t>
  </si>
  <si>
    <t>debido a consulta que realizamos por pantalla de ingreso de boleta, Getnet esta revsisando internamente la definición</t>
  </si>
  <si>
    <t xml:space="preserve">Incorporación de nuevos datos en respuesta </t>
  </si>
  <si>
    <t>Se agregan nuevos parámetros para las respuestas de venta, último comprobante, anulación, detalle de ventas, devolución y duplicado. Además de actualizar los anexos.
Fecha estimada de entraga 27/12</t>
  </si>
  <si>
    <t>Se envía mail a Luis informando que la versión 2.1.7, con estos cambios, ya estaba disponibles para los terminales indicados.</t>
  </si>
  <si>
    <t xml:space="preserve">Cambio en comando de cierre </t>
  </si>
  <si>
    <t>Evaluación
Pendiente</t>
  </si>
  <si>
    <r>
      <t xml:space="preserve">Se agrega al comando de cierre el campo SaleDetails, que corresponde a una lista con los mismos parámetros de respuesta de una Venta agrupados en un arreglo. Solo si el parámetro PrintOnPos viene en false desde el request.
</t>
    </r>
    <r>
      <rPr>
        <sz val="11"/>
        <color rgb="FFFF0000"/>
        <rFont val="Aptos Narrow"/>
        <family val="2"/>
        <scheme val="minor"/>
      </rPr>
      <t>Formato de respuesta de txs. de cierre con envío de txs.</t>
    </r>
  </si>
  <si>
    <t>Mejoras en experiencia de pago</t>
  </si>
  <si>
    <r>
      <t xml:space="preserve">1.	No cerrar siempre la APP: En el caso de Ingenico solamente, si se minimiza la APP o se responde un intent, esta se cierra y debe cargar todo nuevamente (aparece el splash siempre). Esto añade unos segundos entre cada transacción. Por favor corregir.
</t>
    </r>
    <r>
      <rPr>
        <sz val="11"/>
        <color rgb="FFFF0000"/>
        <rFont val="Aptos Narrow"/>
        <family val="2"/>
        <scheme val="minor"/>
      </rPr>
      <t>Cambio realizado en otra rama. Hay que integrarlo a la 2.1.7 - OK</t>
    </r>
    <r>
      <rPr>
        <sz val="11"/>
        <color theme="1"/>
        <rFont val="Aptos Narrow"/>
        <family val="2"/>
        <scheme val="minor"/>
      </rPr>
      <t xml:space="preserve">
</t>
    </r>
  </si>
  <si>
    <r>
      <t xml:space="preserve">2.	Reducir timeout de pantalla de resultado en caso de "PrintOnPOS = false". Actualmente, cuando la caja está conectada por cualquier medio (POS integrado, app2app o C2C), a pesar de NO imprimir el comprobante, la pantalla del check verde en caso de transacción exitosa se queda 20 segundos si no se presiona el "aceptar". Por favor reducir este tiempo a 3 segundos en caso de recibir el valor FALSE en este parámetro.
</t>
    </r>
    <r>
      <rPr>
        <sz val="11"/>
        <color rgb="FFFF0000"/>
        <rFont val="Aptos Narrow"/>
        <family val="2"/>
        <scheme val="minor"/>
      </rPr>
      <t>Cambio realizado en otra rama. Hay que integrarlo a la 2.1.7- OK</t>
    </r>
    <r>
      <rPr>
        <sz val="11"/>
        <color theme="1"/>
        <rFont val="Aptos Narrow"/>
        <family val="2"/>
        <scheme val="minor"/>
      </rPr>
      <t>.</t>
    </r>
  </si>
  <si>
    <t>POS Integrado</t>
  </si>
  <si>
    <t xml:space="preserve">Luis Guzman le envió WS a Gustavo informandole que esta recibiendo Error 30 para anulación que corresponde a problema de formato del mensaje
Al hacer la prueba no se presenta problema.
Espero formalización de esto de parte de Getnet
Aclarado. 
</t>
  </si>
  <si>
    <t>Mensaje al realizar una devolución dice compra
Se solicitó a Luis reunión con Evertect para aclarar problema de anulación para el POS de Gerardo
Se revisó con Gerardo y Getnet y dijeron que lo revisarían internamente</t>
  </si>
  <si>
    <t>Actualización app mPOS IOS</t>
  </si>
  <si>
    <t>German
Erich</t>
  </si>
  <si>
    <t>Se envía estimación a Alvaro
Alvaro aprueba la estimación y pide comenzar con el desarrollo</t>
  </si>
  <si>
    <t>Alvaro pidió  evaluar la separación de las funcionalidades del mPOS para que otra APP (iOS/Android) pueda utilizar el hardware mPOS para pagos. ¿Hay que certificar con las marcas nuevamente?
Por favor tu cotización para crear las librerías de comunicación.</t>
  </si>
  <si>
    <t>Escribí en chat de reunión semanal para ver qué opinan:
por lo de mPOS, dado que por ahora no tenemos capacidad interna, estuve conversando con Erich y quizas podríamos entregarles toda la documentación que hay de mPOS en el portal del desarrollador de Ingenico, para que "Getnet desarrolle" lo que nos están solicitando. Les parece??</t>
  </si>
  <si>
    <t>smartPay con lectura de código de barras</t>
  </si>
  <si>
    <t>interno</t>
  </si>
  <si>
    <t>Se incorpora a app smartpay DX8000 la lectura de código de barra 
En pruebas</t>
  </si>
  <si>
    <t>Se entrega nueva versión de app smartpay a Johan y Alvaro para su opinion</t>
  </si>
  <si>
    <t xml:space="preserve">Recalentamiento de POS DX8000 </t>
  </si>
  <si>
    <t>Equipo completo</t>
  </si>
  <si>
    <t>Estadio Español reporta sobrecalentamiento de POS DX8000 con la app Sibaritas.
Se solicitan más antecedntes a Getnet
Levanté ticket en Jira Ingenico</t>
  </si>
  <si>
    <t>Johan realiza visita a terreno para conocer como operan los POS en el comercio ypara tener más antecedentes</t>
  </si>
  <si>
    <t>Reunión con Johan para contarnos como le fue en la visita a Estadio Español
Temas principales:</t>
  </si>
  <si>
    <t>Se firma nueva versión 2.1.6 (que no se confunda con la versión de MC de desarrollo) donde se cambio el que se obligaba que la pantalla estuviera prendida siempre cuando se activaba algún modo de conexión.
Johan instala esta versión en Estadio Español para probarla</t>
  </si>
  <si>
    <t>Evaluación cambio a mPOS</t>
  </si>
  <si>
    <t>Estimación enviada</t>
  </si>
  <si>
    <t>Hola Viviana.
Necesito evaluar la separación de las funcionalidades del mPOS para que otra APP (iOS/Android) pueda utilizar el hardware mPOS para pagos. ¿Hay que certificar con las marcas nuevamente?
Por favor tu cotización para crear las librerías de comunicación.</t>
  </si>
  <si>
    <t xml:space="preserve">Análisis de solicitud de Alvaro para hacer estimación de esfuerzo. Solicité reunión con Alvaro para entender lo que requiere. Creamos mPOS en TEM, modificando archivo de configuración de TEM en ambiente de desarrollo
</t>
  </si>
  <si>
    <t>Nos reunimos con Alvaro y nos explicó lo que necesitaba. Necesita una librería o app para que otros dispositivos puedan utilizar mPOS para realizar el pago.
Tienen un cliente importante que tiene Tablet y actualmente está usando un pinpad TBK y quieren usar mPOS.
Tenemos que hacer estimación de esfuerzo tratando de utilizar al máximo la app de mPOS Android pero con las pantallas de la app de POS actual</t>
  </si>
  <si>
    <t>Johan envia estimación que realizamos</t>
  </si>
  <si>
    <t>Getservicios / versión 2.1.1 app</t>
  </si>
  <si>
    <t>Reunión con Mibo por pruebas de app Getservicios.</t>
  </si>
  <si>
    <t>Reunión con TBK por Move5000 como pinpad</t>
  </si>
  <si>
    <t>- Lo primero es validar si el soporte propuesto sirve
- Ver alternativas de equipo desk 2600 y mostrar Lane3600 y Lane7000
- Ellos están revisando ya el tema de pinpad Android
- tiempo de llegada de los equipos max. 3 meses</t>
  </si>
  <si>
    <t>Sin respuesta aún de Rodrigo León</t>
  </si>
  <si>
    <t>Reunión con Getnet por accesos a TEM</t>
  </si>
  <si>
    <t xml:space="preserve">Vacaciones </t>
  </si>
  <si>
    <t>Desarrollo app Pinpad nuevos comandos para DX6000</t>
  </si>
  <si>
    <t>Se envía video con pantallas y flujos de la app
Getnet envia doc. del requerimiento</t>
  </si>
  <si>
    <t>Se envía estimación de esfuerzo a Luis para el desarrollo completo 360 HH y un MVP 288HH</t>
  </si>
  <si>
    <t>Se realiza reunión con Luis, Alvaro y Roberto para revisar algunos detalles del requerimiento</t>
  </si>
  <si>
    <t>Se envía mail a Luis con nueva estimación con algunos ajustes por acuerdos realizados en reunión con Getnet y Roberto. Se reestima a 324 HH el desarrollo y pruebas</t>
  </si>
  <si>
    <t>Alvaro Vera solicita propuesta comercial para generar OC
[16:08, 11/2/2025] Vivi: Hola Alvaro, como estas??. Una consulta por la app pinpad, avanzamos por mientras que se hacen las tareas administrativas??
[16:34, 11/2/2025] Alvaro Vera Santander: hola Viviana
[16:34, 11/2/2025] Alvaro Vera Santander: claro, avancen</t>
  </si>
  <si>
    <t>Modelo: DX6000
SN: 245WKD600657- TID 20000572, SUC 196
SN: 2441KD600420 - TID 20000573, SUC 196</t>
  </si>
  <si>
    <t>Envié mail a Luis indicandole que ya tenemos disponible una versión, que está en depuración, para que inicien sus desarrollos</t>
  </si>
  <si>
    <t>Activación de app2app en autoinstalación</t>
  </si>
  <si>
    <t>cambio se incorporará en versión 2.1.7 y se generará nueva versión 2.1.8.
Entrega 11/02 a Getnet para sus pruebas y firma en la tarde.
La activación de App2App se realizará cuando se realice la autoinstalación.
Este cambio fue gatillado para operar con Getservicios</t>
  </si>
  <si>
    <t xml:space="preserve">Se firma nueva versión 2.1.8 </t>
  </si>
  <si>
    <t>Se debe firmar nuevamente hoy porque no se actualizó el nro. de versión.</t>
  </si>
  <si>
    <t>Códigos de Aprobación Alfanuméricos</t>
  </si>
  <si>
    <t>Getnet-Raúl</t>
  </si>
  <si>
    <r>
      <t xml:space="preserve">Se debe cambiar pantalla de devolución para incorporar teclado alfanúmerico debido a que el autorizador de Getnet está generando código de aprobación alfanuemérico como respuesta y la txs. de devolución requiere este dato.
</t>
    </r>
    <r>
      <rPr>
        <sz val="11"/>
        <color rgb="FFFF0000"/>
        <rFont val="Aptos Narrow"/>
        <family val="2"/>
        <scheme val="minor"/>
      </rPr>
      <t>Aprobado. Se realizará junto a otros controles de cambios solicitados</t>
    </r>
  </si>
  <si>
    <t>Eliminacion de Llaves POS ICT 220/250 y DX8000</t>
  </si>
  <si>
    <t>Globokas</t>
  </si>
  <si>
    <t>Johan</t>
  </si>
  <si>
    <t>Bryan Gary Armas Falla &lt;barmas@globokas.com&gt;
Favor de enviar lo coordinado en la reunion.</t>
  </si>
  <si>
    <t>TKI para injeção de chaves - Getnet Chile</t>
  </si>
  <si>
    <t>PagoNxt</t>
  </si>
  <si>
    <t>Johan le envió mail a Dailon  compartiendole los archivos solicitados, que fueron firmado ayer.</t>
  </si>
  <si>
    <t>PC Factory PROBLEMA POS</t>
  </si>
  <si>
    <t xml:space="preserve">Marlen Araya Gonzalez &lt;marlen.araya@santander.cl&gt; 
Buenas tardes. Cliente reporta que al momento de realizar devolución, el equipo se quedó pegado
Pero de igual forma nos quedó registrada la anulación como confirmada, qué puede haber sucedido ¿??
</t>
  </si>
  <si>
    <t>Ingenico ya encontro la solución al problema que presentan las devoluciones con tarjeta Visa CTLS con PIN. Mañana 28/02 se firmará la app para verificar si está OK. Las pruebas solo se pueden hacer en producción ya que en UAT no se pueden realizar txs. con tarjeta Visa</t>
  </si>
  <si>
    <t>Johan/Roberto</t>
  </si>
  <si>
    <t>Hola Leo, por favor retomemos el tema de la mensajería PUSH. Vamos a tener que tener un hibrido, es decir, seguir utilizando el modo licencia que hoy tiene Getnet y habilitar el modo servicio para cumplir con lo que necesita el cliente. ¿Me comentas por favor?</t>
  </si>
  <si>
    <t>RE: Database and Disk Space Report GetNet</t>
  </si>
  <si>
    <t>Drive	Label	Total Space (GB)	Free Space (GB)	Free Space (%)	Status
C	Windows	126.45	46.09	36.45	OK
D	Temporary Storage	64	59.1	92.34	OK
F	Data	1023.98	82.76	8.08	Crítico
K	Backup	511.99	185.44	36.22	OK</t>
  </si>
  <si>
    <t>Se requiere  hacer un resizing al disco
Se amplia disco</t>
  </si>
  <si>
    <t>Requerimientos Raúl</t>
  </si>
  <si>
    <r>
      <t xml:space="preserve">Enviara mail con los siguientes cambios y su prioridad
1. Boleta largo 24 …HH
2. Tema normativo, quizas obligatoriedad de imprimir ambos voucher  …HH
3. Código de aprobación Alfanumérico </t>
    </r>
    <r>
      <rPr>
        <b/>
        <sz val="11"/>
        <color theme="1"/>
        <rFont val="Aptos Narrow"/>
        <family val="2"/>
        <scheme val="minor"/>
      </rPr>
      <t>32HH</t>
    </r>
  </si>
  <si>
    <t>A la espera de flujo y nuevas pantallas</t>
  </si>
  <si>
    <t>Licencia TEM productiva vence el 26/02</t>
  </si>
  <si>
    <t>Activar App2App cuando se haga una inicialización</t>
  </si>
  <si>
    <t>cerrado</t>
  </si>
  <si>
    <t>correo: 
RE: Activación por defecto A2A en POS Getnet
1.	Nuevas instalaciones (laboratorio o instalaciones nuevas): ACTIVA POR DEFECTO A2A:
2.	Instalaciones existentes al recibir la actualización de software:
a.	MODO NORMAL activo: ACTIVA POR DEFECTO A2A
b.	MODO C2C activo: ACTIVA POR DEFECTO A2A
c.	MODO POS INTEGRADO activo:
i.	SDK: NO ACTIVA POR DEFECTO A2A
ii.	DIRECTO: ACTIVA POR DEFECTO A2A
d.	MODO PIN PAD: NO ACTIVA POR DEFECTO A2A
3.	Al cambiar de modo manualmente, se mantiene la lógica actual.</t>
  </si>
  <si>
    <t>Firma de app 2.1.9</t>
  </si>
  <si>
    <t>Envié mail a Alvaro informandole que el esfuerzo total fue de 16HH</t>
  </si>
  <si>
    <t>Problema con TEM producción</t>
  </si>
  <si>
    <r>
      <t xml:space="preserve">Tem productivo presentó problemas, se cayó servidor por "posible incompatibilidad" de un proceso Java con TEM que consume 100% CPU.
Se reemplaza carpeta jre con una enviada por Felipe.
</t>
    </r>
    <r>
      <rPr>
        <sz val="11"/>
        <color rgb="FFFF0000"/>
        <rFont val="Aptos Narrow"/>
        <family val="2"/>
        <scheme val="minor"/>
      </rPr>
      <t>Hay que revisar por qué sucedió esto</t>
    </r>
    <r>
      <rPr>
        <sz val="11"/>
        <color theme="1"/>
        <rFont val="Aptos Narrow"/>
        <family val="2"/>
        <scheme val="minor"/>
      </rPr>
      <t xml:space="preserve">
Problema se daba por carga a la maquina por las campañas de actualizaciones remotas que estaban activas</t>
    </r>
  </si>
  <si>
    <t>Plataforma de tickets para equipo payments</t>
  </si>
  <si>
    <t>en curso</t>
  </si>
  <si>
    <t>Envié planilla a Yerko para su revisión y continuar con esta iniciativa, con los datos de categorias, sub categorias y tareas.
Miercoles 5/03 tendremos reunión de trabajo</t>
  </si>
  <si>
    <t>necesito revertir el reseteo del numero de comprobante ante cada transacción de Cierre.</t>
  </si>
  <si>
    <t>aprobado</t>
  </si>
  <si>
    <t>Saludos Vivi, necesito revertir el reseteo del numero de comprobante ante cada transacción de Cierre.
Este cambio no es prioritario, pero se debe planificar para la siguiente version
Supongo que la confusión se debe a que el “reseteo de contadores” no se refería al NUMERO DE COMPROBANTE, sino a los contadores de transacciones, marcas y productos, de las que se encuentran en el log del POS</t>
  </si>
  <si>
    <t xml:space="preserve">Se debe desarrollar junto a los otros cambios solicitados </t>
  </si>
  <si>
    <t>Reversas C2C</t>
  </si>
  <si>
    <t>Getnet-Alvaro</t>
  </si>
  <si>
    <t>Se debe incorporar reversas para txs. C2C con manejo de ACK. Gerardo ya tiene incorporado esto en G-services ver. 1.2.11
Este cambio solucionaría el problema reportado en "Re: Re: Re: Re: dobles cobros getnet - autopista melipilla - libreria antartica - c2c"</t>
  </si>
  <si>
    <t>Requerimiento OS en Anulación</t>
  </si>
  <si>
    <t>Getnet-Loredana</t>
  </si>
  <si>
    <t>Hola Viviana,
Considerar los adjuntos.
1.	REQ. Validación OS
2.	REQ. OS en Anulación 
Saludos!
LEC.</t>
  </si>
  <si>
    <t>Hoy se tuvo reunión aclaratoria del requerimiento con Getnet y cambio completamente. 
Ahora se debe crear un nuevo modo de conexión App2App desatendido para que trabaje con Gscan y modificaran la librería de integración para incorporar el ticketnumber en las txs. de anulación y devolución. Sobre versión 1.0.10</t>
  </si>
  <si>
    <t>Ver. Libreria 1.0.10</t>
  </si>
  <si>
    <t xml:space="preserve">En reunión de hoy con Alvaro acordamos que realizaremos reunión  el Jueves 13 en la tarde por nueva versión de librería </t>
  </si>
  <si>
    <t>Arquitectura de Integración Multimarca (HAL)</t>
  </si>
  <si>
    <t>Banco Estado</t>
  </si>
  <si>
    <t>Reunión con Johan y Alvaro  por presentación a Banco Estado de Arquitectura Multimarca</t>
  </si>
  <si>
    <t>Diagrama de arquitectura para revisión de Johan y Alvaro. 
Queda pendiente "entregables" para que otras Marcas realicen  la integración</t>
  </si>
  <si>
    <t>mPOS: compilar con nueva cuenta</t>
  </si>
  <si>
    <t xml:space="preserve">Alvaro solicita que se compile la app de mPOS con nueva cuenta porque la otra está bloqueada
Se debe cambiar el package name de la app y la versión. </t>
  </si>
  <si>
    <t>La app compila pero requiere modificaciones para que opere correctamente. Por ejemplo requirio hacer cambios a la comunicación bluetooth y las txs. no se están autorizando.
Erich está revisando para ver cual es el problema</t>
  </si>
  <si>
    <t>WS enviado:
Con respecto la app mPOS ya la tenemos disponible para entregartela. Previo a liberarla tienen que probarla parar verificar que este OK. Cuéntame por favor</t>
  </si>
  <si>
    <t xml:space="preserve">Cambios solicitados por Raúl </t>
  </si>
  <si>
    <t>Envie mail a Raúl con estimación de 4 cambios solicitados:
1.Cambio de largo de Boleta. Actualmente largo 10 y cambiaría a 24
2. Código de aprobación Alfanumérico - código utilizado para hacer una devolución
3. Voucher copia cliente obligatorio
4. No reseteo de nro. de comprobante cuando se realiza el cierre (Mail: RE: Posible incidente en versión Smart POS)</t>
  </si>
  <si>
    <r>
      <t xml:space="preserve">Se recibe mail con aprobado de parte de Raúl y se deben implementar en una rama paralela a conectados 
</t>
    </r>
    <r>
      <rPr>
        <sz val="11"/>
        <color rgb="FFFF0000"/>
        <rFont val="Aptos Narrow"/>
        <family val="2"/>
        <scheme val="minor"/>
      </rPr>
      <t>Se debe iniciar el desarrollo</t>
    </r>
  </si>
  <si>
    <t>Envío mail a Raúl informado que ya está disponible la nueva versión de la app con los cambios y que nos indique que TID debemos subir a la campaña</t>
  </si>
  <si>
    <t>app 2.2.1 liberada para Getnet con controles de cambio+corrección problema de cambio de clave comercio y que se pierte tipo compra configurada al inicializar</t>
  </si>
  <si>
    <t>Actualización de licencia TEM productivo</t>
  </si>
  <si>
    <t>Viene con nuevas funcionalidades activadas. La idea es conocer nuevas funcionalidades</t>
  </si>
  <si>
    <t>Demo de lectura de código de barra sin ocupar toda la pantall</t>
  </si>
  <si>
    <t>Hablar con Johan para mostrarle lo que se implemento</t>
  </si>
  <si>
    <t>Problema de Kupos</t>
  </si>
  <si>
    <t>Problema se presenta cuando la app es utilizada con GPRS, al activar Roaiming. Esto provoca que Kupos pierda el control de la impresora y no puedan imprimir el voucher
Kupos realizará el cambio en su app para manejo de impresora</t>
  </si>
  <si>
    <t>Firma de app de Kupos</t>
  </si>
  <si>
    <t>Pago QR con millas</t>
  </si>
  <si>
    <t>Raúl</t>
  </si>
  <si>
    <t>Se evalua cambio solicitado para incorporar el Pago QR con millas</t>
  </si>
  <si>
    <t>Se recibe mail con aprobado de parte de Raúl :
Me parece bien la definición de horas, y la prioridad es disponer de una version productiva para piloto la primera semana de mayo.</t>
  </si>
  <si>
    <t>Erich termina desarrollo para iniciar pruebas</t>
  </si>
  <si>
    <t>Cambio de certificado en Move</t>
  </si>
  <si>
    <t>Se requiere para Julio.
Es para API QR
Ambiente Homo se debe cambiar el 15/04</t>
  </si>
  <si>
    <t>Getnet envía mail indicando que la actividad secambiará para el 22/04</t>
  </si>
  <si>
    <t>Se debe incorporar mejora en manejo de reversas</t>
  </si>
  <si>
    <t xml:space="preserve">1. Reversa automática, se envía cuando parte la app 
2. Se había detectado en problema que se enviaba una txs. sin conexión
3. Cuotas en QR
4. Se caia app al levantar Roaming sin inicializar el SDK
5. Problema al desahabilitar cuotas, se quedaba pegado el POS
</t>
  </si>
  <si>
    <t>Notificaciones push para Globokas</t>
  </si>
  <si>
    <t>Globokas-Williams</t>
  </si>
  <si>
    <t>En reunión de esign Willians pidio revisar el tema de notificaciones push. 
Actualmente la firma la realiza Ingenico a través de ticket's en Jira. Johan quedó de enviarles una presentación para que conozcan esign</t>
  </si>
  <si>
    <t>Carga Remota Move5000 Limite Pago Rapido 0 y 80</t>
  </si>
  <si>
    <t>Izipay</t>
  </si>
  <si>
    <t xml:space="preserve">El cambio lo realizará  Alveiro Sanchez &lt;alveiro.sanchez@alsagasoft.com&gt; ex Ingenico
</t>
  </si>
  <si>
    <t>Alveiro está a la espera que le avisen y entreguen lo requerido para iniciar el desarrollo</t>
  </si>
  <si>
    <t>1. Me contacte con Alveiro para verificar su disponibilidad. Puede iniciar el das el miércoles 19 para entregarlo el lunes 24 
2. Ingenico le entregó los fuentes a Izipay, Juan Burbano y le envié mail a Juan solicitando los fuentes para entregarselos a Alveiro.</t>
  </si>
  <si>
    <t xml:space="preserve">1. Se reciben fuentes de Izipay y se los compartí a Alveiro. Marco Valdez &lt;MValdez@izipay.pe&gt;
Estamos a la espera de la generación de la OC y fecha de entrega de Alveiro </t>
  </si>
  <si>
    <t>Se envía mail a Izipay indicando que el desarrollo se inicia el Lunes 24 y se requiere que nos compartan:
•	versión de fujo que se usara
•	versión aplicación base
•	configuración de terminal  173157333191038902007197 en el MC center 
•	Ultima carga física 
. Datos para conexión con MC center</t>
  </si>
  <si>
    <t>Aún no recibimos los datos solicitados de Izipay</t>
  </si>
  <si>
    <t>sesión para hacer pruebas de conexión con Izipay.
Por realizar los siguientes pasos:
paso 1: Solicitar carga física o paquete a Izipay
paso 2: Alveiro  realice cambio en la configuración de parámetros  y realiza pruebas y envía aplicación de parámetros, 2 versiones 0 y 80, para que Ingenico firme.
paso 3: Alveiro prepara carga con estos archivos firmados 
paso 4: entrega a Izipay
paso 5: Pruebas Izipay</t>
  </si>
  <si>
    <t>Envié mail a Leo Caicedo por firma de app y también a Izipay por paquete de carga</t>
  </si>
  <si>
    <t>Alveir informa que no vienen los fuentes de la rama develop, solo viene de Repsol.
Solicité información al respecto a Leo Caicedo</t>
  </si>
  <si>
    <t>Webview</t>
  </si>
  <si>
    <t>Alvaro</t>
  </si>
  <si>
    <t>Pruebas con OTA 1.18. 
Se requiere que Getnet firme autorización para que Ingenico nos entregue el archivo CRF para poder hacer las pruebas con una app que use webview</t>
  </si>
  <si>
    <t>Amount incorrecto</t>
  </si>
  <si>
    <t xml:space="preserve">El amount de la respuesta tiene que ser igual al de la solicitud, la propina se separa en un campo diferente.
Esta prueba en particular fue con C2C. Pero te debería pasar lo mismo con cualquier modo de comunicación, pruebalo por favor.
 </t>
  </si>
  <si>
    <t>Renovación certificado API QR</t>
  </si>
  <si>
    <r>
      <t xml:space="preserve">Raúl envía mail por renovación de certificado API QR
</t>
    </r>
    <r>
      <rPr>
        <sz val="11"/>
        <color rgb="FFFF0000"/>
        <rFont val="Aptos Narrow"/>
        <family val="2"/>
        <scheme val="minor"/>
      </rPr>
      <t xml:space="preserve">La renovación del certificado apideveloper.santander-homo.cl  se realizara el   15-04-2025 </t>
    </r>
    <r>
      <rPr>
        <sz val="11"/>
        <color theme="1"/>
        <rFont val="Aptos Narrow"/>
        <family val="2"/>
        <scheme val="minor"/>
      </rPr>
      <t xml:space="preserve"> </t>
    </r>
  </si>
  <si>
    <t>Solicitud de detalle de versiones y fuentes</t>
  </si>
  <si>
    <t>Por favor, necesito que me puedan entregar la siguiente información con sus respectivos códigos fuentes:</t>
  </si>
  <si>
    <t>Se envía mail a Alvaro Vera con fuentes de la versión 2.1.9</t>
  </si>
  <si>
    <t>Investigar como leer tarjetas con NFC</t>
  </si>
  <si>
    <t>Kupos necesita leer tarjeta estudiante via NFC
Se le envía USDK y se realizó una reunión con Kupos y Iontech</t>
  </si>
  <si>
    <t>Problema cambio clave comercio con C2C</t>
  </si>
  <si>
    <t>Elias</t>
  </si>
  <si>
    <t>Revisamos y se pudo reproducir el problema. Se le envión mail a Elias indicando que el cambio se incorporara en la siguiente versión de POS</t>
  </si>
  <si>
    <t>Reunión con Globokas</t>
  </si>
  <si>
    <t>Reunión para revisar:
1. Migración de su TEM a la nube - Se debe actualizar la licencia y posterior reunión con Felipe Rojas para conectar el TEM con BD
2. Pruebas de borrado de app y cargar una nueva, porque necesitan volver a una versión anterior</t>
  </si>
  <si>
    <t>Solicitud de licencia a Leo para Globokas por cambio de TEM a la nube
21/04 Nuevamente envié mail a Leo preguntando por la licencia</t>
  </si>
  <si>
    <t>POS con Problema con algunas tarjetas</t>
  </si>
  <si>
    <t>Cliente Blue express no puede imprimir conectado via bluetooth</t>
  </si>
  <si>
    <t>Reunión con BlueExpress y Getnet
Posterior a reunión le solicitamos cierta información para ver cual podría ser el problema</t>
  </si>
  <si>
    <t xml:space="preserve">Johan responde a consulta de Luis por conexión con impresora vía bluetooth.
Hola Luis, buenas tardes, las pruebas de impresión se realizaron con equipos en modo UAT y se imprimieron archivos en formato imagen. Para el caso de realizar las pruebas en producción, vamos a necesitar recuperar la impresora para realizar algunas pruebas en laboratorio, dado que será necesario revisar algunas configuraciones de sistema operativo.
</t>
  </si>
  <si>
    <t>Cambio manejo Novedades POS en TEM</t>
  </si>
  <si>
    <t>Saludos Johan, es nuestro deseo reemplazar el actual proceso de manejo de Novedades POS, vía “Batch”, por un sistema “en línea” vía uso de APIs de TEM.</t>
  </si>
  <si>
    <t>Fuentes app 2.1.61 MC</t>
  </si>
  <si>
    <t>Se envía mail a Alvaro Vera con Link donde puede descargar fuentes de la app 2.1.6 MC</t>
  </si>
  <si>
    <t>Para QR con millas</t>
  </si>
  <si>
    <t>Modificación Consulta Estado (Getnet_POS_Payments)</t>
  </si>
  <si>
    <t>Se agregan 3 campos 
milesSaleType: Tipo de venta (true = con millas, False = venta normal)
milesUsed: Cantidad de millas usadas en pesos$
cashUsed:Cantidad de dinero usado para la venta</t>
  </si>
  <si>
    <t>Crear estos nuevos datos en tabla transaction</t>
  </si>
  <si>
    <t xml:space="preserve">Se debe realizar migración
</t>
  </si>
  <si>
    <t xml:space="preserve">Impacto en anulación  </t>
  </si>
  <si>
    <t>Impacto en anulación está por definirse para saber si se debe enviar el monto total o solo lo pagado sin millas, es decir, cashUsed
impacto en pantalla de anulación
En pantalla de anulación se deben mostrar los valores de millas, si es que aplica</t>
  </si>
  <si>
    <t xml:space="preserve">Voucher de venta </t>
  </si>
  <si>
    <t>2.- En el caso de que ese parámetro llegue activo en la CONSULTA QR, se modifica el COMPROBANTE DE LA COMPRA, separando los montos en: Monto pago Tarjeta, Monto complementario y Monto Total.
Este comprobante está siendo diseñado por nuestra área UX.</t>
  </si>
  <si>
    <t>Duplicado</t>
  </si>
  <si>
    <t>solo probar para verificar no impacto</t>
  </si>
  <si>
    <t>Crear dumy para pruebas</t>
  </si>
  <si>
    <t xml:space="preserve">Considerar pruebas de migración
</t>
  </si>
  <si>
    <t>21/03
1.- Me parece bien la definición de horas, y la prioridad es disponer de una version productiva para piloto la primera semana de mayo.
2.- Se definió que la anulación QR de una transacción QR Millas, vaya con el monto total, pero en el comprobante, también serán desagregados los montos, de la misma manera que en el comprobante de compra.     Favor revisa si eso impacta en las horas enviadas.</t>
  </si>
  <si>
    <r>
      <t xml:space="preserve">2.- En el caso de que ese parámetro llegue activo en la CONSULTA QR, se modifica el COMPROBANTE DE LA COMPRA, separando los montos en: Monto pago Tarjeta, Monto complementario y Monto Total.
</t>
    </r>
    <r>
      <rPr>
        <b/>
        <sz val="11"/>
        <color rgb="FFFF0000"/>
        <rFont val="Aptos Narrow"/>
        <family val="2"/>
        <scheme val="minor"/>
      </rPr>
      <t>Este comprobante está siendo diseñado por nuestra área UX.</t>
    </r>
    <r>
      <rPr>
        <sz val="9"/>
        <color theme="1"/>
        <rFont val="Aptos Narrow"/>
        <family val="2"/>
        <scheme val="minor"/>
      </rPr>
      <t xml:space="preserve">
</t>
    </r>
    <r>
      <rPr>
        <b/>
        <sz val="11"/>
        <color theme="1"/>
        <rFont val="Aptos Narrow"/>
        <family val="2"/>
        <scheme val="minor"/>
      </rPr>
      <t>Para una transacción de QR Millas: Monto: CashUsed; Copago Millas: milesUsed; Total: TotalAmount</t>
    </r>
  </si>
  <si>
    <t xml:space="preserve">Pruebas  </t>
  </si>
  <si>
    <t>Se creará dumy para poder hacer las pruebas
OK. Realizado por Erich</t>
  </si>
  <si>
    <t>Error 403 x certificado</t>
  </si>
  <si>
    <t>Corregir:</t>
  </si>
  <si>
    <t>Al anular un txs. normal muestra botón ConCarnet</t>
  </si>
  <si>
    <t>Listo. Validar</t>
  </si>
  <si>
    <t>Cambio tipo de compra y no me muestra mensaje al entrar al botón conectados</t>
  </si>
  <si>
    <t>Cambiar en Pantalla de Mensaje de error Conectados por ConCarnet</t>
  </si>
  <si>
    <t>Funcionamiento de lista</t>
  </si>
  <si>
    <t>Mostrar lista de ventas por defecto</t>
  </si>
  <si>
    <t>Mensaje cuando está cargando la lista</t>
  </si>
  <si>
    <t>Después de recibir un mensaje de error, las siguientes txs. responde con 200</t>
  </si>
  <si>
    <t>No es nuestro</t>
  </si>
  <si>
    <t>Al ingresar rapidamente el PIN muestra mensaje de aprobado por defecto, sin los valores que corresponden</t>
  </si>
  <si>
    <t>Comprobante sale descacharpeado cuando se imprime desde la lupita</t>
  </si>
  <si>
    <t>Se cae app cuando se reciben datos vacios</t>
  </si>
  <si>
    <t>punto (.0) en el voucher</t>
  </si>
  <si>
    <t>Falta:</t>
  </si>
  <si>
    <t>Problema de Erich con Lupita</t>
  </si>
  <si>
    <t>Se cae al iniciar app en el botón ConCarnet</t>
  </si>
  <si>
    <t>Se solucionaría al validar si está firmado TyC</t>
  </si>
  <si>
    <t>Punto en #de comprobante</t>
  </si>
  <si>
    <t>Terminos y condiciones. Intent y lógica en app</t>
  </si>
  <si>
    <t>Parámetro en TEM y lógica en app</t>
  </si>
  <si>
    <t>Para el 15
Enviar mail a Alvaro como lo implementamos ya que no hay definición de ellos</t>
  </si>
  <si>
    <t>Probar reintento hasta que llegue código de Error</t>
  </si>
  <si>
    <t>Falta solicitar  reenvío de PIN</t>
  </si>
  <si>
    <t>Para el 15
Pedir especificación por correo</t>
  </si>
  <si>
    <t>Time out de pantallas</t>
  </si>
  <si>
    <t>cambiar de posición boton de ConCarnet en menú principal</t>
  </si>
  <si>
    <t>Faltaba hora y fecha al buscar una txs</t>
  </si>
  <si>
    <t>Sacar X  de pantalla de aprobación</t>
  </si>
  <si>
    <t>Cambio de ícono y lógo de Con Carnet</t>
  </si>
  <si>
    <t>Cambio del Botón del Menú y ícono de pantalla de aprobación/error</t>
  </si>
  <si>
    <t>Cambiar posición botón del Menú  ConCarnet según lo definido en Figma</t>
  </si>
  <si>
    <t>Menú del POS
Lo solicitado es desplazamiento horizontal. Actualmente está vertical</t>
  </si>
  <si>
    <t xml:space="preserve">En curso. </t>
  </si>
  <si>
    <t>Faltan los puntitos de abajo que indican el desplazamiento</t>
  </si>
  <si>
    <t>Eliminar el "botón" Reenviar Clave".</t>
  </si>
  <si>
    <t>La  funcionalidad de este "botón" se implementará para después del 15 y cuando envíen la especificación</t>
  </si>
  <si>
    <t>Cambio en compra principal lo que dice Boleta por Compra</t>
  </si>
  <si>
    <t>Falta el válido como boleta en el voucher</t>
  </si>
  <si>
    <t>C2C con Conectados</t>
  </si>
  <si>
    <t>Pruebas en curso</t>
  </si>
  <si>
    <t>Después de ingresar PIN erroneo vuelve a opere tarjeta</t>
  </si>
  <si>
    <t>Actualizar plantilla de parámetros en TEM Prod. Por nuevo parámetro de conectados</t>
  </si>
  <si>
    <t>Modos de conexión</t>
  </si>
  <si>
    <t>Componentes externos utiliza</t>
  </si>
  <si>
    <t>Pos Integrado</t>
  </si>
  <si>
    <t>SDK</t>
  </si>
  <si>
    <t>USB</t>
  </si>
  <si>
    <t>Es incompatble con protocolo simplificado</t>
  </si>
  <si>
    <t>WIFI</t>
  </si>
  <si>
    <t>Directo</t>
  </si>
  <si>
    <t>Internamente la app de pago abre App2App o C2C</t>
  </si>
  <si>
    <t>Modo cloud to cloud</t>
  </si>
  <si>
    <t>Modo C2C desatendido</t>
  </si>
  <si>
    <t>G-services (utiliza GetnetPaymentApi)</t>
  </si>
  <si>
    <t>Las app's de terceros están en la nube
La app de POS debe usar librería GetnetPaymentApi</t>
  </si>
  <si>
    <t>Modo C2C atendido</t>
  </si>
  <si>
    <t>App2App (siempre es atendido)</t>
  </si>
  <si>
    <t>App de terceros ocupa librería GetnetPaymentApi</t>
  </si>
  <si>
    <t>App de terceros está en el mismo POS y con la misma versión de la librería GetnetPaymetApi</t>
  </si>
  <si>
    <t>de Gerardo</t>
  </si>
  <si>
    <t>GetnetPaymentApi</t>
  </si>
  <si>
    <t>Si hay cambios en los comandos se modifica esta librería y se debe entregar al desarrollador del POS para usarla en la app del POS
(hay varias versiones)</t>
  </si>
  <si>
    <t xml:space="preserve">Poco flexible y se cambiará a Json </t>
  </si>
  <si>
    <t>G-services</t>
  </si>
  <si>
    <r>
      <rPr>
        <b/>
        <sz val="10"/>
        <color theme="1"/>
        <rFont val="Aptos Narrow"/>
        <family val="2"/>
        <scheme val="minor"/>
      </rPr>
      <t>Gservice utiliza la librería GetnetPaymentApi</t>
    </r>
    <r>
      <rPr>
        <sz val="10"/>
        <color theme="1"/>
        <rFont val="Aptos Narrow"/>
        <family val="2"/>
        <scheme val="minor"/>
      </rPr>
      <t xml:space="preserve">
App que actua como servicio, se instala en el POS y se debe "abrir la app"
Se comunica con websocket con la nube, está escuchando que le llegue un mensaje y lo formatea con GetnetPaymentApi para enviarle el comando al POS</t>
    </r>
  </si>
  <si>
    <t>apk que se instala en el POS</t>
  </si>
  <si>
    <t>Protocolosimplificado</t>
  </si>
  <si>
    <t>Servicio que ocupa el USB del POS para que dispositivos externos se conecten al POS, ejemplo caja, Tablet</t>
  </si>
  <si>
    <t>Plataforma</t>
  </si>
  <si>
    <t>Credenciales</t>
  </si>
  <si>
    <t>Comentarios</t>
  </si>
  <si>
    <t>TEM Desa</t>
  </si>
  <si>
    <t>https://52.252.57.61/emgui/</t>
  </si>
  <si>
    <t>TEM producción</t>
  </si>
  <si>
    <t xml:space="preserve">https://52.252.57.152/emgui/ </t>
  </si>
  <si>
    <t>ADP Desa</t>
  </si>
  <si>
    <t xml:space="preserve">https://52.252.3.45/ </t>
  </si>
  <si>
    <t>También está el proceso ABM</t>
  </si>
  <si>
    <t>ADP Prod</t>
  </si>
  <si>
    <t>https://52.251.126.13/</t>
  </si>
  <si>
    <t>Arquitectura de Integración Multimarca</t>
  </si>
  <si>
    <t>Requerimiento:</t>
  </si>
  <si>
    <t>Diagrama</t>
  </si>
  <si>
    <t>Entregables para realizar la integración</t>
  </si>
  <si>
    <t xml:space="preserve">1. App demoPOS (fuentes)
2. Librerias Módulo interprete
3. Documento de Integración con librería 
4. Soporte
</t>
  </si>
  <si>
    <t>Desarrollo Demo</t>
  </si>
  <si>
    <t xml:space="preserve">Total cambio  </t>
  </si>
  <si>
    <t>Cambio por ingreso de ticketnumber (OS) con app GSCAN</t>
  </si>
  <si>
    <t>VALIDACIÓN OS</t>
  </si>
  <si>
    <t>Se requiere que cuando la OS (n° de boleta) sea digitada en GSCAN y no escaneada, se realice una validación de la OS digitada manualmente yendo a buscar los datos de la venta de manera que la App de Pago reciba el monto y la boleta (OS) de la transacción como un nuevo modo app to app desatendido.</t>
  </si>
  <si>
    <t>OS ANULACIÓN</t>
  </si>
  <si>
    <t>Se debe rescatar la OS (número de boleta) de la venta cuando la transacción sea anulada o devuelta.
En GScan se agregarán 2 funciones (anulación y devolución) y se agregará el campo de la OS (n° de boleta)
En app to app de la app de pago recibirán dicho campo en el “ticket number” y deberán entregarlo en el campo 48 de manera que esto sea visualizado en el campo boleta en el Portal Comercio y en todos los procesos/flujos donde el campo boleta es visible.</t>
  </si>
  <si>
    <t>En Menú Modo de conexión crear nueva opción de App2App desatendido</t>
  </si>
  <si>
    <t>desarrollo de nuevo modo App2App desatendido</t>
  </si>
  <si>
    <t>Venta App2App</t>
  </si>
  <si>
    <t>Ticket number largo 24</t>
  </si>
  <si>
    <t>incorporar ticket number en anulación y devolución</t>
  </si>
  <si>
    <t xml:space="preserve">1. ticket number debe ser enviado en campo 48
Versión librería 1.0.10 </t>
  </si>
  <si>
    <t>Cursos equipo Payment</t>
  </si>
  <si>
    <t>Android</t>
  </si>
  <si>
    <t>EMV</t>
  </si>
  <si>
    <t>Quien</t>
  </si>
  <si>
    <t>https://www.udemy.com/course/jetpack-compose-desde-0-a-profesional/learn/lecture/35897282?start=480#questions</t>
  </si>
  <si>
    <t>https://www.udemy.com/course/complete-emv-cards-and-payments-training-course/?couponCode=KEEPLEARNING</t>
  </si>
  <si>
    <t>https://www.udemy.com/course/kotlin-intensivo/?couponCode=KEEPLEARNING</t>
  </si>
  <si>
    <t>https://www.udemy.com/course/curso-mvvm-android-la-arquitectura-recomendada-por-android/?couponCode=ST13MT80425G2</t>
  </si>
  <si>
    <t>https://cursokotlin.com/mvvm-en-android-con-kotlin-livedata-y-view-binding-android-architecture-components/</t>
  </si>
  <si>
    <t>Curso</t>
  </si>
  <si>
    <t>Participación</t>
  </si>
  <si>
    <t>Todo el equipo</t>
  </si>
  <si>
    <t>Desarrolladores</t>
  </si>
  <si>
    <t xml:space="preserve"> pantalla de ingreso boleta</t>
  </si>
  <si>
    <r>
      <t>Modificación pantalla de ingreso de datos
BOLETA de largo máximo 24 y en formato alfanumérico.</t>
    </r>
    <r>
      <rPr>
        <b/>
        <sz val="10"/>
        <color rgb="FFFF0000"/>
        <rFont val="Aptos Narrow"/>
        <family val="2"/>
        <scheme val="minor"/>
      </rPr>
      <t xml:space="preserve">
HH considerando que ya lo hicimos en el req. De código de aprobación Alfanumérico en devolución</t>
    </r>
    <r>
      <rPr>
        <sz val="10"/>
        <color theme="1"/>
        <rFont val="Aptos Narrow"/>
        <family val="2"/>
        <scheme val="minor"/>
      </rPr>
      <t xml:space="preserve">
</t>
    </r>
  </si>
  <si>
    <t xml:space="preserve">
definición de Getnet: 
La idea es no modificar comprobante, ya que el nuevo valor de Boleta, si se ocupa mas de los 10 caracteres actuales, se mostrara en el Portal de Comercio y en el Reporte Excel.
Se debe imprimir los últimos 10 caracteres ingresados.</t>
  </si>
  <si>
    <t>Anulación</t>
  </si>
  <si>
    <t>Se debe imprimir los últimos 10 caracteres ingresados.</t>
  </si>
  <si>
    <t>Devolución</t>
  </si>
  <si>
    <t xml:space="preserve">Duplicado </t>
  </si>
  <si>
    <t>voucher detalle de ventas</t>
  </si>
  <si>
    <r>
      <t xml:space="preserve">
definición de Getnet: 
La idea es no modificar comprobante, ya que el nuevo valor de Boleta, si se ocupa mas de los 10 caracteres actuales, se mostrara en el Portal de Comercio y en el Reporte Excel.
Se debe imprimir los últimos 10 caracteres ingresados. </t>
    </r>
    <r>
      <rPr>
        <sz val="10"/>
        <color rgb="FFFF0000"/>
        <rFont val="Aptos Narrow"/>
        <family val="2"/>
        <scheme val="minor"/>
      </rPr>
      <t>Solo los últimos 6</t>
    </r>
  </si>
  <si>
    <t>Impresión un vendedor</t>
  </si>
  <si>
    <t>impresión detalle 1 vendedor y todos los vendedores. Se imprem los últimos 8 (según esp. De voucher 2.26)</t>
  </si>
  <si>
    <t xml:space="preserve">
Cambio en la mensajería, TAG NB correspondiente a Ticket number y solo acepta 10 posiciones.</t>
  </si>
  <si>
    <t xml:space="preserve">
definición de Getnet: 
Este cambio ya esta en producción, desde el 21 de Noviembre, eso incluye UAT.
</t>
  </si>
  <si>
    <t>Migración???</t>
  </si>
  <si>
    <t>No requiere ya que ticketnumber es string</t>
  </si>
  <si>
    <t>Cambio en modos de conexión y simulador para pruebas</t>
  </si>
  <si>
    <t xml:space="preserve">Se modifica que el tamaño del parámetro TicketNumber para el request de Venta y el parámetro Ticket para el response de Venta, Último Comprobante, Detalle de Ventas y Duplicado Otros.  </t>
  </si>
  <si>
    <t>Total cambio largo Boleta</t>
  </si>
  <si>
    <t>Código de aprobación Alfanumérico - código utilizado para hacer una devolución</t>
  </si>
  <si>
    <t>Cambio de teclado en pantalla de devolución</t>
  </si>
  <si>
    <r>
      <t xml:space="preserve">Teclado ya fue definido. Tenemos que evaluar el cambio
</t>
    </r>
    <r>
      <rPr>
        <b/>
        <sz val="10"/>
        <color rgb="FFFF0000"/>
        <rFont val="Aptos Narrow"/>
        <family val="2"/>
        <scheme val="minor"/>
      </rPr>
      <t>Qué pasa con los equipos con teclado físico</t>
    </r>
  </si>
  <si>
    <t>revisar impacto en mensaje de devolución</t>
  </si>
  <si>
    <t>Tag: RO – Refund Original Information
It is used only in the Refund transaction for send the original purchase information printed on the voucher
to relate both transactions.
Length: For the tag RO are used 21 positions.
Value:
001 – 015: Original Card Acceptor Identification Code (Field 42 of the original Transaction).
016 – 021: Original Authorization Code (Field 38 of the original Transaction response)</t>
  </si>
  <si>
    <t>Pruebas junto con los otros requerimientos
Revisarlo en DX6000</t>
  </si>
  <si>
    <t>Voucher copia cliente obligatorio</t>
  </si>
  <si>
    <t>1.- Eliminar la consulta de Imprimir o no la Copia Cliente en una transacción POS. Ahora se solicita la obligatoriedad de imprimir ambas copias, Comercio y Cliente.
2.- Se debe dejar un botón para que el comercio imprima la copia Cliente, con el mismo timeout actual</t>
  </si>
  <si>
    <t>Pantalla imprime voucher comercio</t>
  </si>
  <si>
    <t xml:space="preserve">Cambiar ícono </t>
  </si>
  <si>
    <t>Modificar flujo</t>
  </si>
  <si>
    <t>Modificar pantallas</t>
  </si>
  <si>
    <t>Eliminar pantalla de voucher de copia y reemplazarlo por pop up</t>
  </si>
  <si>
    <t>Pruebas junto con los otros requerimientos</t>
  </si>
  <si>
    <t>No reseteo de nro. de comprobante cuando se realiza el cierre (Mail: RE: Posible incidente en version Smart POS)</t>
  </si>
  <si>
    <t xml:space="preserve">Fecha: </t>
  </si>
  <si>
    <t>No resetear el nro. de comprobante cuando se realiza el cierre</t>
  </si>
  <si>
    <t>Controlar el # de txs. para resetear y partir de 1 (999.999 txs)</t>
  </si>
  <si>
    <t>Resumen requerimientos</t>
  </si>
  <si>
    <t>Total controles de cambio</t>
  </si>
  <si>
    <t>Ticketera Area Desarrollo Payment</t>
  </si>
  <si>
    <t>Categoria</t>
  </si>
  <si>
    <t>Subcategoria</t>
  </si>
  <si>
    <t>Tareas</t>
  </si>
  <si>
    <t>Secuencia de tareas</t>
  </si>
  <si>
    <t>Catalogo de requerimientos</t>
  </si>
  <si>
    <t>Control de cambio</t>
  </si>
  <si>
    <t>Evaluación</t>
  </si>
  <si>
    <t>Entrega al cliente</t>
  </si>
  <si>
    <t>Soporte</t>
  </si>
  <si>
    <t>Proyecto</t>
  </si>
  <si>
    <t>Certificaciones</t>
  </si>
  <si>
    <t>Diseño</t>
  </si>
  <si>
    <t>Ejecución</t>
  </si>
  <si>
    <t>Evaluaciones/estimaciones</t>
  </si>
  <si>
    <t>Firma de app terceros</t>
  </si>
  <si>
    <t>Preparación</t>
  </si>
  <si>
    <t>Liberación</t>
  </si>
  <si>
    <t>Reunión</t>
  </si>
  <si>
    <t>Capacitación</t>
  </si>
  <si>
    <t>Otros</t>
  </si>
  <si>
    <t>Catalogo de incidentes</t>
  </si>
  <si>
    <t>POS Android</t>
  </si>
  <si>
    <t>POS Tetra</t>
  </si>
  <si>
    <t>TEM</t>
  </si>
  <si>
    <t>Inyector de llaves</t>
  </si>
  <si>
    <t>Integraciones</t>
  </si>
  <si>
    <t>mPOS</t>
  </si>
  <si>
    <t>Campos</t>
  </si>
  <si>
    <t>valores</t>
  </si>
  <si>
    <t>Nueva app Android mPOS</t>
  </si>
  <si>
    <r>
      <t xml:space="preserve">Modificación pantalla de ingreso de datos
BOLETA de largo máximo 24 y en formato alfanumérico.
</t>
    </r>
    <r>
      <rPr>
        <b/>
        <sz val="11"/>
        <color rgb="FFFF0000"/>
        <rFont val="Aptos Narrow"/>
        <family val="2"/>
        <scheme val="minor"/>
      </rPr>
      <t>Pedir definición de pantalla de ingreso alfanumerico. Nativo de Android o uno personalizado???</t>
    </r>
    <r>
      <rPr>
        <sz val="11"/>
        <color theme="1"/>
        <rFont val="Aptos Narrow"/>
        <family val="2"/>
        <scheme val="minor"/>
      </rPr>
      <t xml:space="preserve">
</t>
    </r>
  </si>
  <si>
    <t>Enviado por Johan a Alvaro 21/01</t>
  </si>
  <si>
    <t>Actividad</t>
  </si>
  <si>
    <t>observación</t>
  </si>
  <si>
    <t>ARQUITECTURA Proyecto mPOS</t>
  </si>
  <si>
    <t>PANTALLAS (migración GetnetApp)</t>
  </si>
  <si>
    <t>Pantallas XML Migradas de GetnetApp</t>
  </si>
  <si>
    <t>DEVICE</t>
  </si>
  <si>
    <t>CONFIGURACION EMV</t>
  </si>
  <si>
    <t>FLUJO TRANSACCION</t>
  </si>
  <si>
    <t>MANEJO DE ERRORES</t>
  </si>
  <si>
    <t>BASE DE DATOS</t>
  </si>
  <si>
    <t>REPORTES (discutir con Alvaro Vera)</t>
  </si>
  <si>
    <t>COMUNICACIONES</t>
  </si>
  <si>
    <t>UTILIDADES</t>
  </si>
  <si>
    <t>ETHICAL HACKING/ TESTING</t>
  </si>
  <si>
    <t xml:space="preserve">Correcciones </t>
  </si>
  <si>
    <t>Datos mPOS</t>
  </si>
  <si>
    <t>TID: 50000001</t>
  </si>
  <si>
    <t>SUC: 97</t>
  </si>
  <si>
    <t xml:space="preserve"> voucher de venta</t>
  </si>
  <si>
    <r>
      <t xml:space="preserve">
definición de Getnet: 
La idea es no modificar comprobante, ya que el nuevo valor de Boleta, si se ocupa mas de los 10 caracteres actuales, se mostrara en el Portal de Comercio y en el Reporte Excel.
Se debe imprimir los últimos 10 caracteres ingresados. </t>
    </r>
    <r>
      <rPr>
        <sz val="11"/>
        <color rgb="FFFF0000"/>
        <rFont val="Aptos Narrow"/>
        <family val="2"/>
        <scheme val="minor"/>
      </rPr>
      <t>Solo los últimos 6</t>
    </r>
  </si>
  <si>
    <t>Cambio Multicomercio ver 2.1.6</t>
  </si>
  <si>
    <t>Cambio en mensaje Response SaleMC para incorporar datos requeridos para CancellationMC</t>
  </si>
  <si>
    <t>Datos a agregar HostRRN y DE90</t>
  </si>
  <si>
    <t>Cambio largo ticket de 10 a 24 respuesta SaleMC</t>
  </si>
  <si>
    <t>En cancellationMC eliminaron saletype y amount</t>
  </si>
  <si>
    <t>Amount es necesario</t>
  </si>
  <si>
    <t>Pruebas (incluyen modificación a simulador para obtener los datos de saleMC y enviarlos en CancellationMC)</t>
  </si>
  <si>
    <t>Evaluación cambio en app Pinpad RX5000 y DX6000</t>
  </si>
  <si>
    <t>Fecha: 06/01/2025</t>
  </si>
  <si>
    <t>Requerimiento: Implementar en app Pinpad nuevos comandos para DX6000 y cambio de pantallas</t>
  </si>
  <si>
    <t>Se requiere contar con una aplicación de H2H que pueda procesar transacciones conectado con DLL, adicional la app debe soportar transacciones en modo de contingencia. Para ello se debe mantener el mismo protocolo de Visa II para la comunicación entre el PINPAD y la DLL.
       Para cumplir con lo anterior se debe implementar los comando 400, 410, 450 y 460 (la forma de implementar estos comando se detallan en documento de protocolo de comunicación).
       Las reversas serán procesadas por la DLL, ya que el tiene el control y la lógica para poder realizar reintentos
       Los equipos H2H en contingencia se deberán registrar los ID de terminales en el TEM, esto con el objetivo de poder realizar actualizaciones de software de pinpad en caso de querer evolucionar o arreglar algún incidente.</t>
  </si>
  <si>
    <t>Nuevas pantallas en Figma</t>
  </si>
  <si>
    <t>https://nam10.safelinks.protection.outlook.com/?url=https%3A%2F%2Fwww.figma.com%2Fdesign%2FGx8GM77Qmnde2hSl2rmFtA%2FConsolidado-SmartPOS-Chile%3Fnode-id%3D8401-27431%26node-type%3Dframe%26t%3Dmcek0JLH2RppBN9x-0&amp;data=05%7C02%7Cviviana.lavin%40coasinlogicalis.com%7Cea2cc440f58f4895744008dd156bdcdf%7C2e3290cb8d404058abe502c4f58b87e3%7C0%7C0%7C638690275255826117%7CUnknown%7CTWFpbGZsb3d8eyJFbXB0eU1hcGkiOnRydWUsIlYiOiIwLjAuMDAwMCIsIlAiOiJXaW4zMiIsIkFOIjoiTWFpbCIsIldUIjoyfQ%3D%3D%7C0%7C%7C%7C&amp;sdata=dCEHSsmgk6SziMLc1uSed2qR1yzLiRNjTPO6gESfp3E%3D&amp;reserved=0</t>
  </si>
  <si>
    <t>Cambios a realizar</t>
  </si>
  <si>
    <t>Pantallas app</t>
  </si>
  <si>
    <t xml:space="preserve">5 nuevas pantallas </t>
  </si>
  <si>
    <t>poner versión app en alguna pantalla</t>
  </si>
  <si>
    <t>Nuevos comandos en caso de contingencia</t>
  </si>
  <si>
    <t>400 y 410</t>
  </si>
  <si>
    <t>450 y 460</t>
  </si>
  <si>
    <t>Procesamiento de terminales Pinpad en Tem - ABM</t>
  </si>
  <si>
    <t>Actualización remota de la app (Boton Actualizar)</t>
  </si>
  <si>
    <t>Integración modulo de comunicaciones</t>
  </si>
  <si>
    <t>Configuración parámetros de comunicación</t>
  </si>
  <si>
    <t>Comunicación con Autorizador</t>
  </si>
  <si>
    <t>Comunicación con TEM</t>
  </si>
  <si>
    <t>Pago con QR</t>
  </si>
  <si>
    <t>No está especificado</t>
  </si>
  <si>
    <t>Modulo de inicializacion de Pinpad (autoinstalación)</t>
  </si>
  <si>
    <t>BD</t>
  </si>
  <si>
    <t>Actualizacion automatica (Call Schedule)</t>
  </si>
  <si>
    <t xml:space="preserve">Total desarrollo </t>
  </si>
  <si>
    <t>30% del desarrollo</t>
  </si>
  <si>
    <t>10% del proyecto</t>
  </si>
  <si>
    <t xml:space="preserve">Total Proyecto </t>
  </si>
  <si>
    <t>MVP</t>
  </si>
  <si>
    <t>5 nuevas pantallas+ pantalla QR</t>
  </si>
  <si>
    <t>Desarrollo completo</t>
  </si>
  <si>
    <t>Nuevas pantallas app</t>
  </si>
  <si>
    <t>400 y 410
450 y 460</t>
  </si>
  <si>
    <t>Actualización remota de la app (Boton Actualizar y automática)</t>
  </si>
  <si>
    <t>Cambio a realizar</t>
  </si>
  <si>
    <t>sprint</t>
  </si>
  <si>
    <t>Cambio de pantallas</t>
  </si>
  <si>
    <t>Ocultar botón "Pago QR"</t>
  </si>
  <si>
    <t>Envío txs. al autorizador</t>
  </si>
  <si>
    <t>Recepción nuevos comando</t>
  </si>
  <si>
    <t>03/03 entregada a SMU oara pruebas en su laboratorio</t>
  </si>
  <si>
    <t>app Protocolo simplificado
caja que ocupa protocolo simplificado y POS se activa POS Integrado directo</t>
  </si>
  <si>
    <t>2.5.016</t>
  </si>
  <si>
    <t>App financiera sin QR Nacional
Corrección problema de última txs. en el cierre 
Corrección en voucher de devolución respecto al Total
Se elimina botón concarnet</t>
  </si>
  <si>
    <t>02/03 Entregada a Getnet para sus pruebas</t>
  </si>
  <si>
    <t xml:space="preserve">Para SMU 
con algunas mejoras de Walmart
Te detallo las mejoras incorporadas en la versión v1.2.328:
•	Mejora en la comunicación USB ante desconexiones 
•	Mejora en solicitud de lectura tarjeta - pin 
•	Mejora en la concurrencia de procesos de la aplicación </t>
  </si>
  <si>
    <t>Estimación de implementación</t>
  </si>
  <si>
    <t>Tarea</t>
  </si>
  <si>
    <t xml:space="preserve">Detalle </t>
  </si>
  <si>
    <t>Esfuerzo</t>
  </si>
  <si>
    <t>capacitación</t>
  </si>
  <si>
    <t>Reuniones</t>
  </si>
  <si>
    <t>Daily API TMS SEP
55 días Aprox de 30 minutos</t>
  </si>
  <si>
    <t>Reunión con GetTech del 05/01 al 13/02
30 días de 1 hora promedio
Corrección de problemas</t>
  </si>
  <si>
    <t>Personal de German en Udemy</t>
  </si>
  <si>
    <t>Capacitación GetTech
cita 03/09</t>
  </si>
  <si>
    <t>Identificación de endpoint a utilizar</t>
  </si>
  <si>
    <t>prueba y validación de endpoint</t>
  </si>
  <si>
    <t>Configuración ambiente desarrollo en PC  German</t>
  </si>
  <si>
    <t xml:space="preserve">Creación Base springboot </t>
  </si>
  <si>
    <t>Creación API con Endpoint de inicio correspondientes</t>
  </si>
  <si>
    <t>Agregar endpoint HEM</t>
  </si>
  <si>
    <t>Pruebas unitarias</t>
  </si>
  <si>
    <t>Preguntar a Johan</t>
  </si>
  <si>
    <t>Incorporación de parametros para baja de terminales</t>
  </si>
  <si>
    <t>pendiente</t>
  </si>
  <si>
    <t>mejoras a código requerido por incorporación de fortify</t>
  </si>
  <si>
    <t>Incorporación de parametros SEP (5 parámetros)</t>
  </si>
  <si>
    <t>Entregado</t>
  </si>
  <si>
    <t>Realizada</t>
  </si>
  <si>
    <t>Saludos, se requiere hacer una modificación en los comprobantes de pago, bajo la siguiente condición:
Si el parámetro de IVA tiene un valor de 1.5%, el comprobante debe modificarse en los siguientes puntos:
 1.- Agregar una línea con la Glosa: Venta Feria Libre
 2.- Cambiar la Glosa: IVA Incluido por Impuesto Sustitutivo</t>
  </si>
  <si>
    <t>Getnet - Raúl</t>
  </si>
  <si>
    <t>Se le ofreció a Raúl hacerlo parámetrico y dijo que no porque estaban viendo otra solución</t>
  </si>
  <si>
    <t xml:space="preserve">Modificación voucher </t>
  </si>
  <si>
    <t>Revisión de casos de pruebas enviaso por Calvin</t>
  </si>
  <si>
    <t>Se nos olvidó informarle a Johan esto</t>
  </si>
  <si>
    <t>2.5.018</t>
  </si>
  <si>
    <t>10/03 Entregada a Pricilla para pruebas</t>
  </si>
  <si>
    <t xml:space="preserve">1.2.329 </t>
  </si>
  <si>
    <t>11/03 se entrega versión a Getnet para pruebas de SMU</t>
  </si>
  <si>
    <t>App pinpad SMU 
Mejoras y Correcciones
•	Nueva lógica para filtrado de mensajes no válidos
•	Se implementa un mecanismo que permite ignorar mensajes que no correspondan a los esperados por el terminal.
•	Esto incluye la validación de:
	ACK
	NACK
•	Transacciones correctamente formadas, es decir, que contengan &lt;STX&gt; y &lt;EXT&gt;
•	Ajuste en la obtención del serial del terminal para casos de borde donde fallaba
•	Corrección para tarjetas con banda magnética que afectaba a ciertas tarjetas por banda cuyo service code requería solicitar firma.</t>
  </si>
  <si>
    <t>2.5.019</t>
  </si>
  <si>
    <t>Corrige 
1.	AL REALIZAR DEVOLUCION DE UNA TRANSACCION SIN PRINT ON POS MEDIANTE POS INTEGRADO APP CAJA ESTE SI EMITE VOUCHER DE VENTA.</t>
  </si>
  <si>
    <t>16/03 se entrega nueva versión para pruebas SMU</t>
  </si>
  <si>
    <t>1.2.330</t>
  </si>
  <si>
    <t>Se corrige el nro. de serie en los comando porque no estaba viajando en la autorización</t>
  </si>
  <si>
    <r>
      <t xml:space="preserve">Resumiendo lo que viene en la versión 2.5.014, podemos decir que tiene:
1.  la corrección al problema de App2App reportado por QA Getnet-Seba
2. correción al problema que se daba en el cierre cuando había un problema con una txs. de MC
 3. oculto el desarrollo de QR entre bancos
4. Pendiente el problema reportado por Rudy de devolución porque está pendiente su aclaración
</t>
    </r>
    <r>
      <rPr>
        <b/>
        <sz val="11"/>
        <rFont val="Aptos Narrow"/>
        <family val="2"/>
        <scheme val="minor"/>
      </rPr>
      <t xml:space="preserve">5. Se agrego la compatibilidad con Hem
</t>
    </r>
    <r>
      <rPr>
        <sz val="11"/>
        <rFont val="Aptos Narrow"/>
        <family val="2"/>
        <scheme val="minor"/>
      </rPr>
      <t xml:space="preserve">6. Se corrigió el que no apareciera el numero de serie en el voucher de instalacion
 </t>
    </r>
  </si>
  <si>
    <t>También considerar OAuth2</t>
  </si>
  <si>
    <t>2.5.020</t>
  </si>
  <si>
    <t xml:space="preserve">App financiera "sin QR" que corrige error de impresión de comprobante de devolución en POS integrado, sin tener activa esta función de impresión
e cuento que ya liberamos una nueva versión de la app financiera 2.5.019 que contine:
1.	Corrección a la observación enviada “AL REALIZAR DEVOLUCION DE UNA TRANSACCION SIN PRINT ON POS MEDIANTE POS INTEGRADO APP CAJA ESTE SI EMITE VOUCHER DE VENTA.”
2.	La incorporación de una mejora por una observación que nos envió el equipo de Operaciones, Daniel Maldonado, sobre la respuesta de la txs. de venta para el tipo de conexión “POS Integrado directo” (protocolo simplificado) que se estaba enviando después de la impresión del comprobante. Ahora se envía la respuesta cuando se recibe la respuesta del autorizador.
</t>
  </si>
  <si>
    <t>11/03 Entregada a Pricilla para pruebas</t>
  </si>
  <si>
    <t>App que está probando equipo de QR Getnet</t>
  </si>
  <si>
    <t>2.5.021</t>
  </si>
  <si>
    <t>2.5.019 + Iva Ferias libres + corrección devolución QR
Versión de app financiera que permite descarga de dxmobile y que no se quede pegado</t>
  </si>
  <si>
    <t>2.5.022</t>
  </si>
  <si>
    <t>Entregada 24/03
Corrigue:
Buenas tardes, adjunto PPT con un  punto encontrado en Pos Integrado, esto es cuando se realiza la venta y luego su devolución y  retorno nuevamente a realizar otra venta entonces en laucher del flujo de pago aparece " Devolución" siendo que se está realizando una venta cuando esta en modo sin impresión.
En el segundo Video se muestra que al seleccionar una venta de  $1000 con propina 20%, en el laucher aparece "Devolución" cuando es una venta .. Y  termina generando la devolución, siendo que para la devolución Opera en el botón Refund.
Esto ocurre tanto para anulación y devolución todo en modo sin impresión.</t>
  </si>
  <si>
    <t xml:space="preserve">"QR Otros Bancos" cambio" a "QR Transferencia " - incorporado 19/02. Mail enviado por Raúl el 11/02 </t>
  </si>
  <si>
    <t xml:space="preserve">1.30.26 </t>
  </si>
  <si>
    <t xml:space="preserve">Aplicación Walmart con mejoras </t>
  </si>
  <si>
    <t>25/03 A solicitud de Luis, se deja disponible en UAT versión para terminales SMU</t>
  </si>
  <si>
    <t>1.30.28</t>
  </si>
  <si>
    <t xml:space="preserve">1.2.325 </t>
  </si>
  <si>
    <t>25/03 se instala app pinpad 1.2.325 en Unimarc Latadia. Posterior al cambio realizado por SMU con la eliminación a app que generaba mensajes desconocidos hacia el pinpad</t>
  </si>
  <si>
    <t xml:space="preserve"> 27/03 Entregada a SMU para sus pruebas
31/03 Luis envía mail para instalar esta versión en SMU Latadia:
En el día de mañana esta programada la instalación en SMU en latadia desde las 9 de la mañana, con esta instalación es la mas importante dado que contiene todas las funcionalidades que hemos desarrollado en Walmart, sobre todo el punto de la conexión con el USB.
   Por este motivo solicito el apoyo de pueda ir Roberto a la instalación de esto para darle continuidad al trabajo realizado en el último tiempo.</t>
  </si>
  <si>
    <t>2.5.023</t>
  </si>
  <si>
    <t>** Se requiere crear nuevo parámetro en TEM Prod, HEM preprod y HEM prod</t>
  </si>
  <si>
    <t>1.30.29</t>
  </si>
  <si>
    <t>01/04 Entregada a SMU para sus pruebas</t>
  </si>
  <si>
    <t xml:space="preserve">- Se agrega monitoreo de SIM
- Migración de terminal a nuevo monitor de equipos.
- Mejora en vueltos, permite 3 a 5 opciones de vuelto.
- Mejora en lectura de tarjeta se aumenta tiempo de espera de lectura 60seg
- Mejora en UI después de lectura de tarjeta permite el siguiente comando sin tiempo de timeout.
- Mejora en tiempos de espera entre comandos y coordinación con la caja para abortar la transacción en caso de pérdida de comunicación USB
- Se omiten entradas al buffer que no cumplan con los requisitos del protocolo VISA II
- Me realizan mejoras en el manejo de monitoreo de la conexión USB
- Se realiza mejora en comportamiento de mensaje de remover tarjeta
- Se modifica comando 0300 de la caja para enviar monto cvmlimit a pinpad, éste permite uso dinámico de este cvmlimit por transacción.
- Se permite uso de pin obligatorio según instrucción de caja en comando 0300
- Mejora en descarga e instalación de parámetros desde TEM vía Call Scheduler.
- Se mejora uso de ip original y contingencia del autorizador, gestionado desde TEM </t>
  </si>
  <si>
    <r>
      <t xml:space="preserve">Base versión 2.4.000
-	</t>
    </r>
    <r>
      <rPr>
        <sz val="11"/>
        <color rgb="FFFF0000"/>
        <rFont val="Aptos Narrow"/>
        <family val="2"/>
        <scheme val="minor"/>
      </rPr>
      <t>Corrección problema de corrimiento de datos en el mensaje por TAG NB Boleta. Hace un tiempo se pidió trabajar el TAG NB de largo 24 y no de 10. El cambio fue realizado, pero por error no actualizamos el largo del campo, es decir, ahora se cambio el largo 10 por lago 24</t>
    </r>
    <r>
      <rPr>
        <sz val="11"/>
        <rFont val="Aptos Narrow"/>
        <family val="2"/>
        <scheme val="minor"/>
      </rPr>
      <t xml:space="preserve">
-	Línea CVM en voucher para tarjetas Visa y Master. Anteriormente solo se había solicitado para Amex
-	Integración de funcionalidad de ConCarnet
-	Actualización de último cambios a la funcionalidad de POS Integrado.</t>
    </r>
  </si>
  <si>
    <t>Pendiente definición Getnet</t>
  </si>
  <si>
    <t>cambios  por incorporación de firewall</t>
  </si>
  <si>
    <t>26/03 Se firma app
30/03
Hola Raúl, te cuento que he estado haciendo pruebas de la app 22 en producción y se presentó un problema en la app. al imprimir el detalle de ventas con una txs. QR se sale la app. Al revisar el LOG vemos que se está recibiendo como respuesta "00 " y esto causa que la app se caiga. Ya tenemos una versión con la corrección que es sacarle el espacio a la respuesta recibida desde autorizador QR, pero como hicimos un cambio tenemos que volver a firmar. Felipe está revisando a que se puede deber esto
31/03 se firma nuevamente app por erro encontrado
--------------------------------------------------
2.5.021+ corrección de título de pantalla de devolución y anulación para txs. POS Integrado
Versión de app financiera que permite descarga de dxmobile y que no se quede pegado</t>
  </si>
  <si>
    <t xml:space="preserve">Entregado </t>
  </si>
  <si>
    <t xml:space="preserve">Buenas tarde
Vivi, se requieren actualización de las pantallas de espera de los distintos modos de conexiones
Adjunto figma
</t>
  </si>
  <si>
    <t>Pantalla de espera actualizada el 23 Sep 2025</t>
  </si>
  <si>
    <t>Fecha 1:</t>
  </si>
  <si>
    <t>Fecha 2:</t>
  </si>
  <si>
    <t>Por Integrado SDK
Conexión vía USB
Conexión vía WiFi</t>
  </si>
  <si>
    <t>Pendiente de ejecución ya que aún no se ha podido incorporar 100% el código a ambiente GetTech. Pendiente por GetTech</t>
  </si>
  <si>
    <t>07/04 Se gestiona firma de app y se instala en caja Latadía SMU
deshabilitación de monitoreo de  SIM y se hace cuando tiene problema de conexión</t>
  </si>
  <si>
    <t>Cambio de versión de Java a ver 21</t>
  </si>
  <si>
    <t>08/04 se logró cambiar la versión de Java y este cambio generó impacto en algunas rutinas</t>
  </si>
  <si>
    <t>07/04 Raúl solicita firma de app para hacer piloto en un comercio
01/04 Entregada a Getnet para continuar con los últimos cambios de Transferencia QR
--------
Hola Raúl, 
              La app ya está liberada y por ahora se asigno a los terminales 20000362 y al 20000786 que son del equipo de QR. Necesitas que subamos otros terminales a la campaña para hacer las pruebas funcionales??.
---------</t>
  </si>
  <si>
    <t>POS Integrado directo USB (protocolo simplificado)</t>
  </si>
  <si>
    <t>C2C desatendido</t>
  </si>
  <si>
    <t xml:space="preserve">Pinpad Cencosud
</t>
  </si>
  <si>
    <t xml:space="preserve">Manejo de llaves </t>
  </si>
  <si>
    <t>única app pinpad para todos los clientes</t>
  </si>
  <si>
    <t>Impacto Logístico</t>
  </si>
  <si>
    <t>Impacto operación en HEM</t>
  </si>
  <si>
    <t>Posible impacto en desarrollo de API para crear los PP en el estate correspondiente</t>
  </si>
  <si>
    <t>Getnet debiera de crear/definir forma de hacer esto</t>
  </si>
  <si>
    <t>El PP solo tendrá las llaves del Cliente especifico o de todos los clientes??</t>
  </si>
  <si>
    <t>Se usuará misma plantilla de parámetros para todos los clientes, con posibles distintos valores por clientes y sus subdiviciones</t>
  </si>
  <si>
    <t>Txs. de venta normal, en cuotas tj cencosud (pie y 2 cuotas), cuota normal, con/sin vuelto</t>
  </si>
  <si>
    <t>Renegociación</t>
  </si>
  <si>
    <t>Consulta de saldo</t>
  </si>
  <si>
    <t>Plazo</t>
  </si>
  <si>
    <t>Solo en caja??
Dice deslice tarjeta pero no se si es en POS o en caja</t>
  </si>
  <si>
    <t>Avance en cuotas y diferido</t>
  </si>
  <si>
    <t>Pago y anulación  EECC (estado de cuenta)
Pago EECC TEN</t>
  </si>
  <si>
    <t>Comando</t>
  </si>
  <si>
    <t>signature</t>
  </si>
  <si>
    <t>serial_number</t>
  </si>
  <si>
    <t>Getnet App</t>
  </si>
  <si>
    <t>sw_date</t>
  </si>
  <si>
    <t>DXMobile</t>
  </si>
  <si>
    <t>Next Call</t>
  </si>
  <si>
    <t>Parámetros HEM</t>
  </si>
  <si>
    <t>2559KD8A9897</t>
  </si>
  <si>
    <t>2026-04-17 16:07:31.242000</t>
  </si>
  <si>
    <t>1.33</t>
  </si>
  <si>
    <t>App IONE</t>
  </si>
  <si>
    <t>20025016A</t>
  </si>
  <si>
    <t>23C4KD4F8928</t>
  </si>
  <si>
    <t>2026-04-17 02:09:29.204000</t>
  </si>
  <si>
    <t>1.22</t>
  </si>
  <si>
    <t>No tiene Next Call</t>
  </si>
  <si>
    <t>20076881A</t>
  </si>
  <si>
    <t>2539KD872883</t>
  </si>
  <si>
    <t>2026-04-22 21:25:20.535000</t>
  </si>
  <si>
    <t>20085870A</t>
  </si>
  <si>
    <t>23C1KD4F4789</t>
  </si>
  <si>
    <t>2026-04-15 21:03:27.240000</t>
  </si>
  <si>
    <t>APP 2.5.022 instalada el 15/04</t>
  </si>
  <si>
    <t>20091525A</t>
  </si>
  <si>
    <t>23CDKD4G9161</t>
  </si>
  <si>
    <t>2026-04-18 16:25:50.176000</t>
  </si>
  <si>
    <t>20155598A</t>
  </si>
  <si>
    <t>2539KD872863</t>
  </si>
  <si>
    <t>2026-04-22 21:28:07.020000</t>
  </si>
  <si>
    <t>20157528A</t>
  </si>
  <si>
    <t>253RKD879196</t>
  </si>
  <si>
    <t>2026-04-18 10:04:21.287000</t>
  </si>
  <si>
    <t>20201636A</t>
  </si>
  <si>
    <t>23CFKD4H7474</t>
  </si>
  <si>
    <t>2026-04-17 20:17:00.783000</t>
  </si>
  <si>
    <t>APP 2.5.022 instalada el 17/04</t>
  </si>
  <si>
    <t>20217924A</t>
  </si>
  <si>
    <t>2539KD868684</t>
  </si>
  <si>
    <t>2026-04-16 04:29:17.979000</t>
  </si>
  <si>
    <t>20303590A</t>
  </si>
  <si>
    <t>23C9KD4G6262</t>
  </si>
  <si>
    <t>2026-04-15 21:34:59.285000</t>
  </si>
  <si>
    <t>20304036A</t>
  </si>
  <si>
    <t>24BMKD8R3539</t>
  </si>
  <si>
    <t>2026-04-09 17:16:49.424000</t>
  </si>
  <si>
    <t>APP 2.5.022 INSTALADA EL 09/04</t>
  </si>
  <si>
    <t>Actualizado dxmobile
Last Call 04/27 4:57</t>
  </si>
  <si>
    <t xml:space="preserve">Actualizado dxmobile
Last Call 04/26 9:11
No tiene Next Call
</t>
  </si>
  <si>
    <t>20016394A+A4:A16</t>
  </si>
  <si>
    <t xml:space="preserve">Actualizado dxmobile
Last Call 04/26 9:43
No tiene Next Call
</t>
  </si>
  <si>
    <t xml:space="preserve">No ha llamado
</t>
  </si>
  <si>
    <t>Se conecto pero no veo sw
Last Call 04/26 3:38</t>
  </si>
  <si>
    <t>No existe en estate axium. Está en SEP
Actualizado dxmobile
Last Call 04/26 9:43
No tiene Next Call</t>
  </si>
  <si>
    <t>Actualizado dxmobile
Last Call 04/25 11:18
No tiene Next Call</t>
  </si>
  <si>
    <t>Actualizado dxmobile
Last Call 04/26 12:29
No tiene Next Call</t>
  </si>
  <si>
    <t>Next Call:
04/29/2026 6:00:23 PM</t>
  </si>
  <si>
    <t>Dice On line, pero sin Next Call</t>
  </si>
  <si>
    <t>600
300</t>
  </si>
  <si>
    <t>Dice deslice TJ en Pinpad
Pago EECC con tarjeta novios</t>
  </si>
  <si>
    <t>por confirmar</t>
  </si>
  <si>
    <t>Nota de crédito = anulación/devolución</t>
  </si>
  <si>
    <t>De laboratorio debe salir con todas las llaves</t>
  </si>
  <si>
    <t>Qué pasa con el pinpad que solo tiene llaves Walmart. Vuelve siempre a loboratorio??</t>
  </si>
  <si>
    <t>No todavía</t>
  </si>
  <si>
    <r>
      <t xml:space="preserve">simulación cuota es solo en la caja??
</t>
    </r>
    <r>
      <rPr>
        <b/>
        <sz val="12"/>
        <color rgb="FFFF0000"/>
        <rFont val="Aptos Narrow"/>
        <family val="2"/>
        <scheme val="minor"/>
      </rPr>
      <t>Revisar tema ON US tarjeta virtual (Wallet)</t>
    </r>
    <r>
      <rPr>
        <b/>
        <sz val="12"/>
        <color rgb="FF000000"/>
        <rFont val="Aptos Narrow"/>
        <family val="2"/>
        <scheme val="minor"/>
      </rPr>
      <t xml:space="preserve">
No se selecciona cuotas en PP para On US, solo se confirman.
Para On Them se seleccionan las cuotas</t>
    </r>
  </si>
  <si>
    <t>Validación criptograma</t>
  </si>
  <si>
    <t>Salida a producción Enero Febrero</t>
  </si>
  <si>
    <t>Inicio proyecto Julio</t>
  </si>
  <si>
    <t>2.5.024</t>
  </si>
  <si>
    <t xml:space="preserve">Nueva versión de pinpad donde se cambia la función de auto instalación. Si el POS ya fue configurado anteriormente toma en forma automática el TID del DXMobile
</t>
  </si>
  <si>
    <t>1.30.31</t>
  </si>
  <si>
    <t>14/05 cambio en cierre para que no reinicie el nro. de comprobante cuando se realiza cierre
27/04 Raúl solicita fCambio en el texto del botón blanco, debe decir “Paga con tu banco”.
- Cambio pantallas de descanso para todos los modos de conexión
- Cambio en vouchers para imprimir la "Boleta" completa - largo 24</t>
  </si>
  <si>
    <t>2.5.025</t>
  </si>
  <si>
    <t>Operaciones Getnet necesita urgente esta solución para DX4000 + Desktop</t>
  </si>
  <si>
    <t>Release Note App Pinpad v1.30.31 
1.- Sincronización mejorada del búfer USB y proceso de ejecución de comandos en el pinpad.
2.- Prevención de fugas de memoria y retorno a segundo plano manteniendo la conexión USB.
3.- Cambio en proceso de autoinstalación, se minimiza la interacción con el usuario para el alta del pinpad en HEM y se elimina impresión de voucher en autoinstalacion.
4.- Mejoras en la inicialización de la biblioteca SDK al iniciar la aplicación.</t>
  </si>
  <si>
    <t>28/05 Rodrigo Caceres de SMU enví mail con resultados de la revisión de esta versión. Aprobado de parte de ellos
07/05 se instala para pruebas Walmart nueva versión app pinpad junto con nueva versión de OTA 1.22</t>
  </si>
  <si>
    <t>2.5.022+ Ethernet
              Ya tenemos disponible una nueva versión de la app financiera Coasin con los siguientes cambios:
•	Solicitud de ingreso de clave comercio para deshabilitar C2C
•	no reinicio el nro. de comprobante cuando se realiza cierre
•	Mejora a la comunicación vía Ethernet
•	Cambio de pantalla de descanso para los distintos modos de conexión
•	Cambio de URL’s de QR, solo cambio de parámetros en TEM
•	Cambio en vouchers para imprimir la "Boleta" completa - largo 24
•	Cambio en el texto del botón “paga con transferencia” que ahora debe decir “Paga con tu banco”.</t>
  </si>
  <si>
    <t>04/06 instalación en SMU</t>
  </si>
  <si>
    <t>Modelo</t>
  </si>
  <si>
    <t>Producción/Desa</t>
  </si>
  <si>
    <t>Nro. de serie</t>
  </si>
  <si>
    <t>AXIUM DX6000</t>
  </si>
  <si>
    <t>2441KD600605</t>
  </si>
  <si>
    <t>DESARROLLO</t>
  </si>
  <si>
    <t>AXIUM DX8000</t>
  </si>
  <si>
    <t>AXIUM RX5000</t>
  </si>
  <si>
    <t>25AXKR578610</t>
  </si>
  <si>
    <t>PRODUCTIVO</t>
  </si>
  <si>
    <t>AXIUM RX7000</t>
  </si>
  <si>
    <t>2338KR701165</t>
  </si>
  <si>
    <t>AXIUM SX7000</t>
  </si>
  <si>
    <t>24CRH1S00608</t>
  </si>
  <si>
    <t>MOBY6500</t>
  </si>
  <si>
    <t>21217RP11791326</t>
  </si>
  <si>
    <t>20297RP11579532</t>
  </si>
  <si>
    <t>19197RP10967476</t>
  </si>
  <si>
    <t>MOVE2500</t>
  </si>
  <si>
    <t>TOPWISE</t>
  </si>
  <si>
    <t>P3909020000705</t>
  </si>
  <si>
    <t>210857303051225520199464</t>
  </si>
  <si>
    <t xml:space="preserve">180367333221063702318117	</t>
  </si>
  <si>
    <t>213496903321244935150225</t>
  </si>
  <si>
    <t>Detalle de equipos integrantes Desarrollo Payment</t>
  </si>
  <si>
    <t>Luciano</t>
  </si>
  <si>
    <t>2456KR530879</t>
  </si>
  <si>
    <t>24APMD4Q0599</t>
  </si>
  <si>
    <t>24CSH1S00610</t>
  </si>
  <si>
    <t>245WKD600677</t>
  </si>
  <si>
    <t>2338KD813431</t>
  </si>
  <si>
    <t>MOBY 6500</t>
  </si>
  <si>
    <t>11806679</t>
  </si>
  <si>
    <t>AXIUM DX4000</t>
  </si>
  <si>
    <t xml:space="preserve">AXIUM DX8000 </t>
  </si>
  <si>
    <t>232TKD8Y4463</t>
  </si>
  <si>
    <t>AXIUM DX8001</t>
  </si>
  <si>
    <t>20BJAD800021</t>
  </si>
  <si>
    <t>245WKD600657</t>
  </si>
  <si>
    <t>Roberto</t>
  </si>
  <si>
    <t>2338KD814495</t>
  </si>
  <si>
    <t>219TAD800598</t>
  </si>
  <si>
    <t>22ARKD8E4637</t>
  </si>
  <si>
    <t>251BKD621743</t>
  </si>
  <si>
    <t>245WKD600667</t>
  </si>
  <si>
    <t>2441KD600420</t>
  </si>
  <si>
    <t>22CHKD401312</t>
  </si>
  <si>
    <t>AXIUM RX7000-028-A</t>
  </si>
  <si>
    <t>2338KR701105</t>
  </si>
  <si>
    <t>AXIUM EX6000</t>
  </si>
  <si>
    <t>219RCU600656</t>
  </si>
  <si>
    <t>20BJAD800001</t>
  </si>
  <si>
    <t>AXIUM RX5000-02C-A</t>
  </si>
  <si>
    <t>2456 XR530827</t>
  </si>
  <si>
    <t>TWS62013464W</t>
  </si>
  <si>
    <t>TWS62012435A</t>
  </si>
  <si>
    <t>TWS62012332A</t>
  </si>
  <si>
    <t>TWW52013758A</t>
  </si>
  <si>
    <t>Mejora uso de SIM</t>
  </si>
  <si>
    <t>Reinicio de app después de una actualización</t>
  </si>
  <si>
    <t>Manejo DCC</t>
  </si>
  <si>
    <t>Eliminar tabla de Bines en Pinpad</t>
  </si>
  <si>
    <t>Cambios Cencosud</t>
  </si>
  <si>
    <t>Adaptar app Pinpad a RX5000</t>
  </si>
  <si>
    <t>Nuevos comandos - consulta de saldo</t>
  </si>
  <si>
    <t>Pinpad de caja o Pinpad externo??</t>
  </si>
  <si>
    <t>Autoinstalación sin ingreso TID</t>
  </si>
  <si>
    <t>Por definir</t>
  </si>
  <si>
    <t>Temas Pinpad en backlog</t>
  </si>
  <si>
    <t>TWS52011873A</t>
  </si>
  <si>
    <t>TRW82613634A</t>
  </si>
  <si>
    <t>TCV52613230A</t>
  </si>
  <si>
    <t>TS7DAA13809A</t>
  </si>
  <si>
    <t>T6J506-20013A</t>
  </si>
  <si>
    <t>TWW52013760A</t>
  </si>
  <si>
    <t>TWF30512255R</t>
  </si>
  <si>
    <t>TRW82614167A</t>
  </si>
  <si>
    <t>TRS82613120A</t>
  </si>
  <si>
    <t>T6J506-20006D</t>
  </si>
  <si>
    <t>TWF32210637C</t>
  </si>
  <si>
    <t>TWF32212449T</t>
  </si>
  <si>
    <t>N/A</t>
  </si>
  <si>
    <t>TWW5201378A</t>
  </si>
  <si>
    <t>TWV62013318A</t>
  </si>
  <si>
    <t>TMG52012270B</t>
  </si>
  <si>
    <t>Tarjetas internacionales para Walmart</t>
  </si>
  <si>
    <t>Reunión con Luis 15/06</t>
  </si>
  <si>
    <t>Demo TyC</t>
  </si>
  <si>
    <t>Nueva pantalla para decir si es credito/debito</t>
  </si>
  <si>
    <t>Pago QR Floid</t>
  </si>
  <si>
    <t>Tarjetas de alimentación</t>
  </si>
  <si>
    <t>Cencosud</t>
  </si>
  <si>
    <t>Reingreso de PIN</t>
  </si>
  <si>
    <t>Nuevo comando</t>
  </si>
  <si>
    <t>Manejo de Videos o imagen</t>
  </si>
  <si>
    <t>Se puede a traves de comando??</t>
  </si>
  <si>
    <t>Se puede agrandar el tamaño de letra??</t>
  </si>
  <si>
    <t>Muy baja prioridad</t>
  </si>
  <si>
    <t>En definición</t>
  </si>
  <si>
    <t>Para demo se mostrará condicionado por el monto, ejemplo 5000 y 25000</t>
  </si>
  <si>
    <t>SX7000</t>
  </si>
  <si>
    <t>Otros equipos</t>
  </si>
  <si>
    <t>No se utilizará pk no tiene sim card. Necesita equipos con SIM, ojalá dual. No está interesado en wifi</t>
  </si>
  <si>
    <t>Le gustaría ver Demo con app pinpad</t>
  </si>
  <si>
    <t>A la espera de presentación de nuevos equipos con Android nativo</t>
  </si>
  <si>
    <t>planificado para Q2 2027 en producción
Partiría con Walmart</t>
  </si>
  <si>
    <t>Es una idea del PM</t>
  </si>
  <si>
    <t>Migración de llaves DUKPT Getnet a  AES 256</t>
  </si>
  <si>
    <t>Roberto revisará con Ingenico para dejar habilitado el equipo</t>
  </si>
  <si>
    <t>Luciano Maturana</t>
  </si>
  <si>
    <t>luciano.maturana@coasinlogicalis.com</t>
  </si>
  <si>
    <t>Erich Gonzalez</t>
  </si>
  <si>
    <t>erich.gonzalez@coasinlogicalis.com</t>
  </si>
  <si>
    <t>German Encina</t>
  </si>
  <si>
    <t>german.encina@coasinlogicalis.com</t>
  </si>
  <si>
    <t>Roberto Nuñez</t>
  </si>
  <si>
    <t>roberto.nunez@coasinlogicalis.com</t>
  </si>
  <si>
    <t>Johan Sanchez</t>
  </si>
  <si>
    <t>johan.sanchez@coasinlogicalis.com</t>
  </si>
  <si>
    <t>Viviana Lavin</t>
  </si>
  <si>
    <t>viviana.lavin@coasinlogicalis.com</t>
  </si>
  <si>
    <t>2.5.026</t>
  </si>
  <si>
    <t>- corrección observaciones levantadas por QA Getnet de qpp 2.5.025 
- Mejoras de flujo para los modos de conexión
- Limpieza de datos para caso WOM (problema no se pudo reproducir)
- limite de piso para devoluciones, estaba &gt;= a 20000 y para ventas &gt; 20000
- Mejoras en manejo de CVM</t>
  </si>
  <si>
    <t>Se implementó mostrar TyC en formato HTML y estamos a la espera de def. de Luis
Se intentó con pdf pero no tiene buena visibilidad</t>
  </si>
  <si>
    <t xml:space="preserve">Pinpad Evertec
</t>
  </si>
  <si>
    <t>Customización para cada cliente</t>
  </si>
  <si>
    <t>- Fuente
- Colores
- Mensajes
- Videos
- Imágenes</t>
  </si>
  <si>
    <t>Definición de Logica de Negocio a implementar en el PinPad</t>
  </si>
  <si>
    <t>OnUs por Cliente</t>
  </si>
  <si>
    <t>- Definición de reglas propias de cada adquierente</t>
  </si>
  <si>
    <t>Por ejemplo:
- Cuotas
- Vuelto
- Propina
- Limite de piso
- Solicitud de Pin
- Tabla de Bines
- Marcas de Tarjetas (Visa, MC, Amex)</t>
  </si>
  <si>
    <t>Formato de los mensajes</t>
  </si>
  <si>
    <t>- Json
- texto plano</t>
  </si>
  <si>
    <t>Protocolo</t>
  </si>
  <si>
    <t>Visa II</t>
  </si>
  <si>
    <t>Actualización de parámetros y aplicación</t>
  </si>
  <si>
    <t>Se utilizará Estate Manager</t>
  </si>
  <si>
    <t>Diseño de Pantallas</t>
  </si>
  <si>
    <t>Definición de flujos de Transacciones</t>
  </si>
  <si>
    <t>Definición de comandos</t>
  </si>
  <si>
    <t>Comunicación entre Caja y Pinpad</t>
  </si>
  <si>
    <t>Ambiente de Prueba</t>
  </si>
  <si>
    <t>- simulador caja
- Autorizador
- Creación de terminales
- Simuladores de Marcas de tarjetas
- Tarjetas de Prueba</t>
  </si>
  <si>
    <t>Definición del manejo de llaves
- Llaves DUKPT  AES256 entre PinPad y switch transaccional Evertec, para dato y PIN</t>
  </si>
  <si>
    <t>Contenido de especificación</t>
  </si>
  <si>
    <t>Detalle/comentario</t>
  </si>
  <si>
    <t>Horas German para API de Alta</t>
  </si>
  <si>
    <t>Mes</t>
  </si>
  <si>
    <t>Mayo</t>
  </si>
  <si>
    <t>Soporte y cambios mínimos</t>
  </si>
  <si>
    <t>Junio</t>
  </si>
  <si>
    <t>Julio</t>
  </si>
  <si>
    <t>- Reuniones de trabajo con Calvin
- Hito de Prueba exitosa de Alta de TID por API
- kick off inicio UAT</t>
  </si>
  <si>
    <t>Pruebas UAT, correcciones y soporte</t>
  </si>
  <si>
    <t>Total HH</t>
  </si>
  <si>
    <t>Generación de reportes periódicos para Getnet</t>
  </si>
  <si>
    <t>Nombre del reporte</t>
  </si>
  <si>
    <t>Pasos a realizar</t>
  </si>
  <si>
    <t>periodicidad</t>
  </si>
  <si>
    <t>a quienes se debe de enviar</t>
  </si>
  <si>
    <t>Hora de entrega</t>
  </si>
  <si>
    <t>Mover Terminales a HEM</t>
  </si>
  <si>
    <t xml:space="preserve">Para:
zelian.assis@getnet.net
raul.bustamante@getnet.cl
cc: 
renata.silva@getnet.net
francisca.soto@getnet.cl
leslie.rubilar@getnet.cl
johan.sanchez@coasinlogicalis.com
</t>
  </si>
  <si>
    <t>Listado de SEP ON
Term</t>
  </si>
  <si>
    <t>2. Se deja en sherpoint</t>
  </si>
  <si>
    <t>1. se ejecuta reporte en servidor producción de TEM
Ingresar al servidor azure, cuenta bastión</t>
  </si>
  <si>
    <t>Durante la mañana</t>
  </si>
  <si>
    <t>3. Reporte se llama Coasin….</t>
  </si>
  <si>
    <t>4. Se abre archivo para formatearlo, delimitado, tabulación ; y ,</t>
  </si>
  <si>
    <t>5. Se filtra por apps de Ionetech</t>
  </si>
  <si>
    <t>6 se dejan datos en un pestaña nueva y se aplica formula</t>
  </si>
  <si>
    <t>Diario</t>
  </si>
  <si>
    <t>Getnet informa que no utilizará este equipo de autoservicio</t>
  </si>
  <si>
    <t>Desarrollado y entregado a Luis para sus pruebas en la versión .033</t>
  </si>
  <si>
    <t>Se acuerda que no será eliminada ya que es necesaria para la identificación de Tarjetas internacionales</t>
  </si>
  <si>
    <t>Entregado a Getnet</t>
  </si>
  <si>
    <t>Caso Mercado Pega</t>
  </si>
  <si>
    <t>2.5.027</t>
  </si>
  <si>
    <t>Modificar IVA a 1.5%, y activar Flag IVA FERIANTE
Actualizar valor CLAVE COMERCIO con valor que viene en novedad Clave Comercio
Esto para 2 MCC Ferias: 5499 y 7399</t>
  </si>
  <si>
    <t xml:space="preserve">Se enviaron mail's y tuvimos reunión para aclarar el requerimiento </t>
  </si>
  <si>
    <t>Modificación en proceso de novedades</t>
  </si>
  <si>
    <t>Fecha :</t>
  </si>
  <si>
    <t>Usuarios VHQ</t>
  </si>
  <si>
    <t>Alguna demo que muestre el uso del SDK</t>
  </si>
  <si>
    <t>Como conectarlo con Android studio (tiene conexión USB??)</t>
  </si>
  <si>
    <t>Como cargamos llaves de desarrollo</t>
  </si>
  <si>
    <t>Componentes y librerias de SDK</t>
  </si>
  <si>
    <t>Como se actualiza SO en el POS (producción y desarrollo)</t>
  </si>
  <si>
    <t>Equipos Verifone</t>
  </si>
  <si>
    <t>Hardware | Verifone Documentation Portal</t>
  </si>
  <si>
    <t>Portal Jira</t>
  </si>
  <si>
    <t>Verifone Customer Support - Jira Service Management</t>
  </si>
  <si>
    <t>Portal</t>
  </si>
  <si>
    <t xml:space="preserve">Portal del desarrollo (Documentación y SDK): 
-	</t>
  </si>
  <si>
    <t>Welcome to Verifone Docs | Verifone Documentation Portal</t>
  </si>
  <si>
    <t>2.5.028</t>
  </si>
  <si>
    <t>Cambio en envío de respuesta a caja e impresión de voucher para que la respuesta a la caja se envíe en cuanto llegue del autorizador</t>
  </si>
  <si>
    <t>1.30.33</t>
  </si>
  <si>
    <t xml:space="preserve">Release Notes
-- Pantalla consulta tarjeta internacional en trx venta
-- Manejo de velocidad usb por parámetros HEM (seteo de baudio)
-- Se agrega parametro activacion/desactivacion pantalla tarjeta internacional por HEM
-- Migración de base de datos para soportar nuevos parametros 
-- Engranage despliega menu con opciones de actualizacion y datos terminal
-- Se agrega pantalla con información acerca del comercio, equipo hardware, version software, firmware y datos de sim utilizada (latencia)
 </t>
  </si>
  <si>
    <t>Se instala en producción, sin pruebas de Getnet, para pilotearla con terminal definido por cliente, TID 20320292</t>
  </si>
  <si>
    <t>Se instala en walmart alameda 30/09
Con esta versión no se debiera de presenta el problema de la SIM, si con la versión 1.30.31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</si>
</sst>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1" x14ac:knownFonts="1">
    <font>
      <sz val="11"/>
      <color theme="1"/>
      <name val="Aptos Narrow"/>
      <family val="2"/>
      <scheme val="minor"/>
    </font>
    <font>
      <b/>
      <sz val="14"/>
      <color theme="1"/>
      <name val="Aptos Narrow"/>
      <family val="2"/>
      <scheme val="minor"/>
    </font>
    <font>
      <sz val="10"/>
      <color theme="1"/>
      <name val="Aptos Narrow"/>
      <family val="2"/>
      <scheme val="minor"/>
    </font>
    <font>
      <sz val="12"/>
      <color theme="1"/>
      <name val="Aptos Narrow"/>
      <family val="2"/>
      <scheme val="minor"/>
    </font>
    <font>
      <sz val="11"/>
      <color rgb="FFFF0000"/>
      <name val="Aptos Narrow"/>
      <family val="2"/>
      <scheme val="minor"/>
    </font>
    <font>
      <b/>
      <sz val="11"/>
      <color theme="1"/>
      <name val="Aptos Narrow"/>
      <family val="2"/>
      <scheme val="minor"/>
    </font>
    <font>
      <b/>
      <sz val="16"/>
      <color theme="1"/>
      <name val="Aptos Narrow"/>
      <family val="2"/>
      <scheme val="minor"/>
    </font>
    <font>
      <b/>
      <sz val="12"/>
      <color theme="1"/>
      <name val="Aptos Narrow"/>
      <family val="2"/>
      <scheme val="minor"/>
    </font>
    <font>
      <b/>
      <sz val="11"/>
      <color rgb="FFFF0000"/>
      <name val="Aptos Narrow"/>
      <family val="2"/>
      <scheme val="minor"/>
    </font>
    <font>
      <b/>
      <sz val="10"/>
      <color theme="1"/>
      <name val="Aptos Narrow"/>
      <family val="2"/>
      <scheme val="minor"/>
    </font>
    <font>
      <sz val="14"/>
      <color theme="1"/>
      <name val="Aptos Narrow"/>
      <family val="2"/>
      <scheme val="minor"/>
    </font>
    <font>
      <sz val="10"/>
      <color theme="1"/>
      <name val="Times New Roman"/>
      <family val="1"/>
    </font>
    <font>
      <b/>
      <sz val="10"/>
      <color rgb="FF000000"/>
      <name val="Arial"/>
      <family val="2"/>
    </font>
    <font>
      <sz val="10"/>
      <color rgb="FF000000"/>
      <name val="Arial"/>
      <family val="2"/>
    </font>
    <font>
      <sz val="10"/>
      <color theme="1"/>
      <name val="Arial"/>
      <family val="2"/>
    </font>
    <font>
      <b/>
      <sz val="10"/>
      <color rgb="FFFF0000"/>
      <name val="Aptos Narrow"/>
      <family val="2"/>
      <scheme val="minor"/>
    </font>
    <font>
      <sz val="10"/>
      <color rgb="FFFF0000"/>
      <name val="Aptos Narrow"/>
      <family val="2"/>
      <scheme val="minor"/>
    </font>
    <font>
      <sz val="9"/>
      <color theme="1"/>
      <name val="Aptos Narrow"/>
      <family val="2"/>
      <scheme val="minor"/>
    </font>
    <font>
      <sz val="11"/>
      <color rgb="FF9C5700"/>
      <name val="Aptos Narrow"/>
      <family val="2"/>
      <scheme val="minor"/>
    </font>
    <font>
      <sz val="11"/>
      <name val="Aptos Narrow"/>
      <family val="2"/>
      <scheme val="minor"/>
    </font>
    <font>
      <sz val="10"/>
      <name val="Aptos Narrow"/>
      <family val="2"/>
      <scheme val="minor"/>
    </font>
    <font>
      <b/>
      <sz val="11"/>
      <name val="Aptos Narrow"/>
      <family val="2"/>
      <scheme val="minor"/>
    </font>
    <font>
      <b/>
      <sz val="10"/>
      <name val="Aptos Narrow"/>
      <family val="2"/>
      <scheme val="minor"/>
    </font>
    <font>
      <u/>
      <sz val="11"/>
      <color theme="10"/>
      <name val="Aptos Narrow"/>
      <family val="2"/>
      <scheme val="minor"/>
    </font>
    <font>
      <sz val="8"/>
      <name val="Aptos Narrow"/>
      <family val="2"/>
      <scheme val="minor"/>
    </font>
    <font>
      <sz val="18"/>
      <color theme="1"/>
      <name val="Aptos Narrow"/>
      <family val="2"/>
      <scheme val="minor"/>
    </font>
    <font>
      <sz val="11"/>
      <color theme="1"/>
      <name val="Aptos"/>
      <family val="2"/>
    </font>
    <font>
      <sz val="11"/>
      <color theme="3" tint="0.249977111117893"/>
      <name val="Aptos Narrow"/>
      <family val="2"/>
      <scheme val="minor"/>
    </font>
    <font>
      <sz val="12"/>
      <color rgb="FFFF0000"/>
      <name val="Aptos Narrow"/>
      <family val="2"/>
      <scheme val="minor"/>
    </font>
    <font>
      <b/>
      <sz val="12"/>
      <color rgb="FF000000"/>
      <name val="Aptos Narrow"/>
      <family val="2"/>
    </font>
    <font>
      <sz val="11"/>
      <color rgb="FF000000"/>
      <name val="Aptos Narrow"/>
      <family val="2"/>
    </font>
    <font>
      <b/>
      <sz val="11"/>
      <color rgb="FF000000"/>
      <name val="Aptos Narrow"/>
      <family val="2"/>
    </font>
    <font>
      <b/>
      <sz val="10"/>
      <color theme="1"/>
      <name val="Arial"/>
      <family val="2"/>
    </font>
    <font>
      <sz val="10"/>
      <color rgb="FF000000"/>
      <name val="Aptos"/>
      <family val="2"/>
    </font>
    <font>
      <sz val="10"/>
      <color rgb="FFFF0000"/>
      <name val="Arial"/>
      <family val="2"/>
    </font>
    <font>
      <b/>
      <sz val="12"/>
      <color theme="1"/>
      <name val="Arial"/>
      <family val="2"/>
    </font>
    <font>
      <b/>
      <sz val="11"/>
      <color rgb="FFFF0000"/>
      <name val="Arial"/>
      <family val="2"/>
    </font>
    <font>
      <sz val="11"/>
      <color rgb="FF242424"/>
      <name val="Aptos"/>
      <family val="2"/>
    </font>
    <font>
      <sz val="11"/>
      <color rgb="FFC00000"/>
      <name val="Aptos"/>
      <family val="2"/>
    </font>
    <font>
      <sz val="11"/>
      <color rgb="FF000000"/>
      <name val="Aptos Narrow"/>
      <family val="2"/>
      <scheme val="minor"/>
    </font>
    <font>
      <b/>
      <sz val="11"/>
      <color rgb="FF000000"/>
      <name val="Aptos Narrow"/>
      <family val="2"/>
      <scheme val="minor"/>
    </font>
    <font>
      <b/>
      <sz val="12"/>
      <color rgb="FF000000"/>
      <name val="Aptos Narrow"/>
      <family val="2"/>
      <scheme val="minor"/>
    </font>
    <font>
      <sz val="12"/>
      <color rgb="FF000000"/>
      <name val="Aptos Narrow"/>
      <family val="2"/>
      <scheme val="minor"/>
    </font>
    <font>
      <sz val="9"/>
      <color rgb="FF000000"/>
      <name val="Aptos Narrow"/>
      <family val="2"/>
      <scheme val="minor"/>
    </font>
    <font>
      <sz val="11"/>
      <color rgb="FF000000"/>
      <name val="Aptos"/>
      <family val="2"/>
    </font>
    <font>
      <sz val="12"/>
      <color theme="3" tint="0.249977111117893"/>
      <name val="Aptos Narrow"/>
      <family val="2"/>
      <scheme val="minor"/>
    </font>
    <font>
      <sz val="9"/>
      <name val="Aptos Narrow"/>
      <family val="2"/>
      <scheme val="minor"/>
    </font>
    <font>
      <sz val="12"/>
      <color theme="1"/>
      <name val="Aptos"/>
      <family val="2"/>
    </font>
    <font>
      <b/>
      <sz val="12"/>
      <color theme="1"/>
      <name val="Aptos"/>
      <family val="2"/>
    </font>
    <font>
      <sz val="11"/>
      <name val="Calibri"/>
      <family val="2"/>
    </font>
    <font>
      <sz val="12"/>
      <color rgb="FF000000"/>
      <name val="Aptos"/>
      <family val="2"/>
    </font>
    <font>
      <b/>
      <sz val="10"/>
      <color rgb="FF363636"/>
      <name val="Segoe UI"/>
      <family val="2"/>
    </font>
    <font>
      <b/>
      <sz val="12"/>
      <name val="Calibri"/>
      <family val="2"/>
    </font>
    <font>
      <sz val="11"/>
      <color theme="1"/>
      <name val="Aptos Narrow"/>
      <family val="2"/>
    </font>
    <font>
      <sz val="10"/>
      <color rgb="FF000000"/>
      <name val="Aptos Narrow"/>
      <family val="2"/>
    </font>
    <font>
      <b/>
      <sz val="12"/>
      <color rgb="FFFF0000"/>
      <name val="Aptos Narrow"/>
      <family val="2"/>
      <scheme val="minor"/>
    </font>
    <font>
      <sz val="16"/>
      <color theme="1"/>
      <name val="Aptos Narrow"/>
      <family val="2"/>
      <scheme val="minor"/>
    </font>
    <font>
      <b/>
      <sz val="9"/>
      <color theme="1"/>
      <name val="Aptos Narrow"/>
      <family val="2"/>
      <scheme val="minor"/>
    </font>
    <font>
      <b/>
      <sz val="12"/>
      <name val="Aptos Narrow"/>
      <family val="2"/>
      <scheme val="minor"/>
    </font>
    <font>
      <u/>
      <sz val="11"/>
      <name val="Aptos Narrow"/>
      <family val="2"/>
      <scheme val="minor"/>
    </font>
    <font>
      <sz val="11"/>
      <name val="Aptos"/>
      <family val="2"/>
    </font>
  </fonts>
  <fills count="25">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499984740745262"/>
        <bgColor indexed="64"/>
      </patternFill>
    </fill>
    <fill>
      <patternFill patternType="solid">
        <fgColor rgb="FFCAEDFB"/>
        <bgColor indexed="64"/>
      </patternFill>
    </fill>
    <fill>
      <patternFill patternType="solid">
        <fgColor theme="6" tint="0.79998168889431442"/>
        <bgColor indexed="64"/>
      </patternFill>
    </fill>
    <fill>
      <patternFill patternType="solid">
        <fgColor rgb="FFFFEB9C"/>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DAF2D0"/>
        <bgColor indexed="64"/>
      </patternFill>
    </fill>
    <fill>
      <patternFill patternType="solid">
        <fgColor rgb="FFFFFFFF"/>
        <bgColor indexed="64"/>
      </patternFill>
    </fill>
    <fill>
      <patternFill patternType="solid">
        <fgColor rgb="FFDAF2D0"/>
        <bgColor rgb="FF000000"/>
      </patternFill>
    </fill>
    <fill>
      <patternFill patternType="solid">
        <fgColor rgb="FFDFE3E8"/>
        <bgColor indexed="64"/>
      </patternFill>
    </fill>
    <fill>
      <patternFill patternType="solid">
        <fgColor theme="0" tint="-4.9989318521683403E-2"/>
        <bgColor indexed="64"/>
      </patternFill>
    </fill>
    <fill>
      <patternFill patternType="solid">
        <fgColor rgb="FFFF00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18" fillId="13" borderId="0" applyNumberFormat="0" applyBorder="0" applyAlignment="0" applyProtection="0"/>
    <xf numFmtId="0" fontId="23" fillId="0" borderId="0" applyNumberFormat="0" applyFill="0" applyBorder="0" applyAlignment="0" applyProtection="0"/>
  </cellStyleXfs>
  <cellXfs count="608">
    <xf numFmtId="0" fontId="0" fillId="0" borderId="0" xfId="0"/>
    <xf numFmtId="0" fontId="0" fillId="0" borderId="1" xfId="0" applyBorder="1"/>
    <xf numFmtId="0" fontId="1" fillId="0" borderId="0" xfId="0" applyFont="1"/>
    <xf numFmtId="0" fontId="0" fillId="0" borderId="0" xfId="0" applyAlignment="1">
      <alignment wrapText="1"/>
    </xf>
    <xf numFmtId="0" fontId="0" fillId="0" borderId="1" xfId="0" applyBorder="1" applyAlignment="1">
      <alignment wrapText="1"/>
    </xf>
    <xf numFmtId="16" fontId="0" fillId="0" borderId="1" xfId="0" applyNumberFormat="1" applyBorder="1"/>
    <xf numFmtId="0" fontId="0" fillId="3" borderId="1" xfId="0" applyFill="1" applyBorder="1" applyAlignment="1">
      <alignment wrapText="1"/>
    </xf>
    <xf numFmtId="0" fontId="2" fillId="0" borderId="1" xfId="0" applyFont="1" applyBorder="1" applyAlignment="1">
      <alignment wrapText="1"/>
    </xf>
    <xf numFmtId="0" fontId="3" fillId="2" borderId="1" xfId="0" applyFont="1" applyFill="1" applyBorder="1" applyAlignment="1">
      <alignment wrapText="1"/>
    </xf>
    <xf numFmtId="16" fontId="3" fillId="2" borderId="1" xfId="0" applyNumberFormat="1" applyFont="1" applyFill="1" applyBorder="1"/>
    <xf numFmtId="0" fontId="3" fillId="0" borderId="0" xfId="0" applyFont="1"/>
    <xf numFmtId="0" fontId="0" fillId="4" borderId="1" xfId="0" applyFill="1" applyBorder="1" applyAlignment="1">
      <alignment wrapText="1"/>
    </xf>
    <xf numFmtId="16" fontId="0" fillId="4" borderId="1" xfId="0" applyNumberFormat="1" applyFill="1" applyBorder="1"/>
    <xf numFmtId="0" fontId="1" fillId="5" borderId="1" xfId="0" applyFont="1" applyFill="1" applyBorder="1" applyAlignment="1">
      <alignment wrapText="1"/>
    </xf>
    <xf numFmtId="0" fontId="1" fillId="5" borderId="1" xfId="0" applyFont="1" applyFill="1" applyBorder="1"/>
    <xf numFmtId="17" fontId="6" fillId="0" borderId="0" xfId="0" applyNumberFormat="1" applyFont="1" applyAlignment="1">
      <alignment wrapText="1"/>
    </xf>
    <xf numFmtId="0" fontId="5" fillId="0" borderId="0" xfId="0" applyFont="1"/>
    <xf numFmtId="0" fontId="7" fillId="0" borderId="0" xfId="0" applyFont="1"/>
    <xf numFmtId="0" fontId="7" fillId="2" borderId="1" xfId="0" applyFont="1" applyFill="1" applyBorder="1"/>
    <xf numFmtId="0" fontId="5" fillId="0" borderId="0" xfId="0" applyFont="1" applyAlignment="1">
      <alignment wrapText="1"/>
    </xf>
    <xf numFmtId="0" fontId="7" fillId="2" borderId="1" xfId="0" applyFont="1" applyFill="1" applyBorder="1" applyAlignment="1">
      <alignment wrapText="1"/>
    </xf>
    <xf numFmtId="0" fontId="0" fillId="0" borderId="1" xfId="0" applyBorder="1" applyAlignment="1">
      <alignment vertical="center"/>
    </xf>
    <xf numFmtId="0" fontId="0" fillId="0" borderId="1" xfId="0" applyBorder="1" applyAlignment="1">
      <alignment horizontal="center" vertical="center"/>
    </xf>
    <xf numFmtId="14" fontId="5" fillId="0" borderId="0" xfId="0" applyNumberFormat="1" applyFont="1" applyAlignment="1">
      <alignment wrapText="1"/>
    </xf>
    <xf numFmtId="0" fontId="0" fillId="0" borderId="0" xfId="0" applyAlignment="1">
      <alignment horizontal="center" vertical="center"/>
    </xf>
    <xf numFmtId="0" fontId="1" fillId="5" borderId="1" xfId="0" applyFont="1" applyFill="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center" vertical="center" wrapText="1"/>
    </xf>
    <xf numFmtId="0" fontId="0" fillId="4" borderId="1" xfId="0" applyFill="1" applyBorder="1" applyAlignment="1">
      <alignment horizontal="center" vertical="center"/>
    </xf>
    <xf numFmtId="0" fontId="7" fillId="0" borderId="1" xfId="0" applyFont="1" applyBorder="1" applyAlignment="1">
      <alignment wrapText="1"/>
    </xf>
    <xf numFmtId="0" fontId="7" fillId="0" borderId="1" xfId="0" applyFont="1" applyBorder="1"/>
    <xf numFmtId="0" fontId="4" fillId="0" borderId="1" xfId="0" applyFont="1" applyBorder="1" applyAlignment="1">
      <alignment wrapText="1"/>
    </xf>
    <xf numFmtId="0" fontId="0" fillId="0" borderId="1" xfId="0" applyBorder="1" applyAlignment="1">
      <alignment horizontal="right" wrapText="1" indent="1"/>
    </xf>
    <xf numFmtId="0" fontId="0" fillId="6" borderId="1" xfId="0" applyFill="1" applyBorder="1" applyAlignment="1">
      <alignment wrapText="1"/>
    </xf>
    <xf numFmtId="0" fontId="7" fillId="2" borderId="1" xfId="0" applyFont="1" applyFill="1" applyBorder="1" applyAlignment="1">
      <alignment horizontal="center" vertical="center"/>
    </xf>
    <xf numFmtId="16" fontId="7" fillId="2" borderId="1" xfId="0" applyNumberFormat="1" applyFont="1" applyFill="1" applyBorder="1"/>
    <xf numFmtId="0" fontId="3" fillId="0" borderId="1" xfId="0" applyFont="1" applyBorder="1" applyAlignment="1">
      <alignment wrapText="1"/>
    </xf>
    <xf numFmtId="0" fontId="3" fillId="0" borderId="1" xfId="0" applyFont="1" applyBorder="1" applyAlignment="1">
      <alignment horizontal="center" vertical="center"/>
    </xf>
    <xf numFmtId="16" fontId="3" fillId="0" borderId="1" xfId="0" applyNumberFormat="1" applyFont="1" applyBorder="1"/>
    <xf numFmtId="0" fontId="5" fillId="2" borderId="1" xfId="0" applyFont="1" applyFill="1" applyBorder="1" applyAlignment="1">
      <alignment wrapText="1"/>
    </xf>
    <xf numFmtId="0" fontId="5" fillId="2" borderId="1" xfId="0" applyFont="1" applyFill="1" applyBorder="1" applyAlignment="1">
      <alignment horizontal="center" vertical="center"/>
    </xf>
    <xf numFmtId="0" fontId="5" fillId="2" borderId="1" xfId="0" applyFont="1" applyFill="1" applyBorder="1"/>
    <xf numFmtId="16" fontId="5" fillId="2" borderId="1" xfId="0" applyNumberFormat="1" applyFont="1" applyFill="1" applyBorder="1"/>
    <xf numFmtId="0" fontId="5" fillId="0" borderId="1" xfId="0" applyFont="1" applyBorder="1"/>
    <xf numFmtId="0" fontId="5" fillId="2" borderId="1" xfId="0" applyFont="1" applyFill="1" applyBorder="1" applyAlignment="1">
      <alignment horizontal="center"/>
    </xf>
    <xf numFmtId="0" fontId="4" fillId="0" borderId="0" xfId="0" applyFont="1"/>
    <xf numFmtId="0" fontId="0" fillId="6" borderId="1" xfId="0" applyFill="1" applyBorder="1"/>
    <xf numFmtId="1" fontId="0" fillId="6" borderId="1" xfId="0" applyNumberFormat="1" applyFill="1" applyBorder="1"/>
    <xf numFmtId="1" fontId="0" fillId="0" borderId="1" xfId="0" applyNumberFormat="1" applyBorder="1" applyAlignment="1">
      <alignment horizontal="right" indent="1"/>
    </xf>
    <xf numFmtId="1" fontId="5" fillId="0" borderId="1" xfId="0" applyNumberFormat="1" applyFont="1" applyBorder="1"/>
    <xf numFmtId="0" fontId="7" fillId="0" borderId="0" xfId="0" applyFont="1" applyAlignment="1">
      <alignment wrapText="1"/>
    </xf>
    <xf numFmtId="0" fontId="1" fillId="0" borderId="0" xfId="0" applyFont="1" applyAlignment="1">
      <alignment wrapText="1"/>
    </xf>
    <xf numFmtId="0" fontId="5" fillId="0" borderId="1" xfId="0" applyFont="1" applyBorder="1" applyAlignment="1">
      <alignment wrapText="1"/>
    </xf>
    <xf numFmtId="1" fontId="0" fillId="0" borderId="1" xfId="0" applyNumberFormat="1" applyBorder="1" applyAlignment="1">
      <alignment horizontal="left" indent="9"/>
    </xf>
    <xf numFmtId="0" fontId="5" fillId="0" borderId="3" xfId="0" applyFont="1" applyBorder="1"/>
    <xf numFmtId="0" fontId="0" fillId="8" borderId="1" xfId="0" applyFill="1" applyBorder="1" applyAlignment="1">
      <alignment wrapText="1"/>
    </xf>
    <xf numFmtId="0" fontId="5" fillId="8" borderId="1" xfId="0" applyFont="1" applyFill="1" applyBorder="1" applyAlignment="1">
      <alignment wrapText="1"/>
    </xf>
    <xf numFmtId="0" fontId="0" fillId="7" borderId="1" xfId="0" applyFill="1" applyBorder="1"/>
    <xf numFmtId="0" fontId="0" fillId="9" borderId="1" xfId="0" applyFill="1" applyBorder="1"/>
    <xf numFmtId="0" fontId="5" fillId="9" borderId="1" xfId="0" applyFont="1" applyFill="1" applyBorder="1" applyAlignment="1">
      <alignment wrapText="1"/>
    </xf>
    <xf numFmtId="0" fontId="5" fillId="9" borderId="1" xfId="0" applyFont="1" applyFill="1" applyBorder="1" applyAlignment="1">
      <alignment horizontal="center" vertical="center"/>
    </xf>
    <xf numFmtId="16" fontId="5" fillId="9" borderId="1" xfId="0" applyNumberFormat="1" applyFont="1" applyFill="1" applyBorder="1"/>
    <xf numFmtId="0" fontId="5" fillId="9" borderId="0" xfId="0" applyFont="1" applyFill="1"/>
    <xf numFmtId="16" fontId="0" fillId="9" borderId="1" xfId="0" applyNumberFormat="1" applyFill="1" applyBorder="1"/>
    <xf numFmtId="14" fontId="0" fillId="0" borderId="0" xfId="0" applyNumberFormat="1" applyAlignment="1">
      <alignment wrapText="1"/>
    </xf>
    <xf numFmtId="0" fontId="5" fillId="10" borderId="1" xfId="0" applyFont="1" applyFill="1" applyBorder="1" applyAlignment="1">
      <alignment wrapText="1"/>
    </xf>
    <xf numFmtId="0" fontId="5" fillId="10" borderId="1" xfId="0" applyFont="1" applyFill="1" applyBorder="1" applyAlignment="1">
      <alignment horizontal="center" vertical="center"/>
    </xf>
    <xf numFmtId="16" fontId="5" fillId="10" borderId="1" xfId="0" applyNumberFormat="1" applyFont="1" applyFill="1" applyBorder="1"/>
    <xf numFmtId="0" fontId="5" fillId="8" borderId="1" xfId="0" applyFont="1" applyFill="1" applyBorder="1" applyAlignment="1">
      <alignment horizontal="center" vertical="center"/>
    </xf>
    <xf numFmtId="16" fontId="5" fillId="8" borderId="1" xfId="0" applyNumberFormat="1" applyFont="1" applyFill="1" applyBorder="1"/>
    <xf numFmtId="0" fontId="5" fillId="4" borderId="1" xfId="0" applyFont="1" applyFill="1" applyBorder="1" applyAlignment="1">
      <alignment wrapText="1"/>
    </xf>
    <xf numFmtId="0" fontId="5" fillId="4" borderId="1" xfId="0" applyFont="1" applyFill="1" applyBorder="1" applyAlignment="1">
      <alignment horizontal="center" vertical="center"/>
    </xf>
    <xf numFmtId="16" fontId="5" fillId="4" borderId="1" xfId="0" applyNumberFormat="1" applyFont="1" applyFill="1" applyBorder="1"/>
    <xf numFmtId="0" fontId="8" fillId="0" borderId="1" xfId="0" applyFont="1" applyBorder="1" applyAlignment="1">
      <alignment wrapText="1"/>
    </xf>
    <xf numFmtId="0" fontId="9" fillId="0" borderId="1" xfId="0" applyFont="1" applyBorder="1" applyAlignment="1">
      <alignment wrapText="1"/>
    </xf>
    <xf numFmtId="0" fontId="10" fillId="5" borderId="1" xfId="0" applyFont="1" applyFill="1" applyBorder="1" applyAlignment="1">
      <alignment wrapText="1"/>
    </xf>
    <xf numFmtId="0" fontId="0" fillId="2" borderId="1" xfId="0" applyFill="1" applyBorder="1" applyAlignment="1">
      <alignment wrapText="1"/>
    </xf>
    <xf numFmtId="0" fontId="0" fillId="7" borderId="1" xfId="0" applyFill="1" applyBorder="1" applyAlignment="1">
      <alignment wrapText="1"/>
    </xf>
    <xf numFmtId="0" fontId="0" fillId="9" borderId="1" xfId="0" applyFill="1" applyBorder="1" applyAlignment="1">
      <alignment wrapText="1"/>
    </xf>
    <xf numFmtId="0" fontId="0" fillId="10" borderId="1" xfId="0" applyFill="1" applyBorder="1" applyAlignment="1">
      <alignment wrapText="1"/>
    </xf>
    <xf numFmtId="0" fontId="12" fillId="11" borderId="5" xfId="0" applyFont="1" applyFill="1" applyBorder="1" applyAlignment="1">
      <alignment horizontal="center" vertical="center"/>
    </xf>
    <xf numFmtId="0" fontId="12" fillId="11" borderId="6" xfId="0" applyFont="1" applyFill="1" applyBorder="1" applyAlignment="1">
      <alignment horizontal="center" vertical="center"/>
    </xf>
    <xf numFmtId="0" fontId="13" fillId="0" borderId="7" xfId="0" applyFont="1" applyBorder="1" applyAlignment="1">
      <alignment vertical="center"/>
    </xf>
    <xf numFmtId="0" fontId="14" fillId="0" borderId="8" xfId="0" applyFont="1" applyBorder="1" applyAlignment="1">
      <alignment horizontal="center" vertical="center"/>
    </xf>
    <xf numFmtId="0" fontId="11" fillId="0" borderId="8" xfId="0" applyFont="1" applyBorder="1"/>
    <xf numFmtId="0" fontId="13" fillId="0" borderId="8" xfId="0" applyFont="1" applyBorder="1" applyAlignment="1">
      <alignment horizontal="center" vertical="center"/>
    </xf>
    <xf numFmtId="0" fontId="13" fillId="0" borderId="8" xfId="0" applyFont="1" applyBorder="1" applyAlignment="1">
      <alignment vertical="center"/>
    </xf>
    <xf numFmtId="17" fontId="5" fillId="0" borderId="0" xfId="0" applyNumberFormat="1" applyFont="1" applyAlignment="1">
      <alignment horizontal="left"/>
    </xf>
    <xf numFmtId="0" fontId="9" fillId="0" borderId="0" xfId="0" applyFont="1" applyAlignment="1">
      <alignment wrapText="1"/>
    </xf>
    <xf numFmtId="0" fontId="9" fillId="2" borderId="1" xfId="0" applyFont="1" applyFill="1" applyBorder="1" applyAlignment="1">
      <alignment wrapText="1"/>
    </xf>
    <xf numFmtId="0" fontId="2" fillId="0" borderId="0" xfId="0" applyFont="1" applyAlignment="1">
      <alignment wrapText="1"/>
    </xf>
    <xf numFmtId="0" fontId="0" fillId="2" borderId="1" xfId="0" applyFill="1" applyBorder="1" applyAlignment="1">
      <alignment horizontal="center" vertical="center"/>
    </xf>
    <xf numFmtId="16" fontId="0" fillId="2" borderId="1" xfId="0" applyNumberFormat="1" applyFill="1" applyBorder="1"/>
    <xf numFmtId="0" fontId="0" fillId="12" borderId="1" xfId="0" applyFill="1" applyBorder="1" applyAlignment="1">
      <alignment wrapText="1"/>
    </xf>
    <xf numFmtId="0" fontId="5" fillId="0" borderId="0" xfId="0" applyFont="1" applyAlignment="1">
      <alignment horizontal="center" vertical="center"/>
    </xf>
    <xf numFmtId="0" fontId="7" fillId="0" borderId="1" xfId="0" applyFont="1" applyBorder="1" applyAlignment="1">
      <alignment horizontal="center" vertical="center"/>
    </xf>
    <xf numFmtId="0" fontId="0" fillId="6" borderId="1" xfId="0" applyFill="1" applyBorder="1" applyAlignment="1">
      <alignment horizontal="center" vertical="center"/>
    </xf>
    <xf numFmtId="0" fontId="0" fillId="4" borderId="1" xfId="0" applyFill="1" applyBorder="1" applyAlignment="1">
      <alignment horizontal="center" vertical="center" wrapText="1"/>
    </xf>
    <xf numFmtId="0" fontId="5" fillId="0" borderId="1" xfId="0" applyFont="1" applyBorder="1" applyAlignment="1">
      <alignment horizontal="center" vertical="center"/>
    </xf>
    <xf numFmtId="1" fontId="5" fillId="0" borderId="1" xfId="0" applyNumberFormat="1" applyFont="1" applyBorder="1" applyAlignment="1">
      <alignment horizontal="center" vertical="center"/>
    </xf>
    <xf numFmtId="1" fontId="5" fillId="0" borderId="0" xfId="0" applyNumberFormat="1" applyFont="1" applyAlignment="1">
      <alignment horizontal="center" vertical="center"/>
    </xf>
    <xf numFmtId="0" fontId="0" fillId="0" borderId="4" xfId="0" applyBorder="1" applyAlignment="1">
      <alignment horizontal="center" vertical="center"/>
    </xf>
    <xf numFmtId="0" fontId="0" fillId="9" borderId="0" xfId="0" applyFill="1"/>
    <xf numFmtId="0" fontId="3" fillId="9" borderId="1" xfId="0" applyFont="1" applyFill="1" applyBorder="1" applyAlignment="1">
      <alignment wrapText="1"/>
    </xf>
    <xf numFmtId="0" fontId="2" fillId="9" borderId="1" xfId="0" applyFont="1" applyFill="1" applyBorder="1" applyAlignment="1">
      <alignment wrapText="1"/>
    </xf>
    <xf numFmtId="0" fontId="5" fillId="0" borderId="1" xfId="0" applyFont="1" applyBorder="1" applyAlignment="1">
      <alignment horizontal="center"/>
    </xf>
    <xf numFmtId="0" fontId="7" fillId="7" borderId="4" xfId="0" applyFont="1" applyFill="1" applyBorder="1" applyAlignment="1">
      <alignment horizontal="center"/>
    </xf>
    <xf numFmtId="0" fontId="17" fillId="0" borderId="1" xfId="0" applyFont="1" applyBorder="1" applyAlignment="1">
      <alignment wrapText="1"/>
    </xf>
    <xf numFmtId="0" fontId="0" fillId="9" borderId="1" xfId="0" applyFill="1" applyBorder="1" applyAlignment="1">
      <alignment horizontal="center" vertical="center"/>
    </xf>
    <xf numFmtId="0" fontId="0" fillId="14" borderId="1" xfId="0" applyFill="1" applyBorder="1" applyAlignment="1">
      <alignment wrapText="1"/>
    </xf>
    <xf numFmtId="0" fontId="0" fillId="14" borderId="1" xfId="0" applyFill="1" applyBorder="1" applyAlignment="1">
      <alignment horizontal="center" vertical="center"/>
    </xf>
    <xf numFmtId="0" fontId="2" fillId="14" borderId="1" xfId="0" applyFont="1" applyFill="1" applyBorder="1" applyAlignment="1">
      <alignment wrapText="1"/>
    </xf>
    <xf numFmtId="0" fontId="19" fillId="0" borderId="1" xfId="1" applyFont="1" applyFill="1" applyBorder="1" applyAlignment="1">
      <alignment horizontal="center" vertical="center"/>
    </xf>
    <xf numFmtId="16" fontId="19" fillId="0" borderId="1" xfId="1" applyNumberFormat="1" applyFont="1" applyFill="1" applyBorder="1" applyAlignment="1">
      <alignment horizontal="center" vertical="center"/>
    </xf>
    <xf numFmtId="0" fontId="19" fillId="0" borderId="1" xfId="1" applyFont="1" applyFill="1" applyBorder="1" applyAlignment="1">
      <alignment horizontal="left" vertical="center" wrapText="1"/>
    </xf>
    <xf numFmtId="0" fontId="19" fillId="0" borderId="1" xfId="1" applyFont="1" applyFill="1" applyBorder="1" applyAlignment="1">
      <alignment vertical="center" wrapText="1"/>
    </xf>
    <xf numFmtId="0" fontId="19" fillId="0" borderId="0" xfId="0" applyFont="1"/>
    <xf numFmtId="0" fontId="20" fillId="0" borderId="1" xfId="1" quotePrefix="1" applyFont="1" applyFill="1" applyBorder="1" applyAlignment="1">
      <alignment horizontal="left" vertical="center" wrapText="1"/>
    </xf>
    <xf numFmtId="0" fontId="19" fillId="14" borderId="1" xfId="1" applyFont="1" applyFill="1" applyBorder="1" applyAlignment="1">
      <alignment horizontal="left" vertical="center" wrapText="1"/>
    </xf>
    <xf numFmtId="0" fontId="19" fillId="7" borderId="1" xfId="1" applyFont="1" applyFill="1" applyBorder="1" applyAlignment="1">
      <alignment horizontal="center" vertical="center"/>
    </xf>
    <xf numFmtId="0" fontId="19" fillId="0" borderId="1" xfId="1" applyFont="1" applyFill="1" applyBorder="1" applyAlignment="1">
      <alignment horizontal="center" vertical="center" wrapText="1"/>
    </xf>
    <xf numFmtId="0" fontId="19" fillId="0" borderId="1" xfId="0" applyFont="1" applyBorder="1" applyAlignment="1">
      <alignment horizontal="left" wrapText="1"/>
    </xf>
    <xf numFmtId="0" fontId="19" fillId="2" borderId="1" xfId="1" applyFont="1" applyFill="1" applyBorder="1" applyAlignment="1">
      <alignment horizontal="center" vertical="center"/>
    </xf>
    <xf numFmtId="0" fontId="9" fillId="0" borderId="1" xfId="0" applyFont="1" applyBorder="1" applyAlignment="1">
      <alignment vertical="center" wrapText="1"/>
    </xf>
    <xf numFmtId="0" fontId="0" fillId="2" borderId="0" xfId="0" applyFill="1"/>
    <xf numFmtId="0" fontId="19" fillId="13" borderId="1" xfId="1" applyFont="1" applyBorder="1" applyAlignment="1">
      <alignment horizontal="center" vertical="center"/>
    </xf>
    <xf numFmtId="0" fontId="19" fillId="13" borderId="1" xfId="1" applyFont="1" applyBorder="1" applyAlignment="1">
      <alignment horizontal="left" vertical="center" wrapText="1"/>
    </xf>
    <xf numFmtId="0" fontId="19" fillId="13" borderId="1" xfId="1" applyFont="1" applyBorder="1" applyAlignment="1">
      <alignment vertical="center" wrapText="1"/>
    </xf>
    <xf numFmtId="0" fontId="19" fillId="9" borderId="1" xfId="1" applyFont="1" applyFill="1" applyBorder="1" applyAlignment="1">
      <alignment horizontal="center" vertical="center"/>
    </xf>
    <xf numFmtId="0" fontId="19" fillId="9" borderId="1" xfId="1" applyFont="1" applyFill="1" applyBorder="1" applyAlignment="1">
      <alignment horizontal="left" vertical="center" wrapText="1"/>
    </xf>
    <xf numFmtId="0" fontId="19" fillId="9" borderId="1" xfId="1" applyFont="1" applyFill="1" applyBorder="1" applyAlignment="1">
      <alignment vertical="center" wrapText="1"/>
    </xf>
    <xf numFmtId="0" fontId="19" fillId="9" borderId="0" xfId="0" applyFont="1" applyFill="1"/>
    <xf numFmtId="0" fontId="19" fillId="3" borderId="1" xfId="1" applyFont="1" applyFill="1" applyBorder="1" applyAlignment="1">
      <alignment horizontal="center" vertical="center"/>
    </xf>
    <xf numFmtId="0" fontId="19" fillId="0" borderId="1" xfId="0" applyFont="1" applyBorder="1" applyAlignment="1">
      <alignment horizontal="center" vertical="center"/>
    </xf>
    <xf numFmtId="0" fontId="19" fillId="0" borderId="1" xfId="0" applyFont="1" applyBorder="1"/>
    <xf numFmtId="0" fontId="19" fillId="0" borderId="2" xfId="0" applyFont="1" applyBorder="1" applyAlignment="1">
      <alignment vertical="center" wrapText="1"/>
    </xf>
    <xf numFmtId="14" fontId="19" fillId="15" borderId="1" xfId="0" applyNumberFormat="1" applyFont="1" applyFill="1" applyBorder="1" applyAlignment="1">
      <alignment horizontal="center" vertical="center"/>
    </xf>
    <xf numFmtId="0" fontId="19" fillId="15" borderId="1" xfId="0" applyFont="1" applyFill="1" applyBorder="1" applyAlignment="1">
      <alignment horizontal="left" wrapText="1"/>
    </xf>
    <xf numFmtId="14" fontId="19" fillId="15" borderId="2" xfId="0" applyNumberFormat="1" applyFont="1" applyFill="1" applyBorder="1" applyAlignment="1">
      <alignment horizontal="center" vertical="center"/>
    </xf>
    <xf numFmtId="0" fontId="19" fillId="15" borderId="2" xfId="0" applyFont="1" applyFill="1" applyBorder="1" applyAlignment="1">
      <alignment horizontal="left" wrapText="1"/>
    </xf>
    <xf numFmtId="0" fontId="19" fillId="0" borderId="0" xfId="0" applyFont="1" applyAlignment="1">
      <alignment horizontal="left" wrapText="1"/>
    </xf>
    <xf numFmtId="0" fontId="19" fillId="0" borderId="0" xfId="0" applyFont="1" applyAlignment="1">
      <alignment wrapText="1"/>
    </xf>
    <xf numFmtId="16" fontId="19" fillId="9" borderId="1" xfId="1" applyNumberFormat="1" applyFont="1" applyFill="1" applyBorder="1" applyAlignment="1">
      <alignment horizontal="center" vertical="center"/>
    </xf>
    <xf numFmtId="1" fontId="0" fillId="0" borderId="1" xfId="0" applyNumberFormat="1" applyBorder="1"/>
    <xf numFmtId="14" fontId="19" fillId="0" borderId="1" xfId="1" applyNumberFormat="1" applyFont="1" applyFill="1" applyBorder="1" applyAlignment="1">
      <alignment horizontal="center" vertical="center"/>
    </xf>
    <xf numFmtId="0" fontId="19" fillId="5" borderId="1" xfId="1" applyFont="1" applyFill="1" applyBorder="1" applyAlignment="1">
      <alignment horizontal="center" vertical="center"/>
    </xf>
    <xf numFmtId="0" fontId="19" fillId="5" borderId="1" xfId="1" applyFont="1" applyFill="1" applyBorder="1" applyAlignment="1">
      <alignment horizontal="left" vertical="center" wrapText="1"/>
    </xf>
    <xf numFmtId="0" fontId="19" fillId="5" borderId="1" xfId="1" applyFont="1" applyFill="1" applyBorder="1" applyAlignment="1">
      <alignment vertical="center" wrapText="1"/>
    </xf>
    <xf numFmtId="0" fontId="0" fillId="7" borderId="1" xfId="0" applyFill="1" applyBorder="1" applyAlignment="1">
      <alignment horizontal="center" vertical="center"/>
    </xf>
    <xf numFmtId="1" fontId="0" fillId="0" borderId="1" xfId="0" applyNumberFormat="1" applyBorder="1" applyAlignment="1">
      <alignment horizontal="center" vertical="center"/>
    </xf>
    <xf numFmtId="0" fontId="23" fillId="0" borderId="0" xfId="2"/>
    <xf numFmtId="16" fontId="5" fillId="0" borderId="1" xfId="0" applyNumberFormat="1" applyFont="1" applyBorder="1"/>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4" xfId="0" applyFont="1" applyBorder="1" applyAlignment="1">
      <alignment horizontal="left" wrapText="1"/>
    </xf>
    <xf numFmtId="0" fontId="1" fillId="7" borderId="1" xfId="0" applyFont="1" applyFill="1" applyBorder="1" applyAlignment="1">
      <alignment horizontal="center" vertical="center"/>
    </xf>
    <xf numFmtId="0" fontId="2" fillId="4" borderId="1" xfId="0" applyFont="1" applyFill="1" applyBorder="1" applyAlignment="1">
      <alignment wrapText="1"/>
    </xf>
    <xf numFmtId="0" fontId="5" fillId="7" borderId="1" xfId="0" applyFont="1" applyFill="1" applyBorder="1" applyAlignment="1">
      <alignment wrapText="1"/>
    </xf>
    <xf numFmtId="0" fontId="2" fillId="0" borderId="1" xfId="0" applyFont="1" applyBorder="1"/>
    <xf numFmtId="0" fontId="5" fillId="14" borderId="1" xfId="0" applyFont="1" applyFill="1" applyBorder="1"/>
    <xf numFmtId="0" fontId="0" fillId="14" borderId="1" xfId="0" applyFill="1" applyBorder="1"/>
    <xf numFmtId="0" fontId="23" fillId="0" borderId="1" xfId="2" applyBorder="1" applyAlignment="1">
      <alignment wrapText="1"/>
    </xf>
    <xf numFmtId="17" fontId="5" fillId="0" borderId="0" xfId="0" applyNumberFormat="1" applyFont="1" applyAlignment="1">
      <alignment horizontal="left" wrapText="1"/>
    </xf>
    <xf numFmtId="0" fontId="5" fillId="3" borderId="1" xfId="0" applyFont="1" applyFill="1" applyBorder="1" applyAlignment="1">
      <alignment wrapText="1"/>
    </xf>
    <xf numFmtId="0" fontId="0" fillId="3" borderId="4" xfId="0" applyFill="1" applyBorder="1" applyAlignment="1">
      <alignment horizontal="center" vertical="center"/>
    </xf>
    <xf numFmtId="0" fontId="2" fillId="3" borderId="1" xfId="0" applyFont="1" applyFill="1" applyBorder="1" applyAlignment="1">
      <alignment wrapText="1"/>
    </xf>
    <xf numFmtId="0" fontId="16" fillId="0" borderId="0" xfId="0" applyFont="1" applyAlignment="1">
      <alignment wrapText="1"/>
    </xf>
    <xf numFmtId="0" fontId="2" fillId="9" borderId="4" xfId="0" applyFont="1" applyFill="1" applyBorder="1" applyAlignment="1">
      <alignment horizontal="left" wrapText="1"/>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2" fillId="9" borderId="2" xfId="0" applyFont="1" applyFill="1" applyBorder="1" applyAlignment="1">
      <alignment wrapText="1"/>
    </xf>
    <xf numFmtId="0" fontId="2" fillId="9" borderId="3" xfId="0" applyFont="1" applyFill="1" applyBorder="1" applyAlignment="1">
      <alignment wrapText="1"/>
    </xf>
    <xf numFmtId="0" fontId="2" fillId="3" borderId="4" xfId="0" applyFont="1" applyFill="1" applyBorder="1" applyAlignment="1">
      <alignment wrapText="1"/>
    </xf>
    <xf numFmtId="0" fontId="2" fillId="9" borderId="2" xfId="0" applyFont="1" applyFill="1" applyBorder="1" applyAlignment="1">
      <alignment horizontal="left" wrapText="1"/>
    </xf>
    <xf numFmtId="0" fontId="2" fillId="9" borderId="3" xfId="0" applyFont="1" applyFill="1" applyBorder="1" applyAlignment="1">
      <alignment horizontal="left" wrapText="1"/>
    </xf>
    <xf numFmtId="0" fontId="8" fillId="0" borderId="1" xfId="0" applyFont="1" applyBorder="1" applyAlignment="1">
      <alignment horizontal="center" vertical="center"/>
    </xf>
    <xf numFmtId="16" fontId="8" fillId="0" borderId="1" xfId="0" applyNumberFormat="1" applyFont="1" applyBorder="1"/>
    <xf numFmtId="0" fontId="0" fillId="0" borderId="1" xfId="0" applyBorder="1" applyAlignment="1">
      <alignment horizontal="left"/>
    </xf>
    <xf numFmtId="0" fontId="0" fillId="0" borderId="1" xfId="0" applyBorder="1" applyAlignment="1">
      <alignment horizontal="left"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5" fillId="0" borderId="0" xfId="0" applyFont="1" applyAlignment="1">
      <alignment horizontal="left" vertical="center" wrapText="1"/>
    </xf>
    <xf numFmtId="0" fontId="7" fillId="2" borderId="1" xfId="0" applyFont="1" applyFill="1" applyBorder="1" applyAlignment="1">
      <alignment horizontal="left" vertical="center" wrapText="1"/>
    </xf>
    <xf numFmtId="0" fontId="7" fillId="0" borderId="1" xfId="0" applyFont="1" applyBorder="1" applyAlignment="1">
      <alignment horizontal="left" vertical="center" wrapText="1"/>
    </xf>
    <xf numFmtId="0" fontId="0" fillId="0" borderId="4" xfId="0" applyBorder="1" applyAlignment="1">
      <alignment horizontal="left" vertical="center" wrapText="1"/>
    </xf>
    <xf numFmtId="0" fontId="0" fillId="6" borderId="1" xfId="0" applyFill="1" applyBorder="1" applyAlignment="1">
      <alignment horizontal="left" vertical="center" wrapText="1"/>
    </xf>
    <xf numFmtId="0" fontId="5" fillId="0" borderId="1" xfId="0" applyFont="1" applyBorder="1" applyAlignment="1">
      <alignment horizontal="left" vertical="center" wrapText="1"/>
    </xf>
    <xf numFmtId="1" fontId="5" fillId="0" borderId="1" xfId="0" applyNumberFormat="1" applyFont="1" applyBorder="1" applyAlignment="1">
      <alignment horizontal="left" vertical="center" wrapText="1"/>
    </xf>
    <xf numFmtId="1" fontId="5" fillId="0" borderId="0" xfId="0" applyNumberFormat="1" applyFont="1" applyAlignment="1">
      <alignment horizontal="left" vertical="center" wrapText="1"/>
    </xf>
    <xf numFmtId="0" fontId="0" fillId="3" borderId="4" xfId="0" applyFill="1" applyBorder="1" applyAlignment="1">
      <alignment horizontal="left" vertical="center" wrapText="1"/>
    </xf>
    <xf numFmtId="0" fontId="0" fillId="0" borderId="0" xfId="0" applyAlignment="1">
      <alignment horizontal="left" vertical="center" wrapText="1"/>
    </xf>
    <xf numFmtId="0" fontId="5" fillId="2" borderId="1" xfId="0" applyFont="1" applyFill="1" applyBorder="1" applyAlignment="1">
      <alignment horizontal="left" vertical="center" wrapText="1"/>
    </xf>
    <xf numFmtId="0" fontId="4" fillId="0" borderId="1" xfId="1" applyFont="1" applyFill="1" applyBorder="1" applyAlignment="1">
      <alignment vertical="center" wrapText="1"/>
    </xf>
    <xf numFmtId="0" fontId="23" fillId="0" borderId="1" xfId="2" applyBorder="1"/>
    <xf numFmtId="0" fontId="23" fillId="0" borderId="1" xfId="2" applyFill="1" applyBorder="1"/>
    <xf numFmtId="0" fontId="0" fillId="16" borderId="1" xfId="0" applyFill="1" applyBorder="1" applyAlignment="1">
      <alignment wrapText="1"/>
    </xf>
    <xf numFmtId="0" fontId="6" fillId="0" borderId="1" xfId="0" applyFont="1" applyBorder="1" applyAlignment="1">
      <alignment wrapText="1"/>
    </xf>
    <xf numFmtId="0" fontId="4" fillId="0" borderId="1" xfId="0" applyFont="1" applyBorder="1" applyAlignment="1">
      <alignment horizontal="left" vertical="center" wrapText="1"/>
    </xf>
    <xf numFmtId="0" fontId="16" fillId="0" borderId="1" xfId="0" applyFont="1" applyBorder="1" applyAlignment="1">
      <alignment wrapText="1"/>
    </xf>
    <xf numFmtId="0" fontId="4" fillId="0" borderId="0" xfId="0" applyFont="1" applyAlignment="1">
      <alignment horizontal="center" vertical="center"/>
    </xf>
    <xf numFmtId="0" fontId="0" fillId="17" borderId="1" xfId="0" applyFill="1" applyBorder="1" applyAlignment="1">
      <alignment wrapText="1"/>
    </xf>
    <xf numFmtId="0" fontId="4" fillId="4" borderId="1" xfId="0" applyFont="1" applyFill="1" applyBorder="1" applyAlignment="1">
      <alignment wrapText="1"/>
    </xf>
    <xf numFmtId="14" fontId="19" fillId="9" borderId="1" xfId="1" applyNumberFormat="1" applyFont="1" applyFill="1" applyBorder="1" applyAlignment="1">
      <alignment horizontal="center" vertical="center"/>
    </xf>
    <xf numFmtId="0" fontId="0" fillId="3" borderId="1" xfId="0" applyFill="1" applyBorder="1"/>
    <xf numFmtId="0" fontId="5" fillId="0" borderId="1" xfId="0" applyFont="1" applyBorder="1" applyAlignment="1">
      <alignment horizontal="right" vertical="center"/>
    </xf>
    <xf numFmtId="0" fontId="0" fillId="3" borderId="1" xfId="0" applyFill="1" applyBorder="1" applyAlignment="1">
      <alignment horizontal="left" wrapText="1"/>
    </xf>
    <xf numFmtId="0" fontId="0" fillId="4" borderId="1" xfId="0" applyFill="1" applyBorder="1"/>
    <xf numFmtId="0" fontId="25" fillId="0" borderId="0" xfId="0" applyFont="1"/>
    <xf numFmtId="0" fontId="25" fillId="0" borderId="0" xfId="0" applyFont="1" applyAlignment="1">
      <alignment horizontal="center"/>
    </xf>
    <xf numFmtId="0" fontId="7" fillId="0" borderId="0" xfId="0" applyFont="1" applyAlignment="1">
      <alignment horizontal="left" vertical="center"/>
    </xf>
    <xf numFmtId="0" fontId="7" fillId="0" borderId="0" xfId="0" applyFont="1" applyAlignment="1">
      <alignment vertical="center"/>
    </xf>
    <xf numFmtId="0" fontId="3" fillId="7" borderId="0" xfId="0" applyFont="1" applyFill="1"/>
    <xf numFmtId="0" fontId="7" fillId="0" borderId="0" xfId="0" applyFont="1" applyAlignment="1">
      <alignment vertical="center" wrapText="1"/>
    </xf>
    <xf numFmtId="0" fontId="5" fillId="0" borderId="0" xfId="0" applyFont="1" applyAlignment="1">
      <alignment vertical="center" wrapText="1"/>
    </xf>
    <xf numFmtId="1" fontId="5" fillId="0" borderId="0" xfId="0" applyNumberFormat="1" applyFont="1"/>
    <xf numFmtId="0" fontId="7" fillId="0" borderId="0" xfId="0" applyFont="1" applyAlignment="1">
      <alignment horizontal="left" wrapText="1"/>
    </xf>
    <xf numFmtId="0" fontId="17" fillId="0" borderId="0" xfId="0" applyFont="1" applyAlignment="1">
      <alignment horizontal="left" wrapText="1"/>
    </xf>
    <xf numFmtId="0" fontId="26" fillId="0" borderId="0" xfId="0" applyFont="1"/>
    <xf numFmtId="0" fontId="27" fillId="0" borderId="1" xfId="0" applyFont="1" applyBorder="1"/>
    <xf numFmtId="0" fontId="3" fillId="7" borderId="1" xfId="0" applyFont="1" applyFill="1" applyBorder="1" applyAlignment="1">
      <alignment wrapText="1"/>
    </xf>
    <xf numFmtId="0" fontId="0" fillId="7" borderId="0" xfId="0" applyFill="1" applyAlignment="1">
      <alignment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9" fillId="13" borderId="1" xfId="1" applyFont="1" applyBorder="1" applyAlignment="1">
      <alignment horizontal="center" vertical="center" wrapText="1"/>
    </xf>
    <xf numFmtId="0" fontId="19" fillId="9" borderId="1" xfId="1" applyFont="1" applyFill="1" applyBorder="1" applyAlignment="1">
      <alignment horizontal="center" vertical="center" wrapText="1"/>
    </xf>
    <xf numFmtId="0" fontId="19" fillId="5" borderId="1" xfId="1" applyFont="1" applyFill="1" applyBorder="1" applyAlignment="1">
      <alignment horizontal="center" vertical="center" wrapText="1"/>
    </xf>
    <xf numFmtId="0" fontId="19" fillId="0" borderId="1" xfId="0" applyFont="1" applyBorder="1" applyAlignment="1">
      <alignment horizontal="center" vertical="center" wrapText="1"/>
    </xf>
    <xf numFmtId="16" fontId="19" fillId="7" borderId="1" xfId="1" applyNumberFormat="1" applyFont="1" applyFill="1" applyBorder="1" applyAlignment="1">
      <alignment horizontal="center" vertical="center"/>
    </xf>
    <xf numFmtId="17" fontId="19" fillId="9" borderId="1" xfId="1" applyNumberFormat="1" applyFont="1" applyFill="1" applyBorder="1" applyAlignment="1">
      <alignment horizontal="center" vertical="center"/>
    </xf>
    <xf numFmtId="16" fontId="19" fillId="0" borderId="1" xfId="1" applyNumberFormat="1" applyFont="1" applyFill="1" applyBorder="1" applyAlignment="1">
      <alignment horizontal="center" vertical="center" wrapText="1"/>
    </xf>
    <xf numFmtId="0" fontId="7" fillId="0" borderId="1" xfId="0" applyFont="1" applyBorder="1" applyAlignment="1">
      <alignment horizontal="center"/>
    </xf>
    <xf numFmtId="0" fontId="0" fillId="0" borderId="1" xfId="0" applyBorder="1" applyAlignment="1">
      <alignment horizontal="center"/>
    </xf>
    <xf numFmtId="1" fontId="0" fillId="0" borderId="1" xfId="0" applyNumberFormat="1" applyBorder="1" applyAlignment="1">
      <alignment horizontal="center"/>
    </xf>
    <xf numFmtId="1" fontId="5" fillId="0" borderId="1" xfId="0" applyNumberFormat="1" applyFont="1" applyBorder="1" applyAlignment="1">
      <alignment horizontal="center"/>
    </xf>
    <xf numFmtId="0" fontId="20" fillId="0" borderId="1" xfId="1" applyFont="1" applyFill="1" applyBorder="1" applyAlignment="1">
      <alignment horizontal="left" vertical="center" wrapText="1"/>
    </xf>
    <xf numFmtId="0" fontId="23" fillId="0" borderId="0" xfId="2" applyAlignment="1">
      <alignment wrapText="1"/>
    </xf>
    <xf numFmtId="0" fontId="1" fillId="4" borderId="1" xfId="0" applyFont="1" applyFill="1" applyBorder="1"/>
    <xf numFmtId="0" fontId="1" fillId="4" borderId="1" xfId="0" applyFont="1" applyFill="1" applyBorder="1" applyAlignment="1">
      <alignment wrapText="1"/>
    </xf>
    <xf numFmtId="0" fontId="0" fillId="18" borderId="1" xfId="0" applyFill="1" applyBorder="1"/>
    <xf numFmtId="0" fontId="1" fillId="9" borderId="1" xfId="0" applyFont="1" applyFill="1" applyBorder="1" applyAlignment="1">
      <alignment wrapText="1"/>
    </xf>
    <xf numFmtId="0" fontId="1" fillId="9" borderId="1" xfId="0" applyFont="1" applyFill="1" applyBorder="1"/>
    <xf numFmtId="14" fontId="1" fillId="14" borderId="1" xfId="0" applyNumberFormat="1" applyFont="1" applyFill="1" applyBorder="1"/>
    <xf numFmtId="14" fontId="1" fillId="14" borderId="1" xfId="0" applyNumberFormat="1" applyFont="1" applyFill="1" applyBorder="1" applyAlignment="1">
      <alignment horizontal="left"/>
    </xf>
    <xf numFmtId="0" fontId="28" fillId="0" borderId="1" xfId="0" applyFont="1" applyBorder="1" applyAlignment="1">
      <alignment wrapText="1"/>
    </xf>
    <xf numFmtId="0" fontId="28" fillId="0" borderId="1" xfId="0" applyFont="1" applyBorder="1"/>
    <xf numFmtId="0" fontId="29" fillId="19" borderId="5" xfId="0" applyFont="1" applyFill="1" applyBorder="1" applyAlignment="1">
      <alignment horizontal="center" vertical="center" wrapText="1"/>
    </xf>
    <xf numFmtId="0" fontId="29" fillId="19" borderId="6" xfId="0" applyFont="1" applyFill="1" applyBorder="1" applyAlignment="1">
      <alignment horizontal="center" vertical="center"/>
    </xf>
    <xf numFmtId="0" fontId="29" fillId="0" borderId="7" xfId="0" applyFont="1" applyBorder="1" applyAlignment="1">
      <alignment vertical="center" wrapText="1"/>
    </xf>
    <xf numFmtId="0" fontId="29" fillId="0" borderId="8" xfId="0" applyFont="1" applyBorder="1" applyAlignment="1">
      <alignment horizontal="right" vertical="center"/>
    </xf>
    <xf numFmtId="0" fontId="30" fillId="0" borderId="7" xfId="0" applyFont="1" applyBorder="1" applyAlignment="1">
      <alignment vertical="center"/>
    </xf>
    <xf numFmtId="0" fontId="30" fillId="0" borderId="8" xfId="0" applyFont="1" applyBorder="1" applyAlignment="1">
      <alignment horizontal="right" vertical="center"/>
    </xf>
    <xf numFmtId="0" fontId="30" fillId="3" borderId="7" xfId="0" applyFont="1" applyFill="1" applyBorder="1" applyAlignment="1">
      <alignment vertical="center" wrapText="1"/>
    </xf>
    <xf numFmtId="0" fontId="30" fillId="3" borderId="8" xfId="0" applyFont="1" applyFill="1" applyBorder="1" applyAlignment="1">
      <alignment horizontal="right" vertical="center"/>
    </xf>
    <xf numFmtId="0" fontId="30" fillId="7" borderId="7" xfId="0" applyFont="1" applyFill="1" applyBorder="1" applyAlignment="1">
      <alignment vertical="center" wrapText="1"/>
    </xf>
    <xf numFmtId="0" fontId="30" fillId="7" borderId="8" xfId="0" applyFont="1" applyFill="1" applyBorder="1" applyAlignment="1">
      <alignment horizontal="right" vertical="center"/>
    </xf>
    <xf numFmtId="0" fontId="30" fillId="0" borderId="7" xfId="0" applyFont="1" applyBorder="1" applyAlignment="1">
      <alignment vertical="center" wrapText="1"/>
    </xf>
    <xf numFmtId="0" fontId="31" fillId="0" borderId="7" xfId="0" applyFont="1" applyBorder="1" applyAlignment="1">
      <alignment vertical="center"/>
    </xf>
    <xf numFmtId="0" fontId="31" fillId="0" borderId="8" xfId="0" applyFont="1" applyBorder="1" applyAlignment="1">
      <alignment horizontal="right" vertical="center"/>
    </xf>
    <xf numFmtId="0" fontId="31" fillId="7" borderId="7" xfId="0" applyFont="1" applyFill="1" applyBorder="1" applyAlignment="1">
      <alignment vertical="center" wrapText="1"/>
    </xf>
    <xf numFmtId="0" fontId="31" fillId="7" borderId="8" xfId="0" applyFont="1" applyFill="1" applyBorder="1" applyAlignment="1">
      <alignment horizontal="right" vertical="center"/>
    </xf>
    <xf numFmtId="0" fontId="10" fillId="0" borderId="0" xfId="0" applyFont="1" applyAlignment="1">
      <alignment wrapText="1"/>
    </xf>
    <xf numFmtId="0" fontId="10" fillId="0" borderId="0" xfId="0" applyFont="1"/>
    <xf numFmtId="16" fontId="19" fillId="9" borderId="1" xfId="1" applyNumberFormat="1" applyFont="1" applyFill="1" applyBorder="1" applyAlignment="1">
      <alignment horizontal="center" vertical="center" wrapText="1"/>
    </xf>
    <xf numFmtId="0" fontId="7" fillId="2" borderId="0" xfId="0" applyFont="1" applyFill="1"/>
    <xf numFmtId="1" fontId="0" fillId="0" borderId="0" xfId="0" applyNumberFormat="1"/>
    <xf numFmtId="0" fontId="14" fillId="0" borderId="1" xfId="0" applyFont="1" applyBorder="1" applyAlignment="1">
      <alignment wrapText="1"/>
    </xf>
    <xf numFmtId="0" fontId="14" fillId="14" borderId="1" xfId="0" applyFont="1" applyFill="1" applyBorder="1" applyAlignment="1">
      <alignment wrapText="1"/>
    </xf>
    <xf numFmtId="0" fontId="14" fillId="0" borderId="2" xfId="0" applyFont="1" applyBorder="1" applyAlignment="1">
      <alignment wrapText="1"/>
    </xf>
    <xf numFmtId="0" fontId="14" fillId="9" borderId="4" xfId="0" applyFont="1" applyFill="1" applyBorder="1" applyAlignment="1">
      <alignment wrapText="1"/>
    </xf>
    <xf numFmtId="0" fontId="14" fillId="0" borderId="1" xfId="0" applyFont="1" applyBorder="1"/>
    <xf numFmtId="0" fontId="32" fillId="0" borderId="0" xfId="0" applyFont="1" applyAlignment="1">
      <alignment wrapText="1"/>
    </xf>
    <xf numFmtId="0" fontId="14" fillId="0" borderId="0" xfId="0" applyFont="1" applyAlignment="1">
      <alignment horizontal="left" wrapText="1"/>
    </xf>
    <xf numFmtId="0" fontId="32" fillId="0" borderId="0" xfId="0" applyFont="1"/>
    <xf numFmtId="14" fontId="32" fillId="0" borderId="0" xfId="0" applyNumberFormat="1" applyFont="1" applyAlignment="1">
      <alignment wrapText="1"/>
    </xf>
    <xf numFmtId="14" fontId="14" fillId="0" borderId="0" xfId="0" applyNumberFormat="1" applyFont="1" applyAlignment="1">
      <alignment wrapText="1"/>
    </xf>
    <xf numFmtId="0" fontId="32" fillId="0" borderId="0" xfId="0" applyFont="1" applyAlignment="1">
      <alignment horizontal="center" vertical="center"/>
    </xf>
    <xf numFmtId="0" fontId="14" fillId="0" borderId="0" xfId="0" applyFont="1" applyAlignment="1">
      <alignment wrapText="1"/>
    </xf>
    <xf numFmtId="0" fontId="32" fillId="2" borderId="1" xfId="0" applyFont="1" applyFill="1" applyBorder="1" applyAlignment="1">
      <alignment wrapText="1"/>
    </xf>
    <xf numFmtId="0" fontId="14" fillId="2" borderId="1" xfId="0" applyFont="1" applyFill="1" applyBorder="1" applyAlignment="1">
      <alignment wrapText="1"/>
    </xf>
    <xf numFmtId="0" fontId="32" fillId="2" borderId="1" xfId="0" applyFont="1" applyFill="1" applyBorder="1" applyAlignment="1">
      <alignment horizontal="center" vertical="center" wrapText="1"/>
    </xf>
    <xf numFmtId="0" fontId="14" fillId="0" borderId="0" xfId="0" applyFont="1"/>
    <xf numFmtId="0" fontId="32" fillId="0" borderId="1" xfId="0" applyFont="1" applyBorder="1" applyAlignment="1">
      <alignment wrapText="1"/>
    </xf>
    <xf numFmtId="0" fontId="32" fillId="14" borderId="1" xfId="0" applyFont="1" applyFill="1" applyBorder="1" applyAlignment="1">
      <alignment wrapText="1"/>
    </xf>
    <xf numFmtId="0" fontId="32" fillId="14" borderId="1" xfId="0" applyFont="1" applyFill="1" applyBorder="1"/>
    <xf numFmtId="0" fontId="14" fillId="14" borderId="1" xfId="0" applyFont="1" applyFill="1" applyBorder="1"/>
    <xf numFmtId="0" fontId="32" fillId="14" borderId="1" xfId="0" applyFont="1" applyFill="1" applyBorder="1" applyAlignment="1">
      <alignment horizontal="center" vertical="center"/>
    </xf>
    <xf numFmtId="0" fontId="32" fillId="0" borderId="2" xfId="0" applyFont="1" applyBorder="1" applyAlignment="1">
      <alignment wrapText="1"/>
    </xf>
    <xf numFmtId="0" fontId="32" fillId="9" borderId="0" xfId="0" applyFont="1" applyFill="1" applyAlignment="1">
      <alignment wrapText="1"/>
    </xf>
    <xf numFmtId="0" fontId="32" fillId="9" borderId="4" xfId="0" applyFont="1" applyFill="1" applyBorder="1" applyAlignment="1">
      <alignment wrapText="1"/>
    </xf>
    <xf numFmtId="0" fontId="33" fillId="20" borderId="8" xfId="0" applyFont="1" applyFill="1" applyBorder="1" applyAlignment="1">
      <alignment vertical="center" wrapText="1"/>
    </xf>
    <xf numFmtId="0" fontId="14" fillId="9" borderId="0" xfId="0" applyFont="1" applyFill="1"/>
    <xf numFmtId="0" fontId="32" fillId="9" borderId="0" xfId="0" applyFont="1" applyFill="1"/>
    <xf numFmtId="0" fontId="32" fillId="0" borderId="1" xfId="0" applyFont="1" applyBorder="1" applyAlignment="1">
      <alignment horizontal="center" vertical="center"/>
    </xf>
    <xf numFmtId="0" fontId="32" fillId="0" borderId="15" xfId="0" applyFont="1" applyBorder="1" applyAlignment="1">
      <alignment wrapText="1"/>
    </xf>
    <xf numFmtId="0" fontId="14" fillId="0" borderId="3" xfId="0" applyFont="1" applyBorder="1" applyAlignment="1">
      <alignment wrapText="1"/>
    </xf>
    <xf numFmtId="0" fontId="14" fillId="0" borderId="1" xfId="0" applyFont="1" applyBorder="1" applyAlignment="1">
      <alignment horizontal="center" vertical="center"/>
    </xf>
    <xf numFmtId="0" fontId="14" fillId="0" borderId="4" xfId="0" applyFont="1" applyBorder="1" applyAlignment="1">
      <alignment wrapText="1"/>
    </xf>
    <xf numFmtId="0" fontId="32" fillId="0" borderId="1" xfId="0" applyFont="1" applyBorder="1"/>
    <xf numFmtId="1" fontId="14" fillId="0" borderId="1" xfId="0" applyNumberFormat="1" applyFont="1" applyBorder="1" applyAlignment="1">
      <alignment horizontal="center" vertical="center"/>
    </xf>
    <xf numFmtId="1" fontId="32" fillId="0" borderId="1" xfId="0" applyNumberFormat="1" applyFont="1" applyBorder="1" applyAlignment="1">
      <alignment horizontal="center" vertical="center"/>
    </xf>
    <xf numFmtId="0" fontId="14" fillId="0" borderId="0" xfId="0" applyFont="1" applyAlignment="1">
      <alignment horizontal="center" vertical="center"/>
    </xf>
    <xf numFmtId="0" fontId="14" fillId="2" borderId="1" xfId="0" applyFont="1" applyFill="1" applyBorder="1"/>
    <xf numFmtId="0" fontId="14" fillId="2" borderId="0" xfId="0" applyFont="1" applyFill="1"/>
    <xf numFmtId="1" fontId="14" fillId="0" borderId="0" xfId="0" applyNumberFormat="1" applyFont="1"/>
    <xf numFmtId="0" fontId="33" fillId="0" borderId="1" xfId="0" applyFont="1" applyBorder="1" applyAlignment="1">
      <alignment wrapText="1"/>
    </xf>
    <xf numFmtId="0" fontId="34" fillId="0" borderId="12" xfId="0" applyFont="1" applyBorder="1"/>
    <xf numFmtId="0" fontId="3" fillId="0" borderId="0" xfId="0" applyFont="1" applyAlignment="1">
      <alignment horizontal="center" wrapText="1"/>
    </xf>
    <xf numFmtId="0" fontId="14" fillId="0" borderId="4" xfId="0" applyFont="1" applyBorder="1" applyAlignment="1">
      <alignment horizontal="center" vertical="center"/>
    </xf>
    <xf numFmtId="0" fontId="14" fillId="9" borderId="1" xfId="0" applyFont="1" applyFill="1" applyBorder="1" applyAlignment="1">
      <alignment wrapText="1"/>
    </xf>
    <xf numFmtId="0" fontId="33" fillId="20" borderId="1" xfId="0" applyFont="1" applyFill="1" applyBorder="1" applyAlignment="1">
      <alignment vertical="center" wrapText="1"/>
    </xf>
    <xf numFmtId="0" fontId="36" fillId="0" borderId="0" xfId="0" applyFont="1" applyAlignment="1">
      <alignment wrapText="1"/>
    </xf>
    <xf numFmtId="0" fontId="35" fillId="0" borderId="0" xfId="0" applyFont="1" applyAlignment="1">
      <alignment vertical="top" wrapText="1"/>
    </xf>
    <xf numFmtId="0" fontId="14" fillId="2" borderId="4" xfId="0" applyFont="1" applyFill="1" applyBorder="1" applyAlignment="1">
      <alignment horizontal="center" vertical="center"/>
    </xf>
    <xf numFmtId="0" fontId="37" fillId="0" borderId="1" xfId="0" applyFont="1" applyBorder="1" applyAlignment="1">
      <alignment wrapText="1"/>
    </xf>
    <xf numFmtId="0" fontId="39" fillId="0" borderId="0" xfId="0" applyFont="1"/>
    <xf numFmtId="0" fontId="39" fillId="0" borderId="0" xfId="0" applyFont="1" applyAlignment="1">
      <alignment wrapText="1"/>
    </xf>
    <xf numFmtId="0" fontId="40" fillId="0" borderId="0" xfId="0" applyFont="1"/>
    <xf numFmtId="0" fontId="40" fillId="0" borderId="0" xfId="0" applyFont="1" applyAlignment="1">
      <alignment wrapText="1"/>
    </xf>
    <xf numFmtId="0" fontId="41" fillId="0" borderId="0" xfId="0" applyFont="1"/>
    <xf numFmtId="0" fontId="41" fillId="21" borderId="1" xfId="0" applyFont="1" applyFill="1" applyBorder="1" applyAlignment="1">
      <alignment wrapText="1"/>
    </xf>
    <xf numFmtId="0" fontId="41" fillId="21" borderId="1" xfId="0" applyFont="1" applyFill="1" applyBorder="1"/>
    <xf numFmtId="0" fontId="41" fillId="0" borderId="1" xfId="0" applyFont="1" applyBorder="1" applyAlignment="1">
      <alignment wrapText="1"/>
    </xf>
    <xf numFmtId="0" fontId="41" fillId="0" borderId="1" xfId="0" applyFont="1" applyBorder="1"/>
    <xf numFmtId="0" fontId="42" fillId="0" borderId="1" xfId="0" applyFont="1" applyBorder="1" applyAlignment="1">
      <alignment wrapText="1"/>
    </xf>
    <xf numFmtId="0" fontId="39" fillId="0" borderId="1" xfId="0" applyFont="1" applyBorder="1" applyAlignment="1">
      <alignment wrapText="1"/>
    </xf>
    <xf numFmtId="0" fontId="39" fillId="0" borderId="1" xfId="0" applyFont="1" applyBorder="1" applyAlignment="1">
      <alignment vertical="center"/>
    </xf>
    <xf numFmtId="0" fontId="39" fillId="0" borderId="1" xfId="0" applyFont="1" applyBorder="1"/>
    <xf numFmtId="0" fontId="40" fillId="0" borderId="1" xfId="0" applyFont="1" applyBorder="1" applyAlignment="1">
      <alignment wrapText="1"/>
    </xf>
    <xf numFmtId="0" fontId="40" fillId="0" borderId="1" xfId="0" applyFont="1" applyBorder="1"/>
    <xf numFmtId="0" fontId="43" fillId="0" borderId="2" xfId="0" applyFont="1" applyBorder="1" applyAlignment="1">
      <alignment wrapText="1"/>
    </xf>
    <xf numFmtId="0" fontId="43" fillId="0" borderId="3" xfId="0" applyFont="1" applyBorder="1" applyAlignment="1">
      <alignment wrapText="1"/>
    </xf>
    <xf numFmtId="0" fontId="43" fillId="0" borderId="4" xfId="0" applyFont="1" applyBorder="1" applyAlignment="1">
      <alignment wrapText="1"/>
    </xf>
    <xf numFmtId="0" fontId="40" fillId="0" borderId="1" xfId="0" applyFont="1" applyBorder="1" applyAlignment="1">
      <alignment horizontal="center" vertical="center"/>
    </xf>
    <xf numFmtId="0" fontId="39" fillId="0" borderId="1" xfId="0" applyFont="1" applyBorder="1" applyAlignment="1">
      <alignment horizontal="center" vertical="center"/>
    </xf>
    <xf numFmtId="0" fontId="44" fillId="0" borderId="0" xfId="0" applyFont="1"/>
    <xf numFmtId="1" fontId="39" fillId="0" borderId="1" xfId="0" applyNumberFormat="1" applyFont="1" applyBorder="1"/>
    <xf numFmtId="1" fontId="40" fillId="0" borderId="1" xfId="0" applyNumberFormat="1" applyFont="1" applyBorder="1" applyAlignment="1">
      <alignment horizontal="right" indent="1"/>
    </xf>
    <xf numFmtId="0" fontId="42" fillId="0" borderId="1" xfId="0" applyFont="1" applyBorder="1" applyAlignment="1">
      <alignment horizontal="center" vertical="center"/>
    </xf>
    <xf numFmtId="0" fontId="42" fillId="5" borderId="1" xfId="0" applyFont="1" applyFill="1" applyBorder="1" applyAlignment="1">
      <alignment wrapText="1"/>
    </xf>
    <xf numFmtId="0" fontId="41" fillId="5" borderId="1" xfId="0" applyFont="1" applyFill="1" applyBorder="1"/>
    <xf numFmtId="0" fontId="39" fillId="5" borderId="1" xfId="0" applyFont="1" applyFill="1" applyBorder="1" applyAlignment="1">
      <alignment wrapText="1"/>
    </xf>
    <xf numFmtId="0" fontId="39" fillId="5" borderId="1" xfId="0" applyFont="1" applyFill="1" applyBorder="1" applyAlignment="1">
      <alignment vertical="center"/>
    </xf>
    <xf numFmtId="0" fontId="39" fillId="5" borderId="0" xfId="0" applyFont="1" applyFill="1"/>
    <xf numFmtId="0" fontId="27" fillId="5" borderId="1" xfId="0" applyFont="1" applyFill="1" applyBorder="1" applyAlignment="1">
      <alignment wrapText="1"/>
    </xf>
    <xf numFmtId="0" fontId="27" fillId="5" borderId="1" xfId="0" applyFont="1" applyFill="1" applyBorder="1" applyAlignment="1">
      <alignment vertical="center"/>
    </xf>
    <xf numFmtId="0" fontId="39" fillId="6" borderId="1" xfId="0" applyFont="1" applyFill="1" applyBorder="1" applyAlignment="1">
      <alignment wrapText="1"/>
    </xf>
    <xf numFmtId="0" fontId="39" fillId="6" borderId="1" xfId="0" applyFont="1" applyFill="1" applyBorder="1" applyAlignment="1">
      <alignment vertical="center"/>
    </xf>
    <xf numFmtId="1" fontId="39" fillId="0" borderId="1" xfId="0" applyNumberFormat="1" applyFont="1" applyBorder="1" applyAlignment="1">
      <alignment horizontal="center"/>
    </xf>
    <xf numFmtId="1" fontId="40" fillId="0" borderId="1" xfId="0" applyNumberFormat="1" applyFont="1" applyBorder="1" applyAlignment="1">
      <alignment horizontal="center"/>
    </xf>
    <xf numFmtId="0" fontId="46" fillId="0" borderId="1" xfId="1" applyFont="1" applyFill="1" applyBorder="1" applyAlignment="1">
      <alignment vertical="center" wrapText="1"/>
    </xf>
    <xf numFmtId="0" fontId="47" fillId="0" borderId="0" xfId="0" applyFont="1" applyAlignment="1">
      <alignment vertical="center"/>
    </xf>
    <xf numFmtId="0" fontId="48" fillId="0" borderId="0" xfId="0" applyFont="1" applyAlignment="1">
      <alignment vertical="center"/>
    </xf>
    <xf numFmtId="14" fontId="40" fillId="0" borderId="0" xfId="0" applyNumberFormat="1" applyFont="1" applyAlignment="1">
      <alignment wrapText="1"/>
    </xf>
    <xf numFmtId="0" fontId="19" fillId="0" borderId="1" xfId="1" quotePrefix="1" applyFont="1" applyFill="1" applyBorder="1" applyAlignment="1">
      <alignment horizontal="left" vertical="center" wrapText="1"/>
    </xf>
    <xf numFmtId="0" fontId="49" fillId="20" borderId="1" xfId="0" applyFont="1" applyFill="1" applyBorder="1" applyAlignment="1">
      <alignment vertical="center" wrapText="1"/>
    </xf>
    <xf numFmtId="0" fontId="49" fillId="23" borderId="1" xfId="0" applyFont="1" applyFill="1" applyBorder="1" applyAlignment="1">
      <alignment vertical="center" wrapText="1"/>
    </xf>
    <xf numFmtId="0" fontId="0" fillId="23" borderId="1" xfId="0" applyFill="1" applyBorder="1" applyAlignment="1">
      <alignment wrapText="1"/>
    </xf>
    <xf numFmtId="0" fontId="0" fillId="23" borderId="1" xfId="0" applyFill="1" applyBorder="1"/>
    <xf numFmtId="0" fontId="51" fillId="22" borderId="1" xfId="0" applyFont="1" applyFill="1" applyBorder="1" applyAlignment="1">
      <alignment vertical="center" wrapText="1"/>
    </xf>
    <xf numFmtId="0" fontId="9" fillId="0" borderId="0" xfId="0" applyFont="1"/>
    <xf numFmtId="1" fontId="0" fillId="23" borderId="1" xfId="0" applyNumberFormat="1" applyFill="1" applyBorder="1"/>
    <xf numFmtId="0" fontId="49" fillId="9" borderId="1" xfId="0" applyFont="1" applyFill="1" applyBorder="1" applyAlignment="1">
      <alignment vertical="center" wrapText="1"/>
    </xf>
    <xf numFmtId="14" fontId="0" fillId="0" borderId="0" xfId="0" applyNumberFormat="1"/>
    <xf numFmtId="0" fontId="1" fillId="4" borderId="0" xfId="0" applyFont="1" applyFill="1"/>
    <xf numFmtId="0" fontId="1" fillId="9" borderId="0" xfId="0" applyFont="1" applyFill="1"/>
    <xf numFmtId="1" fontId="0" fillId="23" borderId="1" xfId="0" applyNumberFormat="1" applyFill="1" applyBorder="1" applyAlignment="1">
      <alignment horizontal="center"/>
    </xf>
    <xf numFmtId="1" fontId="0" fillId="0" borderId="0" xfId="0" applyNumberFormat="1" applyAlignment="1">
      <alignment horizontal="center"/>
    </xf>
    <xf numFmtId="0" fontId="52" fillId="9" borderId="1" xfId="0" applyFont="1" applyFill="1" applyBorder="1" applyAlignment="1">
      <alignment vertical="center" wrapText="1"/>
    </xf>
    <xf numFmtId="0" fontId="7" fillId="9" borderId="1" xfId="0" applyFont="1" applyFill="1" applyBorder="1" applyAlignment="1">
      <alignment wrapText="1"/>
    </xf>
    <xf numFmtId="16" fontId="7" fillId="9" borderId="1" xfId="0" applyNumberFormat="1" applyFont="1" applyFill="1" applyBorder="1"/>
    <xf numFmtId="1" fontId="7" fillId="9" borderId="1" xfId="0" applyNumberFormat="1" applyFont="1" applyFill="1" applyBorder="1" applyAlignment="1">
      <alignment horizontal="center"/>
    </xf>
    <xf numFmtId="1" fontId="7" fillId="9" borderId="1" xfId="0" applyNumberFormat="1" applyFont="1" applyFill="1" applyBorder="1"/>
    <xf numFmtId="0" fontId="7" fillId="9" borderId="0" xfId="0" applyFont="1" applyFill="1"/>
    <xf numFmtId="1" fontId="3" fillId="9" borderId="1" xfId="0" applyNumberFormat="1" applyFont="1" applyFill="1" applyBorder="1" applyAlignment="1">
      <alignment horizontal="center"/>
    </xf>
    <xf numFmtId="1" fontId="0" fillId="9" borderId="1" xfId="0" applyNumberFormat="1" applyFill="1" applyBorder="1" applyAlignment="1">
      <alignment horizontal="center"/>
    </xf>
    <xf numFmtId="1" fontId="0" fillId="9" borderId="1" xfId="0" applyNumberFormat="1" applyFill="1" applyBorder="1"/>
    <xf numFmtId="1" fontId="3" fillId="9" borderId="1" xfId="0" applyNumberFormat="1" applyFont="1" applyFill="1" applyBorder="1" applyAlignment="1">
      <alignment horizontal="center" wrapText="1"/>
    </xf>
    <xf numFmtId="0" fontId="7" fillId="9" borderId="4" xfId="0" applyFont="1" applyFill="1" applyBorder="1" applyAlignment="1">
      <alignment wrapText="1"/>
    </xf>
    <xf numFmtId="16" fontId="7" fillId="9" borderId="4" xfId="0" applyNumberFormat="1" applyFont="1" applyFill="1" applyBorder="1"/>
    <xf numFmtId="1" fontId="7" fillId="9" borderId="4" xfId="0" applyNumberFormat="1" applyFont="1" applyFill="1" applyBorder="1" applyAlignment="1">
      <alignment horizontal="center"/>
    </xf>
    <xf numFmtId="1" fontId="7" fillId="9" borderId="4" xfId="0" applyNumberFormat="1" applyFont="1" applyFill="1" applyBorder="1"/>
    <xf numFmtId="0" fontId="50" fillId="0" borderId="1" xfId="0" applyFont="1" applyBorder="1" applyAlignment="1">
      <alignment vertical="center" wrapText="1"/>
    </xf>
    <xf numFmtId="16" fontId="50" fillId="0" borderId="1" xfId="0" applyNumberFormat="1" applyFont="1" applyBorder="1" applyAlignment="1">
      <alignment vertical="center" wrapText="1"/>
    </xf>
    <xf numFmtId="1" fontId="50" fillId="0" borderId="1" xfId="0" applyNumberFormat="1" applyFont="1" applyBorder="1" applyAlignment="1">
      <alignment horizontal="center" vertical="center" wrapText="1"/>
    </xf>
    <xf numFmtId="1" fontId="50" fillId="0" borderId="1" xfId="0" applyNumberFormat="1" applyFont="1" applyBorder="1" applyAlignment="1">
      <alignment vertical="center" wrapText="1"/>
    </xf>
    <xf numFmtId="0" fontId="0" fillId="0" borderId="1" xfId="0" applyBorder="1" applyAlignment="1">
      <alignment vertical="center" wrapText="1"/>
    </xf>
    <xf numFmtId="0" fontId="41" fillId="9" borderId="0" xfId="0" applyFont="1" applyFill="1"/>
    <xf numFmtId="0" fontId="42" fillId="9" borderId="1" xfId="0" applyFont="1" applyFill="1" applyBorder="1" applyAlignment="1">
      <alignment wrapText="1"/>
    </xf>
    <xf numFmtId="0" fontId="41" fillId="9" borderId="1" xfId="0" applyFont="1" applyFill="1" applyBorder="1"/>
    <xf numFmtId="0" fontId="39" fillId="9" borderId="0" xfId="0" applyFont="1" applyFill="1"/>
    <xf numFmtId="0" fontId="39" fillId="9" borderId="1" xfId="0" applyFont="1" applyFill="1" applyBorder="1" applyAlignment="1">
      <alignment wrapText="1"/>
    </xf>
    <xf numFmtId="1" fontId="50" fillId="6" borderId="1" xfId="0" applyNumberFormat="1" applyFont="1" applyFill="1" applyBorder="1" applyAlignment="1">
      <alignment horizontal="center" vertical="center" wrapText="1"/>
    </xf>
    <xf numFmtId="16" fontId="0" fillId="0" borderId="1" xfId="0" applyNumberFormat="1" applyBorder="1" applyAlignment="1">
      <alignment wrapText="1"/>
    </xf>
    <xf numFmtId="0" fontId="0" fillId="9" borderId="1" xfId="0" applyFill="1" applyBorder="1" applyAlignment="1">
      <alignment vertical="center" wrapText="1"/>
    </xf>
    <xf numFmtId="1" fontId="5" fillId="24" borderId="1" xfId="0" applyNumberFormat="1" applyFont="1" applyFill="1" applyBorder="1" applyAlignment="1">
      <alignment horizontal="left" vertical="center" wrapText="1"/>
    </xf>
    <xf numFmtId="1" fontId="0" fillId="0" borderId="1" xfId="0" applyNumberFormat="1" applyBorder="1" applyAlignment="1">
      <alignment wrapText="1"/>
    </xf>
    <xf numFmtId="0" fontId="5" fillId="0" borderId="1" xfId="0" applyFont="1" applyBorder="1" applyAlignment="1">
      <alignment horizontal="right" vertical="center" wrapText="1"/>
    </xf>
    <xf numFmtId="0" fontId="7" fillId="0" borderId="1" xfId="0" applyFont="1" applyBorder="1" applyAlignment="1">
      <alignment horizontal="center" vertical="center" wrapText="1"/>
    </xf>
    <xf numFmtId="0" fontId="5" fillId="6" borderId="1" xfId="0" applyFont="1" applyFill="1" applyBorder="1" applyAlignment="1">
      <alignment wrapText="1"/>
    </xf>
    <xf numFmtId="0" fontId="0" fillId="7" borderId="0" xfId="0" applyFill="1"/>
    <xf numFmtId="0" fontId="0" fillId="3" borderId="0" xfId="0" applyFill="1"/>
    <xf numFmtId="0" fontId="0" fillId="24" borderId="0" xfId="0" applyFill="1"/>
    <xf numFmtId="0" fontId="4" fillId="3" borderId="0" xfId="0" applyFont="1" applyFill="1"/>
    <xf numFmtId="0" fontId="10" fillId="2" borderId="1" xfId="0" applyFont="1" applyFill="1" applyBorder="1" applyAlignment="1">
      <alignment wrapText="1"/>
    </xf>
    <xf numFmtId="0" fontId="0" fillId="0" borderId="1" xfId="0" applyBorder="1" applyAlignment="1">
      <alignment horizontal="center" wrapText="1"/>
    </xf>
    <xf numFmtId="0" fontId="1" fillId="0" borderId="1" xfId="0" applyFont="1" applyBorder="1" applyAlignment="1">
      <alignment wrapText="1"/>
    </xf>
    <xf numFmtId="0" fontId="1" fillId="0" borderId="1" xfId="0" applyFont="1" applyBorder="1" applyAlignment="1">
      <alignment horizontal="center" wrapText="1"/>
    </xf>
    <xf numFmtId="0" fontId="40" fillId="0" borderId="0" xfId="0" applyFont="1" applyAlignment="1">
      <alignment vertical="center"/>
    </xf>
    <xf numFmtId="16" fontId="19" fillId="9" borderId="1" xfId="1" applyNumberFormat="1" applyFont="1" applyFill="1" applyBorder="1" applyAlignment="1">
      <alignment vertical="center" wrapText="1"/>
    </xf>
    <xf numFmtId="0" fontId="0" fillId="3" borderId="1" xfId="0" applyFill="1" applyBorder="1" applyAlignment="1">
      <alignment horizontal="center" wrapText="1"/>
    </xf>
    <xf numFmtId="16" fontId="19" fillId="2" borderId="1" xfId="1" applyNumberFormat="1" applyFont="1" applyFill="1" applyBorder="1" applyAlignment="1">
      <alignment horizontal="center" vertical="center" wrapText="1"/>
    </xf>
    <xf numFmtId="0" fontId="19" fillId="2" borderId="1" xfId="1" applyFont="1" applyFill="1" applyBorder="1" applyAlignment="1">
      <alignment horizontal="left" vertical="center" wrapText="1"/>
    </xf>
    <xf numFmtId="0" fontId="19" fillId="2" borderId="1" xfId="1" applyFont="1" applyFill="1" applyBorder="1" applyAlignment="1">
      <alignment vertical="center" wrapText="1"/>
    </xf>
    <xf numFmtId="0" fontId="19" fillId="2" borderId="1" xfId="1" applyFont="1" applyFill="1" applyBorder="1" applyAlignment="1">
      <alignment horizontal="center" vertical="center" wrapText="1"/>
    </xf>
    <xf numFmtId="14" fontId="19" fillId="0" borderId="1" xfId="1" applyNumberFormat="1" applyFont="1" applyFill="1" applyBorder="1" applyAlignment="1">
      <alignment horizontal="center" vertical="center" wrapText="1"/>
    </xf>
    <xf numFmtId="0" fontId="0" fillId="9" borderId="1" xfId="0" applyFill="1" applyBorder="1" applyAlignment="1">
      <alignment horizontal="center" wrapText="1"/>
    </xf>
    <xf numFmtId="0" fontId="23" fillId="0" borderId="0" xfId="2" applyAlignment="1">
      <alignment vertical="center"/>
    </xf>
    <xf numFmtId="16" fontId="19" fillId="0" borderId="1" xfId="0" applyNumberFormat="1" applyFont="1" applyBorder="1"/>
    <xf numFmtId="14" fontId="40" fillId="0" borderId="1" xfId="0" applyNumberFormat="1" applyFont="1" applyBorder="1" applyAlignment="1">
      <alignment wrapText="1"/>
    </xf>
    <xf numFmtId="0" fontId="41" fillId="2" borderId="1" xfId="0" applyFont="1" applyFill="1" applyBorder="1"/>
    <xf numFmtId="14" fontId="40" fillId="2" borderId="1" xfId="0" applyNumberFormat="1" applyFont="1" applyFill="1" applyBorder="1" applyAlignment="1">
      <alignment wrapText="1"/>
    </xf>
    <xf numFmtId="0" fontId="30" fillId="0" borderId="7" xfId="0" applyFont="1" applyBorder="1" applyAlignment="1">
      <alignment horizontal="center" vertical="center"/>
    </xf>
    <xf numFmtId="0" fontId="30" fillId="0" borderId="8" xfId="0" applyFont="1" applyBorder="1" applyAlignment="1">
      <alignment horizontal="center" vertical="center"/>
    </xf>
    <xf numFmtId="14" fontId="30" fillId="0" borderId="8" xfId="0" applyNumberFormat="1" applyFont="1" applyBorder="1" applyAlignment="1">
      <alignment horizontal="center" vertical="center"/>
    </xf>
    <xf numFmtId="0" fontId="30" fillId="0" borderId="6" xfId="0" applyFont="1" applyBorder="1" applyAlignment="1">
      <alignment horizontal="center" vertical="center" wrapText="1"/>
    </xf>
    <xf numFmtId="0" fontId="53" fillId="0" borderId="17" xfId="0" applyFont="1" applyBorder="1" applyAlignment="1">
      <alignment horizontal="center" vertical="center" wrapText="1"/>
    </xf>
    <xf numFmtId="0" fontId="47" fillId="0" borderId="8" xfId="0" applyFont="1" applyBorder="1" applyAlignment="1">
      <alignment horizontal="center" vertical="center" wrapText="1"/>
    </xf>
    <xf numFmtId="0" fontId="30" fillId="0" borderId="8" xfId="0" applyFont="1" applyBorder="1" applyAlignment="1">
      <alignment horizontal="center" vertical="center" wrapText="1"/>
    </xf>
    <xf numFmtId="0" fontId="54" fillId="0" borderId="8" xfId="0" applyFont="1" applyBorder="1" applyAlignment="1">
      <alignment horizontal="center" vertical="center" wrapText="1"/>
    </xf>
    <xf numFmtId="0" fontId="53" fillId="0" borderId="8" xfId="0" applyFont="1" applyBorder="1" applyAlignment="1">
      <alignment horizontal="center" vertical="center" wrapText="1"/>
    </xf>
    <xf numFmtId="0" fontId="30" fillId="0" borderId="1" xfId="0" applyFont="1" applyBorder="1" applyAlignment="1">
      <alignment horizontal="center" vertical="center" wrapText="1"/>
    </xf>
    <xf numFmtId="16" fontId="30" fillId="0" borderId="1" xfId="0" applyNumberFormat="1" applyFont="1" applyBorder="1" applyAlignment="1">
      <alignment horizontal="center" vertical="center" wrapText="1"/>
    </xf>
    <xf numFmtId="0" fontId="30" fillId="0" borderId="5" xfId="0" applyFont="1" applyBorder="1" applyAlignment="1">
      <alignment horizontal="center" vertical="center" wrapText="1"/>
    </xf>
    <xf numFmtId="0" fontId="30" fillId="0" borderId="19" xfId="0" applyFont="1" applyBorder="1" applyAlignment="1">
      <alignment horizontal="center" vertical="center" wrapText="1"/>
    </xf>
    <xf numFmtId="0" fontId="23" fillId="0" borderId="0" xfId="2" applyAlignment="1">
      <alignment vertical="center" wrapText="1"/>
    </xf>
    <xf numFmtId="0" fontId="41" fillId="9" borderId="1" xfId="0" applyFont="1" applyFill="1" applyBorder="1" applyAlignment="1">
      <alignment wrapText="1"/>
    </xf>
    <xf numFmtId="0" fontId="44" fillId="0" borderId="0" xfId="0" applyFont="1" applyAlignment="1">
      <alignment wrapText="1"/>
    </xf>
    <xf numFmtId="0" fontId="55" fillId="0" borderId="1" xfId="0" applyFont="1" applyBorder="1" applyAlignment="1">
      <alignment wrapText="1"/>
    </xf>
    <xf numFmtId="0" fontId="0" fillId="0" borderId="0" xfId="0" applyAlignment="1">
      <alignment vertical="center" wrapText="1"/>
    </xf>
    <xf numFmtId="0" fontId="0" fillId="0" borderId="1" xfId="0" quotePrefix="1" applyBorder="1" applyAlignment="1">
      <alignment vertical="center" wrapText="1"/>
    </xf>
    <xf numFmtId="0" fontId="5" fillId="0" borderId="1" xfId="0" applyFont="1" applyBorder="1" applyAlignment="1">
      <alignment vertical="center" wrapText="1"/>
    </xf>
    <xf numFmtId="0" fontId="0" fillId="0" borderId="0" xfId="0" applyAlignment="1">
      <alignment horizontal="left" indent="3"/>
    </xf>
    <xf numFmtId="0" fontId="2" fillId="0" borderId="1" xfId="0" applyFont="1" applyBorder="1" applyAlignment="1">
      <alignment horizontal="left" wrapText="1"/>
    </xf>
    <xf numFmtId="0" fontId="2" fillId="5" borderId="1" xfId="0" applyFont="1" applyFill="1" applyBorder="1" applyAlignment="1">
      <alignment wrapText="1"/>
    </xf>
    <xf numFmtId="0" fontId="5" fillId="0" borderId="0" xfId="0" applyFont="1" applyAlignment="1">
      <alignment horizontal="center"/>
    </xf>
    <xf numFmtId="0" fontId="0" fillId="0" borderId="0" xfId="0" applyAlignment="1">
      <alignment horizontal="center"/>
    </xf>
    <xf numFmtId="0" fontId="9" fillId="2" borderId="1" xfId="0" applyFont="1" applyFill="1" applyBorder="1" applyAlignment="1">
      <alignment horizontal="center"/>
    </xf>
    <xf numFmtId="0" fontId="2" fillId="5"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wrapText="1" indent="2"/>
    </xf>
    <xf numFmtId="0" fontId="2" fillId="4" borderId="1" xfId="0" applyFont="1" applyFill="1" applyBorder="1" applyAlignment="1">
      <alignment horizontal="center"/>
    </xf>
    <xf numFmtId="0" fontId="57" fillId="2" borderId="1" xfId="0" applyFont="1" applyFill="1" applyBorder="1" applyAlignment="1">
      <alignment wrapText="1"/>
    </xf>
    <xf numFmtId="0" fontId="17" fillId="5" borderId="1" xfId="0" applyFont="1" applyFill="1" applyBorder="1" applyAlignment="1">
      <alignment wrapText="1"/>
    </xf>
    <xf numFmtId="0" fontId="17" fillId="0" borderId="1" xfId="0" applyFont="1" applyBorder="1" applyAlignment="1">
      <alignment horizontal="left" wrapText="1"/>
    </xf>
    <xf numFmtId="0" fontId="17" fillId="4" borderId="1" xfId="0" applyFont="1" applyFill="1" applyBorder="1" applyAlignment="1">
      <alignment wrapText="1"/>
    </xf>
    <xf numFmtId="0" fontId="57" fillId="0" borderId="0" xfId="0" applyFont="1" applyAlignment="1">
      <alignment wrapText="1"/>
    </xf>
    <xf numFmtId="0" fontId="17" fillId="0" borderId="0" xfId="0" applyFont="1" applyAlignment="1">
      <alignment wrapText="1"/>
    </xf>
    <xf numFmtId="0" fontId="9" fillId="0" borderId="1" xfId="0" applyFont="1" applyBorder="1" applyAlignment="1">
      <alignment horizontal="center"/>
    </xf>
    <xf numFmtId="0" fontId="57" fillId="0" borderId="1" xfId="0" applyFont="1" applyBorder="1" applyAlignment="1">
      <alignment wrapText="1"/>
    </xf>
    <xf numFmtId="49" fontId="0" fillId="0" borderId="1" xfId="0" applyNumberFormat="1" applyBorder="1"/>
    <xf numFmtId="0" fontId="5" fillId="0" borderId="10" xfId="0" applyFont="1" applyBorder="1"/>
    <xf numFmtId="0" fontId="19" fillId="9" borderId="1" xfId="1" quotePrefix="1" applyFont="1" applyFill="1" applyBorder="1" applyAlignment="1">
      <alignment horizontal="left" vertical="center" wrapText="1"/>
    </xf>
    <xf numFmtId="0" fontId="40" fillId="0" borderId="0" xfId="0" applyFont="1" applyAlignment="1">
      <alignment horizontal="left" wrapText="1"/>
    </xf>
    <xf numFmtId="0" fontId="2" fillId="6" borderId="1" xfId="0" applyFont="1" applyFill="1" applyBorder="1" applyAlignment="1">
      <alignment horizontal="left" wrapText="1" indent="2"/>
    </xf>
    <xf numFmtId="0" fontId="2" fillId="6" borderId="1" xfId="0" applyFont="1" applyFill="1" applyBorder="1" applyAlignment="1">
      <alignment horizontal="left" wrapText="1"/>
    </xf>
    <xf numFmtId="0" fontId="2" fillId="6" borderId="1" xfId="0" applyFont="1" applyFill="1" applyBorder="1" applyAlignment="1">
      <alignment horizontal="center"/>
    </xf>
    <xf numFmtId="0" fontId="17" fillId="6" borderId="1" xfId="0" applyFont="1" applyFill="1" applyBorder="1" applyAlignment="1">
      <alignment horizontal="left" wrapText="1"/>
    </xf>
    <xf numFmtId="0" fontId="58" fillId="0" borderId="1" xfId="0" applyFont="1" applyBorder="1" applyAlignment="1">
      <alignment wrapText="1"/>
    </xf>
    <xf numFmtId="0" fontId="59" fillId="0" borderId="0" xfId="2" applyFont="1" applyAlignment="1">
      <alignment vertical="center" wrapText="1"/>
    </xf>
    <xf numFmtId="0" fontId="21" fillId="0" borderId="0" xfId="0" applyFont="1" applyAlignment="1">
      <alignment wrapText="1"/>
    </xf>
    <xf numFmtId="0" fontId="58" fillId="21" borderId="1" xfId="0" applyFont="1" applyFill="1" applyBorder="1" applyAlignment="1">
      <alignment wrapText="1"/>
    </xf>
    <xf numFmtId="0" fontId="60" fillId="0" borderId="0" xfId="0" applyFont="1" applyAlignment="1">
      <alignment wrapText="1"/>
    </xf>
    <xf numFmtId="0" fontId="58" fillId="0" borderId="1" xfId="0" quotePrefix="1" applyFont="1" applyBorder="1" applyAlignment="1">
      <alignment wrapText="1"/>
    </xf>
    <xf numFmtId="0" fontId="41" fillId="0" borderId="2" xfId="0" applyFont="1" applyBorder="1" applyAlignment="1">
      <alignment wrapText="1"/>
    </xf>
    <xf numFmtId="0" fontId="58" fillId="0" borderId="2" xfId="0" applyFont="1" applyBorder="1" applyAlignment="1">
      <alignment wrapText="1"/>
    </xf>
    <xf numFmtId="0" fontId="41" fillId="0" borderId="20" xfId="0" applyFont="1" applyBorder="1" applyAlignment="1">
      <alignment wrapText="1"/>
    </xf>
    <xf numFmtId="0" fontId="58" fillId="0" borderId="21" xfId="0" quotePrefix="1" applyFont="1" applyBorder="1" applyAlignment="1">
      <alignment wrapText="1"/>
    </xf>
    <xf numFmtId="0" fontId="58" fillId="2" borderId="1" xfId="0" applyFont="1" applyFill="1" applyBorder="1" applyAlignment="1">
      <alignment wrapText="1"/>
    </xf>
    <xf numFmtId="0" fontId="0" fillId="0" borderId="1" xfId="0" quotePrefix="1" applyBorder="1" applyAlignment="1">
      <alignment wrapText="1"/>
    </xf>
    <xf numFmtId="0" fontId="3" fillId="0" borderId="0" xfId="0" applyFont="1" applyAlignment="1">
      <alignment wrapText="1"/>
    </xf>
    <xf numFmtId="0" fontId="42" fillId="7" borderId="1" xfId="0" applyFont="1" applyFill="1" applyBorder="1" applyAlignment="1">
      <alignment wrapText="1"/>
    </xf>
    <xf numFmtId="0" fontId="39" fillId="7" borderId="1" xfId="0" applyFont="1" applyFill="1" applyBorder="1" applyAlignment="1">
      <alignment wrapText="1"/>
    </xf>
    <xf numFmtId="0" fontId="5" fillId="14" borderId="10" xfId="0" applyFont="1" applyFill="1" applyBorder="1" applyAlignment="1">
      <alignment horizontal="center"/>
    </xf>
    <xf numFmtId="0" fontId="5" fillId="14" borderId="11" xfId="0" applyFont="1" applyFill="1" applyBorder="1" applyAlignment="1">
      <alignment horizontal="center"/>
    </xf>
    <xf numFmtId="0" fontId="5" fillId="14" borderId="12" xfId="0" applyFont="1" applyFill="1" applyBorder="1" applyAlignment="1">
      <alignment horizont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wrapText="1"/>
    </xf>
    <xf numFmtId="0" fontId="0" fillId="0" borderId="4" xfId="0" applyBorder="1" applyAlignment="1">
      <alignment horizontal="left" wrapText="1"/>
    </xf>
    <xf numFmtId="0" fontId="0" fillId="0" borderId="2" xfId="0" applyBorder="1" applyAlignment="1">
      <alignment horizontal="left"/>
    </xf>
    <xf numFmtId="0" fontId="0" fillId="0" borderId="4" xfId="0" applyBorder="1" applyAlignment="1">
      <alignment horizontal="left"/>
    </xf>
    <xf numFmtId="0" fontId="40" fillId="0" borderId="0" xfId="0" applyFont="1" applyAlignment="1">
      <alignment horizontal="left" wrapText="1"/>
    </xf>
    <xf numFmtId="0" fontId="19" fillId="0" borderId="1" xfId="0" applyFont="1" applyBorder="1" applyAlignment="1">
      <alignment horizontal="center" vertical="center"/>
    </xf>
    <xf numFmtId="0" fontId="19" fillId="0" borderId="1" xfId="0" applyFont="1" applyBorder="1" applyAlignment="1">
      <alignment horizontal="center"/>
    </xf>
    <xf numFmtId="164" fontId="19" fillId="0" borderId="2" xfId="0" applyNumberFormat="1" applyFont="1" applyBorder="1" applyAlignment="1">
      <alignment horizontal="center" vertical="center"/>
    </xf>
    <xf numFmtId="164" fontId="19" fillId="0" borderId="3" xfId="0" applyNumberFormat="1" applyFont="1" applyBorder="1" applyAlignment="1">
      <alignment horizontal="center" vertical="center"/>
    </xf>
    <xf numFmtId="164" fontId="19" fillId="0" borderId="4" xfId="0" applyNumberFormat="1" applyFont="1" applyBorder="1" applyAlignment="1">
      <alignment horizontal="center" vertical="center"/>
    </xf>
    <xf numFmtId="0" fontId="19" fillId="0" borderId="1" xfId="0" applyFont="1" applyBorder="1" applyAlignment="1">
      <alignment vertical="center" wrapText="1"/>
    </xf>
    <xf numFmtId="0" fontId="19" fillId="0" borderId="1" xfId="0" applyFont="1" applyBorder="1" applyAlignment="1">
      <alignment wrapText="1"/>
    </xf>
    <xf numFmtId="0" fontId="19" fillId="15" borderId="1" xfId="0" applyFont="1" applyFill="1" applyBorder="1" applyAlignment="1">
      <alignment horizontal="center" vertical="center"/>
    </xf>
    <xf numFmtId="14" fontId="19" fillId="15" borderId="1" xfId="0" applyNumberFormat="1" applyFont="1" applyFill="1" applyBorder="1" applyAlignment="1">
      <alignment horizontal="center" vertical="center"/>
    </xf>
    <xf numFmtId="0" fontId="19" fillId="15" borderId="1" xfId="0" applyFont="1" applyFill="1" applyBorder="1" applyAlignment="1">
      <alignment vertical="center" wrapText="1"/>
    </xf>
    <xf numFmtId="0" fontId="19" fillId="0" borderId="1" xfId="0" applyFont="1" applyBorder="1" applyAlignment="1">
      <alignment horizontal="center" vertical="center" wrapText="1"/>
    </xf>
    <xf numFmtId="164" fontId="19" fillId="0" borderId="1" xfId="0" applyNumberFormat="1" applyFont="1" applyBorder="1" applyAlignment="1">
      <alignment horizontal="center" vertical="center"/>
    </xf>
    <xf numFmtId="0" fontId="19" fillId="0" borderId="2" xfId="0" applyFont="1" applyBorder="1" applyAlignment="1">
      <alignment vertical="center" wrapText="1"/>
    </xf>
    <xf numFmtId="0" fontId="19" fillId="0" borderId="4" xfId="0" applyFont="1" applyBorder="1" applyAlignment="1">
      <alignment vertical="center" wrapText="1"/>
    </xf>
    <xf numFmtId="0" fontId="19" fillId="15" borderId="2" xfId="0" applyFont="1" applyFill="1" applyBorder="1" applyAlignment="1">
      <alignment horizontal="center" vertical="center"/>
    </xf>
    <xf numFmtId="0" fontId="19" fillId="15" borderId="2" xfId="0" applyFont="1" applyFill="1" applyBorder="1" applyAlignment="1">
      <alignment wrapText="1"/>
    </xf>
    <xf numFmtId="0" fontId="19" fillId="0" borderId="4" xfId="0" applyFont="1" applyBorder="1" applyAlignment="1">
      <alignment wrapText="1"/>
    </xf>
    <xf numFmtId="0" fontId="19" fillId="0" borderId="1" xfId="0" applyFont="1" applyBorder="1"/>
    <xf numFmtId="0" fontId="1" fillId="0" borderId="0" xfId="0" applyFont="1" applyAlignment="1">
      <alignment horizontal="center"/>
    </xf>
    <xf numFmtId="0" fontId="56" fillId="0" borderId="0" xfId="0" applyFont="1" applyAlignment="1">
      <alignment horizontal="center"/>
    </xf>
    <xf numFmtId="0" fontId="30" fillId="0" borderId="18" xfId="0" applyFont="1" applyBorder="1" applyAlignment="1">
      <alignment horizontal="center" vertical="center"/>
    </xf>
    <xf numFmtId="0" fontId="30" fillId="0" borderId="7" xfId="0" applyFont="1" applyBorder="1" applyAlignment="1">
      <alignment horizontal="center" vertical="center"/>
    </xf>
    <xf numFmtId="14" fontId="30" fillId="0" borderId="18" xfId="0" applyNumberFormat="1" applyFont="1" applyBorder="1" applyAlignment="1">
      <alignment horizontal="center" vertical="center"/>
    </xf>
    <xf numFmtId="14" fontId="30" fillId="0" borderId="7" xfId="0" applyNumberFormat="1" applyFont="1" applyBorder="1" applyAlignment="1">
      <alignment horizontal="center" vertical="center"/>
    </xf>
    <xf numFmtId="0" fontId="30" fillId="0" borderId="18" xfId="0" applyFont="1" applyBorder="1" applyAlignment="1">
      <alignment horizontal="center" vertical="center" wrapText="1"/>
    </xf>
    <xf numFmtId="0" fontId="30" fillId="0" borderId="7" xfId="0" applyFont="1" applyBorder="1" applyAlignment="1">
      <alignment horizontal="center" vertical="center" wrapText="1"/>
    </xf>
    <xf numFmtId="0" fontId="39" fillId="0" borderId="13" xfId="0" applyFont="1" applyBorder="1"/>
    <xf numFmtId="16" fontId="43" fillId="0" borderId="0" xfId="0" applyNumberFormat="1" applyFont="1" applyAlignment="1">
      <alignment horizontal="left" wrapText="1"/>
    </xf>
    <xf numFmtId="0" fontId="43" fillId="0" borderId="0" xfId="0" applyFont="1" applyAlignment="1">
      <alignment horizontal="left" wrapText="1"/>
    </xf>
    <xf numFmtId="0" fontId="39" fillId="0" borderId="0" xfId="0" applyFont="1"/>
    <xf numFmtId="0" fontId="42" fillId="0" borderId="2" xfId="0" applyFont="1" applyBorder="1" applyAlignment="1">
      <alignment horizontal="center" vertical="center"/>
    </xf>
    <xf numFmtId="0" fontId="42" fillId="0" borderId="3" xfId="0" applyFont="1" applyBorder="1" applyAlignment="1">
      <alignment horizontal="center" vertical="center"/>
    </xf>
    <xf numFmtId="0" fontId="42" fillId="0" borderId="4" xfId="0" applyFont="1" applyBorder="1" applyAlignment="1">
      <alignment horizontal="center" vertical="center"/>
    </xf>
    <xf numFmtId="0" fontId="7" fillId="0" borderId="0" xfId="0" applyFont="1" applyAlignment="1">
      <alignment horizontal="left" wrapText="1"/>
    </xf>
    <xf numFmtId="0" fontId="17" fillId="0" borderId="0" xfId="0" applyFont="1" applyAlignment="1">
      <alignment horizontal="left" wrapText="1"/>
    </xf>
    <xf numFmtId="0" fontId="1" fillId="0" borderId="14" xfId="0" applyFont="1" applyBorder="1" applyAlignment="1">
      <alignment horizontal="left"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43" fillId="0" borderId="9" xfId="0" applyFont="1" applyBorder="1" applyAlignment="1">
      <alignment horizontal="left" wrapText="1"/>
    </xf>
    <xf numFmtId="16" fontId="43" fillId="0" borderId="9" xfId="0" applyNumberFormat="1" applyFont="1" applyBorder="1" applyAlignment="1">
      <alignment horizontal="left" wrapText="1"/>
    </xf>
    <xf numFmtId="16" fontId="0" fillId="9" borderId="2" xfId="0" applyNumberFormat="1" applyFill="1" applyBorder="1" applyAlignment="1">
      <alignment horizontal="center" vertical="center"/>
    </xf>
    <xf numFmtId="16" fontId="0" fillId="9" borderId="3" xfId="0" applyNumberFormat="1" applyFill="1" applyBorder="1" applyAlignment="1">
      <alignment horizontal="center" vertical="center"/>
    </xf>
    <xf numFmtId="16" fontId="0" fillId="9" borderId="4" xfId="0" applyNumberFormat="1" applyFill="1" applyBorder="1" applyAlignment="1">
      <alignment horizontal="center" vertical="center"/>
    </xf>
    <xf numFmtId="1" fontId="3" fillId="9" borderId="2" xfId="0" applyNumberFormat="1" applyFont="1" applyFill="1" applyBorder="1" applyAlignment="1">
      <alignment horizontal="center" vertical="center"/>
    </xf>
    <xf numFmtId="1" fontId="3" fillId="9" borderId="3" xfId="0" applyNumberFormat="1" applyFont="1" applyFill="1" applyBorder="1" applyAlignment="1">
      <alignment horizontal="center" vertical="center"/>
    </xf>
    <xf numFmtId="1" fontId="3" fillId="9" borderId="4" xfId="0" applyNumberFormat="1" applyFont="1" applyFill="1" applyBorder="1" applyAlignment="1">
      <alignment horizontal="center" vertical="center"/>
    </xf>
    <xf numFmtId="1" fontId="50" fillId="0" borderId="2" xfId="0" applyNumberFormat="1" applyFont="1" applyBorder="1" applyAlignment="1">
      <alignment horizontal="center" vertical="center" wrapText="1"/>
    </xf>
    <xf numFmtId="1" fontId="50" fillId="0" borderId="4" xfId="0" applyNumberFormat="1" applyFont="1" applyBorder="1" applyAlignment="1">
      <alignment horizontal="center" vertical="center" wrapText="1"/>
    </xf>
    <xf numFmtId="16" fontId="50" fillId="0" borderId="2" xfId="0" applyNumberFormat="1" applyFont="1" applyBorder="1" applyAlignment="1">
      <alignment horizontal="center" vertical="center" wrapText="1"/>
    </xf>
    <xf numFmtId="16" fontId="50" fillId="0" borderId="4" xfId="0" applyNumberFormat="1" applyFont="1" applyBorder="1" applyAlignment="1">
      <alignment horizontal="center" vertical="center" wrapText="1"/>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0" borderId="2" xfId="0" applyBorder="1" applyAlignment="1">
      <alignment horizontal="center" wrapText="1"/>
    </xf>
    <xf numFmtId="0" fontId="0" fillId="0" borderId="4" xfId="0" applyBorder="1" applyAlignment="1">
      <alignment horizontal="center" wrapText="1"/>
    </xf>
    <xf numFmtId="0" fontId="1" fillId="0" borderId="0" xfId="0" applyFont="1" applyAlignment="1">
      <alignment horizontal="center" vertical="center"/>
    </xf>
    <xf numFmtId="0" fontId="0" fillId="0" borderId="0" xfId="0" applyAlignment="1">
      <alignment horizontal="left" wrapText="1"/>
    </xf>
    <xf numFmtId="0" fontId="0" fillId="0" borderId="0" xfId="0" applyAlignment="1">
      <alignment horizont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wrapText="1"/>
    </xf>
    <xf numFmtId="0" fontId="3" fillId="0" borderId="9" xfId="0" applyFont="1" applyBorder="1" applyAlignment="1">
      <alignment horizontal="center" wrapText="1"/>
    </xf>
    <xf numFmtId="0" fontId="3" fillId="0" borderId="0" xfId="0" applyFont="1" applyAlignment="1">
      <alignment horizontal="center" wrapText="1"/>
    </xf>
    <xf numFmtId="0" fontId="14" fillId="2" borderId="2" xfId="0" applyFont="1" applyFill="1" applyBorder="1" applyAlignment="1">
      <alignment horizontal="center" vertical="center"/>
    </xf>
    <xf numFmtId="0" fontId="14" fillId="2" borderId="4" xfId="0" applyFont="1" applyFill="1" applyBorder="1" applyAlignment="1">
      <alignment horizontal="center" vertical="center"/>
    </xf>
    <xf numFmtId="0" fontId="14" fillId="0" borderId="0" xfId="0" applyFont="1" applyAlignment="1">
      <alignment horizontal="left" wrapText="1"/>
    </xf>
    <xf numFmtId="0" fontId="14" fillId="0" borderId="15"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6" xfId="0" applyFont="1" applyBorder="1" applyAlignment="1">
      <alignment horizontal="center" vertical="center" wrapText="1"/>
    </xf>
    <xf numFmtId="0" fontId="32" fillId="0" borderId="0" xfId="0" applyFont="1" applyAlignment="1">
      <alignment horizontal="left" wrapText="1"/>
    </xf>
    <xf numFmtId="0" fontId="14" fillId="2" borderId="2"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3" xfId="0" applyFill="1" applyBorder="1" applyAlignment="1">
      <alignment horizontal="left" vertical="center" wrapText="1"/>
    </xf>
    <xf numFmtId="0" fontId="0" fillId="9" borderId="4" xfId="0" applyFill="1" applyBorder="1" applyAlignment="1">
      <alignment horizontal="left" vertical="center" wrapText="1"/>
    </xf>
    <xf numFmtId="0" fontId="16" fillId="9" borderId="2" xfId="0" applyFont="1" applyFill="1" applyBorder="1" applyAlignment="1">
      <alignment horizontal="left" wrapText="1"/>
    </xf>
    <xf numFmtId="0" fontId="16" fillId="9" borderId="3" xfId="0" applyFont="1" applyFill="1" applyBorder="1" applyAlignment="1">
      <alignment horizontal="left" wrapText="1"/>
    </xf>
    <xf numFmtId="0" fontId="16" fillId="9" borderId="4" xfId="0" applyFont="1" applyFill="1" applyBorder="1" applyAlignment="1">
      <alignment horizontal="left" wrapText="1"/>
    </xf>
    <xf numFmtId="0" fontId="0" fillId="9" borderId="2" xfId="0" applyFill="1" applyBorder="1" applyAlignment="1">
      <alignment horizontal="center"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2" fillId="9" borderId="2" xfId="0" applyFont="1" applyFill="1" applyBorder="1" applyAlignment="1">
      <alignment horizontal="center" wrapText="1"/>
    </xf>
    <xf numFmtId="0" fontId="2" fillId="9" borderId="3" xfId="0" applyFont="1" applyFill="1" applyBorder="1" applyAlignment="1">
      <alignment horizontal="center" wrapText="1"/>
    </xf>
    <xf numFmtId="0" fontId="0" fillId="0" borderId="3" xfId="0" applyBorder="1" applyAlignment="1">
      <alignment horizontal="left" vertical="center" wrapText="1"/>
    </xf>
    <xf numFmtId="0" fontId="7" fillId="0" borderId="13" xfId="0" applyFont="1" applyBorder="1" applyAlignment="1">
      <alignment horizont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4" xfId="0" applyFont="1" applyBorder="1" applyAlignment="1">
      <alignment horizontal="left" wrapText="1"/>
    </xf>
    <xf numFmtId="0" fontId="7" fillId="0" borderId="0" xfId="0" applyFont="1" applyAlignment="1">
      <alignment horizontal="left" vertical="center"/>
    </xf>
    <xf numFmtId="0" fontId="6" fillId="0" borderId="0" xfId="0" applyFont="1" applyAlignment="1">
      <alignment horizontal="center" wrapText="1"/>
    </xf>
    <xf numFmtId="0" fontId="17" fillId="0" borderId="9" xfId="0" applyFont="1" applyBorder="1" applyAlignment="1">
      <alignment horizontal="left" wrapText="1"/>
    </xf>
    <xf numFmtId="0" fontId="2" fillId="0" borderId="0" xfId="0" applyFont="1" applyAlignment="1">
      <alignment horizontal="left" wrapText="1"/>
    </xf>
    <xf numFmtId="0" fontId="7" fillId="0" borderId="0" xfId="0" applyFont="1" applyAlignment="1">
      <alignment horizontal="center" wrapText="1"/>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0" fillId="0" borderId="0" xfId="0" applyAlignment="1">
      <alignment horizontal="left" vertical="top" wrapText="1"/>
    </xf>
    <xf numFmtId="0" fontId="3" fillId="9" borderId="2"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4" xfId="0" applyFont="1" applyFill="1" applyBorder="1" applyAlignment="1">
      <alignment horizontal="center" vertical="center"/>
    </xf>
    <xf numFmtId="0" fontId="7" fillId="2" borderId="1" xfId="0" applyFont="1" applyFill="1" applyBorder="1" applyAlignment="1">
      <alignment horizontal="center"/>
    </xf>
    <xf numFmtId="0" fontId="0" fillId="6" borderId="2" xfId="0" applyFill="1" applyBorder="1" applyAlignment="1">
      <alignment horizontal="right" vertical="center"/>
    </xf>
    <xf numFmtId="0" fontId="0" fillId="6" borderId="3" xfId="0" applyFill="1" applyBorder="1" applyAlignment="1">
      <alignment horizontal="right" vertical="center"/>
    </xf>
    <xf numFmtId="0" fontId="0" fillId="6" borderId="4" xfId="0" applyFill="1" applyBorder="1" applyAlignment="1">
      <alignment horizontal="right" vertical="center"/>
    </xf>
    <xf numFmtId="0" fontId="0" fillId="6" borderId="2" xfId="0" applyFill="1" applyBorder="1" applyAlignment="1">
      <alignment horizontal="left" wrapText="1"/>
    </xf>
    <xf numFmtId="0" fontId="0" fillId="6" borderId="4" xfId="0" applyFill="1" applyBorder="1" applyAlignment="1">
      <alignment horizontal="left" wrapText="1"/>
    </xf>
    <xf numFmtId="0" fontId="0" fillId="7" borderId="2" xfId="0" applyFill="1" applyBorder="1" applyAlignment="1">
      <alignment horizontal="right" vertical="center"/>
    </xf>
    <xf numFmtId="0" fontId="0" fillId="7" borderId="3" xfId="0" applyFill="1" applyBorder="1" applyAlignment="1">
      <alignment horizontal="right" vertical="center"/>
    </xf>
    <xf numFmtId="0" fontId="0" fillId="7" borderId="4" xfId="0" applyFill="1" applyBorder="1" applyAlignment="1">
      <alignment horizontal="right" vertical="center"/>
    </xf>
  </cellXfs>
  <cellStyles count="3">
    <cellStyle name="Hipervínculo"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microsoft.com/office/2017/06/relationships/rdRichValue" Target="richData/rdrichvalue.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56" Type="http://schemas.openxmlformats.org/officeDocument/2006/relationships/customXml" Target="../customXml/item3.xml"/><Relationship Id="rId8" Type="http://schemas.openxmlformats.org/officeDocument/2006/relationships/worksheet" Target="worksheets/sheet8.xml"/><Relationship Id="rId51" Type="http://schemas.microsoft.com/office/2017/06/relationships/rdRichValueStructure" Target="richData/rdrichvaluestructur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jpeg"/><Relationship Id="rId1" Type="http://schemas.openxmlformats.org/officeDocument/2006/relationships/image" Target="../media/image14.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5</xdr:col>
      <xdr:colOff>15876</xdr:colOff>
      <xdr:row>8</xdr:row>
      <xdr:rowOff>11352</xdr:rowOff>
    </xdr:from>
    <xdr:to>
      <xdr:col>13</xdr:col>
      <xdr:colOff>226914</xdr:colOff>
      <xdr:row>19</xdr:row>
      <xdr:rowOff>21032</xdr:rowOff>
    </xdr:to>
    <xdr:pic>
      <xdr:nvPicPr>
        <xdr:cNvPr id="2" name="Imagen 1">
          <a:extLst>
            <a:ext uri="{FF2B5EF4-FFF2-40B4-BE49-F238E27FC236}">
              <a16:creationId xmlns:a16="http://schemas.microsoft.com/office/drawing/2014/main" id="{786BBF9B-2979-993C-134E-2EF59CD087A8}"/>
            </a:ext>
          </a:extLst>
        </xdr:cNvPr>
        <xdr:cNvPicPr>
          <a:picLocks noChangeAspect="1"/>
        </xdr:cNvPicPr>
      </xdr:nvPicPr>
      <xdr:blipFill>
        <a:blip xmlns:r="http://schemas.openxmlformats.org/officeDocument/2006/relationships" r:embed="rId1"/>
        <a:stretch>
          <a:fillRect/>
        </a:stretch>
      </xdr:blipFill>
      <xdr:spPr>
        <a:xfrm>
          <a:off x="8693151" y="1906827"/>
          <a:ext cx="6611838" cy="28163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19</xdr:row>
      <xdr:rowOff>174624</xdr:rowOff>
    </xdr:from>
    <xdr:to>
      <xdr:col>3</xdr:col>
      <xdr:colOff>349748</xdr:colOff>
      <xdr:row>48</xdr:row>
      <xdr:rowOff>58292</xdr:rowOff>
    </xdr:to>
    <xdr:pic>
      <xdr:nvPicPr>
        <xdr:cNvPr id="2" name="Imagen 1">
          <a:extLst>
            <a:ext uri="{FF2B5EF4-FFF2-40B4-BE49-F238E27FC236}">
              <a16:creationId xmlns:a16="http://schemas.microsoft.com/office/drawing/2014/main" id="{C3BF27EB-033A-1E05-CD2A-5BCF777290E2}"/>
            </a:ext>
          </a:extLst>
        </xdr:cNvPr>
        <xdr:cNvPicPr>
          <a:picLocks noChangeAspect="1"/>
        </xdr:cNvPicPr>
      </xdr:nvPicPr>
      <xdr:blipFill>
        <a:blip xmlns:r="http://schemas.openxmlformats.org/officeDocument/2006/relationships" r:embed="rId1"/>
        <a:stretch>
          <a:fillRect/>
        </a:stretch>
      </xdr:blipFill>
      <xdr:spPr>
        <a:xfrm>
          <a:off x="0" y="5575299"/>
          <a:ext cx="9411198" cy="5150993"/>
        </a:xfrm>
        <a:prstGeom prst="rect">
          <a:avLst/>
        </a:prstGeom>
      </xdr:spPr>
    </xdr:pic>
    <xdr:clientData/>
  </xdr:twoCellAnchor>
  <xdr:twoCellAnchor>
    <xdr:from>
      <xdr:col>1</xdr:col>
      <xdr:colOff>1644650</xdr:colOff>
      <xdr:row>41</xdr:row>
      <xdr:rowOff>57150</xdr:rowOff>
    </xdr:from>
    <xdr:to>
      <xdr:col>2</xdr:col>
      <xdr:colOff>2025650</xdr:colOff>
      <xdr:row>43</xdr:row>
      <xdr:rowOff>139700</xdr:rowOff>
    </xdr:to>
    <xdr:sp macro="" textlink="">
      <xdr:nvSpPr>
        <xdr:cNvPr id="3" name="Elipse 2">
          <a:extLst>
            <a:ext uri="{FF2B5EF4-FFF2-40B4-BE49-F238E27FC236}">
              <a16:creationId xmlns:a16="http://schemas.microsoft.com/office/drawing/2014/main" id="{1531EE33-0EFA-3189-4D1F-3574ECBC0D4E}"/>
            </a:ext>
          </a:extLst>
        </xdr:cNvPr>
        <xdr:cNvSpPr/>
      </xdr:nvSpPr>
      <xdr:spPr>
        <a:xfrm>
          <a:off x="3530600" y="9439275"/>
          <a:ext cx="4486275" cy="4445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editAs="oneCell">
    <xdr:from>
      <xdr:col>3</xdr:col>
      <xdr:colOff>854076</xdr:colOff>
      <xdr:row>20</xdr:row>
      <xdr:rowOff>6707</xdr:rowOff>
    </xdr:from>
    <xdr:to>
      <xdr:col>10</xdr:col>
      <xdr:colOff>602127</xdr:colOff>
      <xdr:row>48</xdr:row>
      <xdr:rowOff>76200</xdr:rowOff>
    </xdr:to>
    <xdr:pic>
      <xdr:nvPicPr>
        <xdr:cNvPr id="4" name="Imagen 3">
          <a:extLst>
            <a:ext uri="{FF2B5EF4-FFF2-40B4-BE49-F238E27FC236}">
              <a16:creationId xmlns:a16="http://schemas.microsoft.com/office/drawing/2014/main" id="{09DFF128-5E56-B056-64B0-10470117417B}"/>
            </a:ext>
          </a:extLst>
        </xdr:cNvPr>
        <xdr:cNvPicPr>
          <a:picLocks noChangeAspect="1"/>
        </xdr:cNvPicPr>
      </xdr:nvPicPr>
      <xdr:blipFill>
        <a:blip xmlns:r="http://schemas.openxmlformats.org/officeDocument/2006/relationships" r:embed="rId2"/>
        <a:stretch>
          <a:fillRect/>
        </a:stretch>
      </xdr:blipFill>
      <xdr:spPr>
        <a:xfrm>
          <a:off x="9559926" y="5588357"/>
          <a:ext cx="5904376" cy="51367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112</xdr:row>
      <xdr:rowOff>520700</xdr:rowOff>
    </xdr:from>
    <xdr:to>
      <xdr:col>3</xdr:col>
      <xdr:colOff>2628900</xdr:colOff>
      <xdr:row>114</xdr:row>
      <xdr:rowOff>114300</xdr:rowOff>
    </xdr:to>
    <xdr:pic>
      <xdr:nvPicPr>
        <xdr:cNvPr id="2" name="Imagen 1">
          <a:extLst>
            <a:ext uri="{FF2B5EF4-FFF2-40B4-BE49-F238E27FC236}">
              <a16:creationId xmlns:a16="http://schemas.microsoft.com/office/drawing/2014/main" id="{0D856F45-D582-72D0-E1D1-FF54F0A5A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8976300"/>
          <a:ext cx="2476500" cy="151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559314</xdr:colOff>
      <xdr:row>7</xdr:row>
      <xdr:rowOff>1238251</xdr:rowOff>
    </xdr:from>
    <xdr:to>
      <xdr:col>10</xdr:col>
      <xdr:colOff>666749</xdr:colOff>
      <xdr:row>20</xdr:row>
      <xdr:rowOff>176806</xdr:rowOff>
    </xdr:to>
    <xdr:pic>
      <xdr:nvPicPr>
        <xdr:cNvPr id="2" name="Imagen 1">
          <a:extLst>
            <a:ext uri="{FF2B5EF4-FFF2-40B4-BE49-F238E27FC236}">
              <a16:creationId xmlns:a16="http://schemas.microsoft.com/office/drawing/2014/main" id="{E644B484-DDDE-4548-ACB2-9C49327F7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64164" y="5118101"/>
          <a:ext cx="1707635" cy="2666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559314</xdr:colOff>
      <xdr:row>7</xdr:row>
      <xdr:rowOff>1238251</xdr:rowOff>
    </xdr:from>
    <xdr:to>
      <xdr:col>11</xdr:col>
      <xdr:colOff>666749</xdr:colOff>
      <xdr:row>14</xdr:row>
      <xdr:rowOff>24406</xdr:rowOff>
    </xdr:to>
    <xdr:pic>
      <xdr:nvPicPr>
        <xdr:cNvPr id="2" name="Imagen 1">
          <a:extLst>
            <a:ext uri="{FF2B5EF4-FFF2-40B4-BE49-F238E27FC236}">
              <a16:creationId xmlns:a16="http://schemas.microsoft.com/office/drawing/2014/main" id="{AFF0D85A-410E-493F-BCB7-32E751C11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06914" y="2673351"/>
          <a:ext cx="1707635" cy="2666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193</xdr:row>
      <xdr:rowOff>0</xdr:rowOff>
    </xdr:from>
    <xdr:to>
      <xdr:col>7</xdr:col>
      <xdr:colOff>761557</xdr:colOff>
      <xdr:row>211</xdr:row>
      <xdr:rowOff>75714</xdr:rowOff>
    </xdr:to>
    <xdr:pic>
      <xdr:nvPicPr>
        <xdr:cNvPr id="2" name="Imagen 1">
          <a:extLst>
            <a:ext uri="{FF2B5EF4-FFF2-40B4-BE49-F238E27FC236}">
              <a16:creationId xmlns:a16="http://schemas.microsoft.com/office/drawing/2014/main" id="{149E2A2F-88B9-444A-972F-FE4D257A83B9}"/>
            </a:ext>
          </a:extLst>
        </xdr:cNvPr>
        <xdr:cNvPicPr>
          <a:picLocks noChangeAspect="1"/>
        </xdr:cNvPicPr>
      </xdr:nvPicPr>
      <xdr:blipFill>
        <a:blip xmlns:r="http://schemas.openxmlformats.org/officeDocument/2006/relationships" r:embed="rId1"/>
        <a:stretch>
          <a:fillRect/>
        </a:stretch>
      </xdr:blipFill>
      <xdr:spPr>
        <a:xfrm>
          <a:off x="9315450" y="64998600"/>
          <a:ext cx="3542857" cy="3885714"/>
        </a:xfrm>
        <a:prstGeom prst="rect">
          <a:avLst/>
        </a:prstGeom>
      </xdr:spPr>
    </xdr:pic>
    <xdr:clientData/>
  </xdr:twoCellAnchor>
  <xdr:twoCellAnchor editAs="oneCell">
    <xdr:from>
      <xdr:col>3</xdr:col>
      <xdr:colOff>2846917</xdr:colOff>
      <xdr:row>192</xdr:row>
      <xdr:rowOff>137584</xdr:rowOff>
    </xdr:from>
    <xdr:to>
      <xdr:col>7</xdr:col>
      <xdr:colOff>528724</xdr:colOff>
      <xdr:row>211</xdr:row>
      <xdr:rowOff>22798</xdr:rowOff>
    </xdr:to>
    <xdr:pic>
      <xdr:nvPicPr>
        <xdr:cNvPr id="4" name="Imagen 3">
          <a:extLst>
            <a:ext uri="{FF2B5EF4-FFF2-40B4-BE49-F238E27FC236}">
              <a16:creationId xmlns:a16="http://schemas.microsoft.com/office/drawing/2014/main" id="{BD5459BC-4C47-4951-B8F3-B821851602F4}"/>
            </a:ext>
          </a:extLst>
        </xdr:cNvPr>
        <xdr:cNvPicPr>
          <a:picLocks noChangeAspect="1"/>
        </xdr:cNvPicPr>
      </xdr:nvPicPr>
      <xdr:blipFill>
        <a:blip xmlns:r="http://schemas.openxmlformats.org/officeDocument/2006/relationships" r:embed="rId1"/>
        <a:stretch>
          <a:fillRect/>
        </a:stretch>
      </xdr:blipFill>
      <xdr:spPr>
        <a:xfrm>
          <a:off x="9085792" y="64945684"/>
          <a:ext cx="3539682" cy="38857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35</xdr:row>
      <xdr:rowOff>0</xdr:rowOff>
    </xdr:from>
    <xdr:to>
      <xdr:col>1</xdr:col>
      <xdr:colOff>1627338</xdr:colOff>
      <xdr:row>55</xdr:row>
      <xdr:rowOff>161429</xdr:rowOff>
    </xdr:to>
    <xdr:pic>
      <xdr:nvPicPr>
        <xdr:cNvPr id="9" name="Imagen 8">
          <a:extLst>
            <a:ext uri="{FF2B5EF4-FFF2-40B4-BE49-F238E27FC236}">
              <a16:creationId xmlns:a16="http://schemas.microsoft.com/office/drawing/2014/main" id="{C9CDDE96-5F30-D162-DA3A-7547EB7C92B5}"/>
            </a:ext>
          </a:extLst>
        </xdr:cNvPr>
        <xdr:cNvPicPr>
          <a:picLocks noChangeAspect="1"/>
        </xdr:cNvPicPr>
      </xdr:nvPicPr>
      <xdr:blipFill>
        <a:blip xmlns:r="http://schemas.openxmlformats.org/officeDocument/2006/relationships" r:embed="rId1"/>
        <a:stretch>
          <a:fillRect/>
        </a:stretch>
      </xdr:blipFill>
      <xdr:spPr>
        <a:xfrm>
          <a:off x="0" y="10706100"/>
          <a:ext cx="2533333" cy="3971429"/>
        </a:xfrm>
        <a:prstGeom prst="rect">
          <a:avLst/>
        </a:prstGeom>
      </xdr:spPr>
    </xdr:pic>
    <xdr:clientData/>
  </xdr:twoCellAnchor>
  <xdr:twoCellAnchor editAs="oneCell">
    <xdr:from>
      <xdr:col>5</xdr:col>
      <xdr:colOff>219075</xdr:colOff>
      <xdr:row>2</xdr:row>
      <xdr:rowOff>276225</xdr:rowOff>
    </xdr:from>
    <xdr:to>
      <xdr:col>12</xdr:col>
      <xdr:colOff>253365</xdr:colOff>
      <xdr:row>9</xdr:row>
      <xdr:rowOff>292474</xdr:rowOff>
    </xdr:to>
    <xdr:pic>
      <xdr:nvPicPr>
        <xdr:cNvPr id="10" name="Imagen 9">
          <a:extLst>
            <a:ext uri="{FF2B5EF4-FFF2-40B4-BE49-F238E27FC236}">
              <a16:creationId xmlns:a16="http://schemas.microsoft.com/office/drawing/2014/main" id="{CB1B8128-4C33-F618-7375-E6EABE6E577A}"/>
            </a:ext>
          </a:extLst>
        </xdr:cNvPr>
        <xdr:cNvPicPr>
          <a:picLocks noChangeAspect="1"/>
        </xdr:cNvPicPr>
      </xdr:nvPicPr>
      <xdr:blipFill>
        <a:blip xmlns:r="http://schemas.openxmlformats.org/officeDocument/2006/relationships" r:embed="rId2"/>
        <a:stretch>
          <a:fillRect/>
        </a:stretch>
      </xdr:blipFill>
      <xdr:spPr>
        <a:xfrm>
          <a:off x="8010525" y="666750"/>
          <a:ext cx="7273290" cy="3505200"/>
        </a:xfrm>
        <a:prstGeom prst="rect">
          <a:avLst/>
        </a:prstGeom>
      </xdr:spPr>
    </xdr:pic>
    <xdr:clientData/>
  </xdr:twoCellAnchor>
  <xdr:twoCellAnchor editAs="oneCell">
    <xdr:from>
      <xdr:col>2</xdr:col>
      <xdr:colOff>0</xdr:colOff>
      <xdr:row>35</xdr:row>
      <xdr:rowOff>0</xdr:rowOff>
    </xdr:from>
    <xdr:to>
      <xdr:col>6</xdr:col>
      <xdr:colOff>1048472</xdr:colOff>
      <xdr:row>39</xdr:row>
      <xdr:rowOff>57048</xdr:rowOff>
    </xdr:to>
    <xdr:pic>
      <xdr:nvPicPr>
        <xdr:cNvPr id="11" name="Imagen 10">
          <a:extLst>
            <a:ext uri="{FF2B5EF4-FFF2-40B4-BE49-F238E27FC236}">
              <a16:creationId xmlns:a16="http://schemas.microsoft.com/office/drawing/2014/main" id="{D7F5BE71-90DD-2682-7657-342860BA4C5C}"/>
            </a:ext>
          </a:extLst>
        </xdr:cNvPr>
        <xdr:cNvPicPr>
          <a:picLocks noChangeAspect="1"/>
        </xdr:cNvPicPr>
      </xdr:nvPicPr>
      <xdr:blipFill>
        <a:blip xmlns:r="http://schemas.openxmlformats.org/officeDocument/2006/relationships" r:embed="rId3"/>
        <a:stretch>
          <a:fillRect/>
        </a:stretch>
      </xdr:blipFill>
      <xdr:spPr>
        <a:xfrm>
          <a:off x="3609975" y="7181850"/>
          <a:ext cx="3190476" cy="819048"/>
        </a:xfrm>
        <a:prstGeom prst="rect">
          <a:avLst/>
        </a:prstGeom>
      </xdr:spPr>
    </xdr:pic>
    <xdr:clientData/>
  </xdr:twoCellAnchor>
  <xdr:twoCellAnchor editAs="oneCell">
    <xdr:from>
      <xdr:col>2</xdr:col>
      <xdr:colOff>0</xdr:colOff>
      <xdr:row>42</xdr:row>
      <xdr:rowOff>0</xdr:rowOff>
    </xdr:from>
    <xdr:to>
      <xdr:col>6</xdr:col>
      <xdr:colOff>991329</xdr:colOff>
      <xdr:row>52</xdr:row>
      <xdr:rowOff>56905</xdr:rowOff>
    </xdr:to>
    <xdr:pic>
      <xdr:nvPicPr>
        <xdr:cNvPr id="12" name="Imagen 11">
          <a:extLst>
            <a:ext uri="{FF2B5EF4-FFF2-40B4-BE49-F238E27FC236}">
              <a16:creationId xmlns:a16="http://schemas.microsoft.com/office/drawing/2014/main" id="{9DE0CE46-A22B-4C4F-66B7-674CF966FB4F}"/>
            </a:ext>
          </a:extLst>
        </xdr:cNvPr>
        <xdr:cNvPicPr>
          <a:picLocks noChangeAspect="1"/>
        </xdr:cNvPicPr>
      </xdr:nvPicPr>
      <xdr:blipFill>
        <a:blip xmlns:r="http://schemas.openxmlformats.org/officeDocument/2006/relationships" r:embed="rId4"/>
        <a:stretch>
          <a:fillRect/>
        </a:stretch>
      </xdr:blipFill>
      <xdr:spPr>
        <a:xfrm>
          <a:off x="3609975" y="8515350"/>
          <a:ext cx="3133333" cy="1961905"/>
        </a:xfrm>
        <a:prstGeom prst="rect">
          <a:avLst/>
        </a:prstGeom>
      </xdr:spPr>
    </xdr:pic>
    <xdr:clientData/>
  </xdr:twoCellAnchor>
  <xdr:twoCellAnchor editAs="oneCell">
    <xdr:from>
      <xdr:col>7</xdr:col>
      <xdr:colOff>549870</xdr:colOff>
      <xdr:row>9</xdr:row>
      <xdr:rowOff>267341</xdr:rowOff>
    </xdr:from>
    <xdr:to>
      <xdr:col>11</xdr:col>
      <xdr:colOff>622860</xdr:colOff>
      <xdr:row>11</xdr:row>
      <xdr:rowOff>1054054</xdr:rowOff>
    </xdr:to>
    <xdr:pic>
      <xdr:nvPicPr>
        <xdr:cNvPr id="13" name="Imagen 12">
          <a:extLst>
            <a:ext uri="{FF2B5EF4-FFF2-40B4-BE49-F238E27FC236}">
              <a16:creationId xmlns:a16="http://schemas.microsoft.com/office/drawing/2014/main" id="{6C07C8AB-9607-212D-BACD-C2E02284D24C}"/>
            </a:ext>
          </a:extLst>
        </xdr:cNvPr>
        <xdr:cNvPicPr>
          <a:picLocks noChangeAspect="1"/>
        </xdr:cNvPicPr>
      </xdr:nvPicPr>
      <xdr:blipFill rotWithShape="1">
        <a:blip xmlns:r="http://schemas.openxmlformats.org/officeDocument/2006/relationships" r:embed="rId5"/>
        <a:srcRect t="4110"/>
        <a:stretch>
          <a:fillRect/>
        </a:stretch>
      </xdr:blipFill>
      <xdr:spPr>
        <a:xfrm>
          <a:off x="10717808" y="4140841"/>
          <a:ext cx="4184615" cy="2945713"/>
        </a:xfrm>
        <a:prstGeom prst="rect">
          <a:avLst/>
        </a:prstGeom>
      </xdr:spPr>
    </xdr:pic>
    <xdr:clientData/>
  </xdr:twoCellAnchor>
  <xdr:twoCellAnchor editAs="oneCell">
    <xdr:from>
      <xdr:col>6</xdr:col>
      <xdr:colOff>1326962</xdr:colOff>
      <xdr:row>11</xdr:row>
      <xdr:rowOff>1032807</xdr:rowOff>
    </xdr:from>
    <xdr:to>
      <xdr:col>10</xdr:col>
      <xdr:colOff>486521</xdr:colOff>
      <xdr:row>16</xdr:row>
      <xdr:rowOff>142980</xdr:rowOff>
    </xdr:to>
    <xdr:pic>
      <xdr:nvPicPr>
        <xdr:cNvPr id="14" name="Imagen 13">
          <a:extLst>
            <a:ext uri="{FF2B5EF4-FFF2-40B4-BE49-F238E27FC236}">
              <a16:creationId xmlns:a16="http://schemas.microsoft.com/office/drawing/2014/main" id="{840855BA-63B2-FE5E-9C04-5B3366E4018A}"/>
            </a:ext>
          </a:extLst>
        </xdr:cNvPr>
        <xdr:cNvPicPr>
          <a:picLocks noChangeAspect="1"/>
        </xdr:cNvPicPr>
      </xdr:nvPicPr>
      <xdr:blipFill rotWithShape="1">
        <a:blip xmlns:r="http://schemas.openxmlformats.org/officeDocument/2006/relationships" r:embed="rId6"/>
        <a:srcRect l="21245"/>
        <a:stretch>
          <a:fillRect/>
        </a:stretch>
      </xdr:blipFill>
      <xdr:spPr>
        <a:xfrm>
          <a:off x="9891525" y="7065307"/>
          <a:ext cx="4112559" cy="592054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666749</xdr:colOff>
      <xdr:row>8</xdr:row>
      <xdr:rowOff>1133475</xdr:rowOff>
    </xdr:from>
    <xdr:to>
      <xdr:col>7</xdr:col>
      <xdr:colOff>200024</xdr:colOff>
      <xdr:row>18</xdr:row>
      <xdr:rowOff>0</xdr:rowOff>
    </xdr:to>
    <xdr:pic>
      <xdr:nvPicPr>
        <xdr:cNvPr id="4" name="Imagen 3">
          <a:extLst>
            <a:ext uri="{FF2B5EF4-FFF2-40B4-BE49-F238E27FC236}">
              <a16:creationId xmlns:a16="http://schemas.microsoft.com/office/drawing/2014/main" id="{A9A9AC8C-4E90-403A-BD9A-F765681E1F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58199" y="5200650"/>
          <a:ext cx="1895475" cy="3000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355373</xdr:colOff>
      <xdr:row>6</xdr:row>
      <xdr:rowOff>152399</xdr:rowOff>
    </xdr:from>
    <xdr:to>
      <xdr:col>8</xdr:col>
      <xdr:colOff>352424</xdr:colOff>
      <xdr:row>8</xdr:row>
      <xdr:rowOff>909124</xdr:rowOff>
    </xdr:to>
    <xdr:pic>
      <xdr:nvPicPr>
        <xdr:cNvPr id="5" name="Imagen 4">
          <a:extLst>
            <a:ext uri="{FF2B5EF4-FFF2-40B4-BE49-F238E27FC236}">
              <a16:creationId xmlns:a16="http://schemas.microsoft.com/office/drawing/2014/main" id="{177A2C5D-731A-527C-C51E-86E36515F1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9023" y="1990724"/>
          <a:ext cx="1825851" cy="2985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638175</xdr:colOff>
      <xdr:row>6</xdr:row>
      <xdr:rowOff>95250</xdr:rowOff>
    </xdr:from>
    <xdr:to>
      <xdr:col>7</xdr:col>
      <xdr:colOff>66792</xdr:colOff>
      <xdr:row>8</xdr:row>
      <xdr:rowOff>876300</xdr:rowOff>
    </xdr:to>
    <xdr:pic>
      <xdr:nvPicPr>
        <xdr:cNvPr id="6" name="Imagen 5">
          <a:extLst>
            <a:ext uri="{FF2B5EF4-FFF2-40B4-BE49-F238E27FC236}">
              <a16:creationId xmlns:a16="http://schemas.microsoft.com/office/drawing/2014/main" id="{5C5DE969-08C6-01BF-4D02-626B9B94CD7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29625" y="1933575"/>
          <a:ext cx="1790817" cy="3009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559314</xdr:colOff>
      <xdr:row>7</xdr:row>
      <xdr:rowOff>1238251</xdr:rowOff>
    </xdr:from>
    <xdr:to>
      <xdr:col>10</xdr:col>
      <xdr:colOff>666749</xdr:colOff>
      <xdr:row>10</xdr:row>
      <xdr:rowOff>221256</xdr:rowOff>
    </xdr:to>
    <xdr:pic>
      <xdr:nvPicPr>
        <xdr:cNvPr id="7" name="Imagen 6">
          <a:extLst>
            <a:ext uri="{FF2B5EF4-FFF2-40B4-BE49-F238E27FC236}">
              <a16:creationId xmlns:a16="http://schemas.microsoft.com/office/drawing/2014/main" id="{D9A4C2CD-21B8-3344-6233-18418771B89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541764" y="3762376"/>
          <a:ext cx="1631435" cy="2954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29</xdr:row>
      <xdr:rowOff>0</xdr:rowOff>
    </xdr:from>
    <xdr:to>
      <xdr:col>3</xdr:col>
      <xdr:colOff>246986</xdr:colOff>
      <xdr:row>49</xdr:row>
      <xdr:rowOff>161429</xdr:rowOff>
    </xdr:to>
    <xdr:pic>
      <xdr:nvPicPr>
        <xdr:cNvPr id="2" name="Imagen 1">
          <a:extLst>
            <a:ext uri="{FF2B5EF4-FFF2-40B4-BE49-F238E27FC236}">
              <a16:creationId xmlns:a16="http://schemas.microsoft.com/office/drawing/2014/main" id="{0EF03175-FFC5-1FB9-2717-C6A0C592B014}"/>
            </a:ext>
          </a:extLst>
        </xdr:cNvPr>
        <xdr:cNvPicPr>
          <a:picLocks noChangeAspect="1"/>
        </xdr:cNvPicPr>
      </xdr:nvPicPr>
      <xdr:blipFill>
        <a:blip xmlns:r="http://schemas.openxmlformats.org/officeDocument/2006/relationships" r:embed="rId5"/>
        <a:stretch>
          <a:fillRect/>
        </a:stretch>
      </xdr:blipFill>
      <xdr:spPr>
        <a:xfrm>
          <a:off x="1343025" y="10315575"/>
          <a:ext cx="5314286" cy="3971429"/>
        </a:xfrm>
        <a:prstGeom prst="rect">
          <a:avLst/>
        </a:prstGeom>
      </xdr:spPr>
    </xdr:pic>
    <xdr:clientData/>
  </xdr:twoCellAnchor>
  <xdr:twoCellAnchor editAs="oneCell">
    <xdr:from>
      <xdr:col>3</xdr:col>
      <xdr:colOff>457200</xdr:colOff>
      <xdr:row>28</xdr:row>
      <xdr:rowOff>180975</xdr:rowOff>
    </xdr:from>
    <xdr:to>
      <xdr:col>8</xdr:col>
      <xdr:colOff>266027</xdr:colOff>
      <xdr:row>49</xdr:row>
      <xdr:rowOff>113807</xdr:rowOff>
    </xdr:to>
    <xdr:pic>
      <xdr:nvPicPr>
        <xdr:cNvPr id="3" name="Imagen 2">
          <a:extLst>
            <a:ext uri="{FF2B5EF4-FFF2-40B4-BE49-F238E27FC236}">
              <a16:creationId xmlns:a16="http://schemas.microsoft.com/office/drawing/2014/main" id="{D13DE2C4-9FA4-6EC6-61F6-C977FAD9E138}"/>
            </a:ext>
          </a:extLst>
        </xdr:cNvPr>
        <xdr:cNvPicPr>
          <a:picLocks noChangeAspect="1"/>
        </xdr:cNvPicPr>
      </xdr:nvPicPr>
      <xdr:blipFill>
        <a:blip xmlns:r="http://schemas.openxmlformats.org/officeDocument/2006/relationships" r:embed="rId6"/>
        <a:stretch>
          <a:fillRect/>
        </a:stretch>
      </xdr:blipFill>
      <xdr:spPr>
        <a:xfrm>
          <a:off x="6867525" y="10306050"/>
          <a:ext cx="5380952" cy="394285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2774373</xdr:colOff>
      <xdr:row>2</xdr:row>
      <xdr:rowOff>155716</xdr:rowOff>
    </xdr:from>
    <xdr:to>
      <xdr:col>8</xdr:col>
      <xdr:colOff>368011</xdr:colOff>
      <xdr:row>14</xdr:row>
      <xdr:rowOff>13519</xdr:rowOff>
    </xdr:to>
    <xdr:pic>
      <xdr:nvPicPr>
        <xdr:cNvPr id="2" name="Imagen 1">
          <a:extLst>
            <a:ext uri="{FF2B5EF4-FFF2-40B4-BE49-F238E27FC236}">
              <a16:creationId xmlns:a16="http://schemas.microsoft.com/office/drawing/2014/main" id="{4304ABF7-98CA-795B-60ED-6CDEE96CFD07}"/>
            </a:ext>
          </a:extLst>
        </xdr:cNvPr>
        <xdr:cNvPicPr>
          <a:picLocks noChangeAspect="1"/>
        </xdr:cNvPicPr>
      </xdr:nvPicPr>
      <xdr:blipFill>
        <a:blip xmlns:r="http://schemas.openxmlformats.org/officeDocument/2006/relationships" r:embed="rId1"/>
        <a:stretch>
          <a:fillRect/>
        </a:stretch>
      </xdr:blipFill>
      <xdr:spPr>
        <a:xfrm>
          <a:off x="5753100" y="727216"/>
          <a:ext cx="6105525" cy="352059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2</xdr:col>
      <xdr:colOff>456858</xdr:colOff>
      <xdr:row>53</xdr:row>
      <xdr:rowOff>75881</xdr:rowOff>
    </xdr:to>
    <xdr:pic>
      <xdr:nvPicPr>
        <xdr:cNvPr id="2" name="Imagen 1">
          <a:extLst>
            <a:ext uri="{FF2B5EF4-FFF2-40B4-BE49-F238E27FC236}">
              <a16:creationId xmlns:a16="http://schemas.microsoft.com/office/drawing/2014/main" id="{99E77E22-220D-7476-AA0B-D5EA6F68C211}"/>
            </a:ext>
          </a:extLst>
        </xdr:cNvPr>
        <xdr:cNvPicPr>
          <a:picLocks noChangeAspect="1"/>
        </xdr:cNvPicPr>
      </xdr:nvPicPr>
      <xdr:blipFill>
        <a:blip xmlns:r="http://schemas.openxmlformats.org/officeDocument/2006/relationships" r:embed="rId1"/>
        <a:stretch>
          <a:fillRect/>
        </a:stretch>
      </xdr:blipFill>
      <xdr:spPr>
        <a:xfrm>
          <a:off x="1057275" y="13716000"/>
          <a:ext cx="2733333" cy="255238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0</xdr:colOff>
      <xdr:row>193</xdr:row>
      <xdr:rowOff>0</xdr:rowOff>
    </xdr:from>
    <xdr:to>
      <xdr:col>7</xdr:col>
      <xdr:colOff>761557</xdr:colOff>
      <xdr:row>211</xdr:row>
      <xdr:rowOff>75714</xdr:rowOff>
    </xdr:to>
    <xdr:pic>
      <xdr:nvPicPr>
        <xdr:cNvPr id="2" name="Imagen 1">
          <a:extLst>
            <a:ext uri="{FF2B5EF4-FFF2-40B4-BE49-F238E27FC236}">
              <a16:creationId xmlns:a16="http://schemas.microsoft.com/office/drawing/2014/main" id="{E950CEC1-9244-88A2-603F-6DFB5E20FFA4}"/>
            </a:ext>
          </a:extLst>
        </xdr:cNvPr>
        <xdr:cNvPicPr>
          <a:picLocks noChangeAspect="1"/>
        </xdr:cNvPicPr>
      </xdr:nvPicPr>
      <xdr:blipFill>
        <a:blip xmlns:r="http://schemas.openxmlformats.org/officeDocument/2006/relationships" r:embed="rId1"/>
        <a:stretch>
          <a:fillRect/>
        </a:stretch>
      </xdr:blipFill>
      <xdr:spPr>
        <a:xfrm>
          <a:off x="9782175" y="64046100"/>
          <a:ext cx="3542857" cy="3885714"/>
        </a:xfrm>
        <a:prstGeom prst="rect">
          <a:avLst/>
        </a:prstGeom>
      </xdr:spPr>
    </xdr:pic>
    <xdr:clientData/>
  </xdr:twoCellAnchor>
  <xdr:twoCellAnchor editAs="oneCell">
    <xdr:from>
      <xdr:col>1</xdr:col>
      <xdr:colOff>0</xdr:colOff>
      <xdr:row>217</xdr:row>
      <xdr:rowOff>0</xdr:rowOff>
    </xdr:from>
    <xdr:to>
      <xdr:col>3</xdr:col>
      <xdr:colOff>2915751</xdr:colOff>
      <xdr:row>234</xdr:row>
      <xdr:rowOff>28167</xdr:rowOff>
    </xdr:to>
    <xdr:pic>
      <xdr:nvPicPr>
        <xdr:cNvPr id="3" name="Imagen 2">
          <a:extLst>
            <a:ext uri="{FF2B5EF4-FFF2-40B4-BE49-F238E27FC236}">
              <a16:creationId xmlns:a16="http://schemas.microsoft.com/office/drawing/2014/main" id="{AA735EA1-022C-7C4A-CA64-7353C061C5D0}"/>
            </a:ext>
          </a:extLst>
        </xdr:cNvPr>
        <xdr:cNvPicPr>
          <a:picLocks noChangeAspect="1"/>
        </xdr:cNvPicPr>
      </xdr:nvPicPr>
      <xdr:blipFill>
        <a:blip xmlns:r="http://schemas.openxmlformats.org/officeDocument/2006/relationships" r:embed="rId2"/>
        <a:stretch>
          <a:fillRect/>
        </a:stretch>
      </xdr:blipFill>
      <xdr:spPr>
        <a:xfrm>
          <a:off x="1400175" y="68808600"/>
          <a:ext cx="7761905" cy="3266667"/>
        </a:xfrm>
        <a:prstGeom prst="rect">
          <a:avLst/>
        </a:prstGeom>
      </xdr:spPr>
    </xdr:pic>
    <xdr:clientData/>
  </xdr:twoCellAnchor>
  <xdr:twoCellAnchor editAs="oneCell">
    <xdr:from>
      <xdr:col>3</xdr:col>
      <xdr:colOff>2846917</xdr:colOff>
      <xdr:row>192</xdr:row>
      <xdr:rowOff>137584</xdr:rowOff>
    </xdr:from>
    <xdr:to>
      <xdr:col>7</xdr:col>
      <xdr:colOff>528724</xdr:colOff>
      <xdr:row>211</xdr:row>
      <xdr:rowOff>22798</xdr:rowOff>
    </xdr:to>
    <xdr:pic>
      <xdr:nvPicPr>
        <xdr:cNvPr id="4" name="Imagen 3">
          <a:extLst>
            <a:ext uri="{FF2B5EF4-FFF2-40B4-BE49-F238E27FC236}">
              <a16:creationId xmlns:a16="http://schemas.microsoft.com/office/drawing/2014/main" id="{B739F179-E7FB-2D87-8D30-D4EDBC9A1E73}"/>
            </a:ext>
          </a:extLst>
        </xdr:cNvPr>
        <xdr:cNvPicPr>
          <a:picLocks noChangeAspect="1"/>
        </xdr:cNvPicPr>
      </xdr:nvPicPr>
      <xdr:blipFill>
        <a:blip xmlns:r="http://schemas.openxmlformats.org/officeDocument/2006/relationships" r:embed="rId1"/>
        <a:stretch>
          <a:fillRect/>
        </a:stretch>
      </xdr:blipFill>
      <xdr:spPr>
        <a:xfrm>
          <a:off x="9091084" y="64611251"/>
          <a:ext cx="3544973" cy="388571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4</xdr:col>
      <xdr:colOff>0</xdr:colOff>
      <xdr:row>39</xdr:row>
      <xdr:rowOff>122598</xdr:rowOff>
    </xdr:to>
    <xdr:pic>
      <xdr:nvPicPr>
        <xdr:cNvPr id="2" name="Imagen 1">
          <a:extLst>
            <a:ext uri="{FF2B5EF4-FFF2-40B4-BE49-F238E27FC236}">
              <a16:creationId xmlns:a16="http://schemas.microsoft.com/office/drawing/2014/main" id="{521A431E-B402-4BC7-2518-78B98540B8AE}"/>
            </a:ext>
          </a:extLst>
        </xdr:cNvPr>
        <xdr:cNvPicPr>
          <a:picLocks noChangeAspect="1"/>
        </xdr:cNvPicPr>
      </xdr:nvPicPr>
      <xdr:blipFill>
        <a:blip xmlns:r="http://schemas.openxmlformats.org/officeDocument/2006/relationships" r:embed="rId1"/>
        <a:stretch>
          <a:fillRect/>
        </a:stretch>
      </xdr:blipFill>
      <xdr:spPr>
        <a:xfrm>
          <a:off x="1057275" y="5219700"/>
          <a:ext cx="8277225" cy="374209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emea.test.verifone.cloud/" TargetMode="External"/><Relationship Id="rId2" Type="http://schemas.openxmlformats.org/officeDocument/2006/relationships/hyperlink" Target="https://verifone.atlassian.net/servicedesk/customer/portals" TargetMode="External"/><Relationship Id="rId1" Type="http://schemas.openxmlformats.org/officeDocument/2006/relationships/hyperlink" Target="https://docs.verifone.com/hardware-products" TargetMode="External"/><Relationship Id="rId4" Type="http://schemas.openxmlformats.org/officeDocument/2006/relationships/hyperlink" Target="https://docs.verifone.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am10.safelinks.protection.outlook.com/?url=https%3A%2F%2Fwww.figma.com%2Fdesign%2FKFe8iIAzt4qdcDPGRM1fRI%2FGetnet-POS-Integrado%3Fnode-id%3D10637-694%26t%3DT5TWD8KC12yeHkPs-4&amp;data=05%7C02%7Cviviana.lavin%40coasinlogicalis.com%7C10c9462faa834005f7d108de93e5ecb1%7C2e3290cb8d404058abe502c4f58b87e3%7C0%7C0%7C639110812910328197%7CUnknown%7CTWFpbGZsb3d8eyJFbXB0eU1hcGkiOnRydWUsIlYiOiIwLjAuMDAwMCIsIlAiOiJXaW4zMiIsIkFOIjoiTWFpbCIsIldUIjoyfQ%3D%3D%7C0%7C%7C%7C&amp;sdata=Da%2FOStzoSyWCX2CX4xu5o9RbodEKJEpxPiIjP2VOl94%3D&amp;reserved=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nam10.safelinks.protection.outlook.com/?url=https%3A%2F%2Fwww.figma.com%2Fdesign%2FKFe8iIAzt4qdcDPGRM1fRI%2FGetnet-POS-Integrado%3Fnode-id%3D10637-694%26t%3DT5TWD8KC12yeHkPs-4&amp;data=05%7C02%7Cviviana.lavin%40coasinlogicalis.com%7C10c9462faa834005f7d108de93e5ecb1%7C2e3290cb8d404058abe502c4f58b87e3%7C0%7C0%7C639110812910328197%7CUnknown%7CTWFpbGZsb3d8eyJFbXB0eU1hcGkiOnRydWUsIlYiOiIwLjAuMDAwMCIsIlAiOiJXaW4zMiIsIkFOIjoiTWFpbCIsIldUIjoyfQ%3D%3D%7C0%7C%7C%7C&amp;sdata=Da%2FOStzoSyWCX2CX4xu5o9RbodEKJEpxPiIjP2VOl94%3D&amp;reserved=0"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state-manager-integration.icloud.ingenico.com/"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igma.com/design/Hrr7MZ2T558bWw4LxVTiYf/UXD---HOMO-H2H?node-id=1248-3195&amp;p=f&amp;t=BDSwirU2BAyafWo0-0"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2" Type="http://schemas.openxmlformats.org/officeDocument/2006/relationships/hyperlink" Target="https://52.252.57.152/emgui/" TargetMode="External"/><Relationship Id="rId1" Type="http://schemas.openxmlformats.org/officeDocument/2006/relationships/hyperlink" Target="https://52.252.57.61/emgui/"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6.xml.rels><?xml version="1.0" encoding="UTF-8" standalone="yes"?>
<Relationships xmlns="http://schemas.openxmlformats.org/package/2006/relationships"><Relationship Id="rId3" Type="http://schemas.openxmlformats.org/officeDocument/2006/relationships/hyperlink" Target="https://www.udemy.com/course/kotlin-intensivo/?couponCode=KEEPLEARNING" TargetMode="External"/><Relationship Id="rId7" Type="http://schemas.openxmlformats.org/officeDocument/2006/relationships/hyperlink" Target="https://www.udemy.com/course/jetpack-compose-desde-0-a-profesional/learn/lecture/35897282?start=480" TargetMode="External"/><Relationship Id="rId2" Type="http://schemas.openxmlformats.org/officeDocument/2006/relationships/hyperlink" Target="https://www.udemy.com/course/jetpack-compose-desde-0-a-profesional/learn/lecture/35897282?start=480" TargetMode="External"/><Relationship Id="rId1" Type="http://schemas.openxmlformats.org/officeDocument/2006/relationships/hyperlink" Target="https://www.udemy.com/course/complete-emv-cards-and-payments-training-course/?couponCode=KEEPLEARNING" TargetMode="External"/><Relationship Id="rId6" Type="http://schemas.openxmlformats.org/officeDocument/2006/relationships/hyperlink" Target="https://www.udemy.com/course/curso-mvvm-android-la-arquitectura-recomendada-por-android/?couponCode=ST13MT80425G2" TargetMode="External"/><Relationship Id="rId5" Type="http://schemas.openxmlformats.org/officeDocument/2006/relationships/hyperlink" Target="https://www.udemy.com/course/curso-mvvm-android-la-arquitectura-recomendada-por-android/?couponCode=ST13MT80425G2" TargetMode="External"/><Relationship Id="rId4" Type="http://schemas.openxmlformats.org/officeDocument/2006/relationships/hyperlink" Target="https://cursokotlin.com/mvvm-en-android-con-kotlin-livedata-y-view-binding-android-architecture-compon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D742-C045-4CEB-96DB-E8B47872FCA3}">
  <dimension ref="A1:F13"/>
  <sheetViews>
    <sheetView workbookViewId="0">
      <selection activeCell="A2" sqref="A2:D9"/>
    </sheetView>
  </sheetViews>
  <sheetFormatPr baseColWidth="10" defaultColWidth="11.453125" defaultRowHeight="14.5" x14ac:dyDescent="0.35"/>
  <cols>
    <col min="1" max="1" width="15.6328125" customWidth="1"/>
    <col min="2" max="2" width="42.90625" customWidth="1"/>
    <col min="3" max="3" width="10.81640625" customWidth="1"/>
    <col min="4" max="4" width="40" customWidth="1"/>
    <col min="5" max="5" width="51.7265625" style="3" customWidth="1"/>
  </cols>
  <sheetData>
    <row r="1" spans="1:6" x14ac:dyDescent="0.35">
      <c r="A1" s="315"/>
      <c r="B1" s="316"/>
      <c r="C1" s="315"/>
      <c r="D1" s="316"/>
      <c r="E1" s="316"/>
      <c r="F1" s="315"/>
    </row>
    <row r="2" spans="1:6" ht="65.5" customHeight="1" x14ac:dyDescent="0.35">
      <c r="A2" s="408" t="s">
        <v>277</v>
      </c>
      <c r="B2" s="492" t="s">
        <v>2078</v>
      </c>
      <c r="C2" s="492"/>
      <c r="D2" s="492"/>
      <c r="E2" s="435"/>
      <c r="F2" s="317"/>
    </row>
    <row r="3" spans="1:6" x14ac:dyDescent="0.35">
      <c r="A3" s="317" t="s">
        <v>2081</v>
      </c>
      <c r="B3" s="353">
        <v>46261</v>
      </c>
      <c r="C3" s="317"/>
      <c r="D3" s="318"/>
      <c r="E3" s="318"/>
      <c r="F3" s="317"/>
    </row>
    <row r="4" spans="1:6" x14ac:dyDescent="0.35">
      <c r="A4" s="317"/>
      <c r="B4" s="353"/>
      <c r="C4" s="317"/>
      <c r="D4" s="318"/>
      <c r="E4" s="318"/>
      <c r="F4" s="317"/>
    </row>
    <row r="5" spans="1:6" ht="16" x14ac:dyDescent="0.4">
      <c r="A5" s="319"/>
      <c r="B5" s="320" t="s">
        <v>7</v>
      </c>
      <c r="C5" s="321" t="s">
        <v>904</v>
      </c>
      <c r="D5" s="320" t="s">
        <v>44</v>
      </c>
      <c r="E5" s="319"/>
      <c r="F5" s="319"/>
    </row>
    <row r="6" spans="1:6" ht="32" x14ac:dyDescent="0.4">
      <c r="A6" s="319"/>
      <c r="B6" s="324" t="s">
        <v>279</v>
      </c>
      <c r="C6" s="323">
        <v>4</v>
      </c>
      <c r="D6" s="322" t="s">
        <v>2079</v>
      </c>
      <c r="E6" s="319"/>
      <c r="F6" s="319"/>
    </row>
    <row r="7" spans="1:6" ht="30.5" customHeight="1" x14ac:dyDescent="0.4">
      <c r="A7" s="319"/>
      <c r="B7" s="324" t="s">
        <v>2080</v>
      </c>
      <c r="C7" s="323">
        <v>10</v>
      </c>
      <c r="D7" s="438"/>
      <c r="E7" s="319"/>
      <c r="F7" s="319"/>
    </row>
    <row r="8" spans="1:6" s="102" customFormat="1" ht="16" x14ac:dyDescent="0.4">
      <c r="A8" s="387"/>
      <c r="B8" s="388" t="s">
        <v>285</v>
      </c>
      <c r="C8" s="389">
        <v>6</v>
      </c>
      <c r="D8" s="436"/>
      <c r="E8" s="387"/>
      <c r="F8" s="387"/>
    </row>
    <row r="9" spans="1:6" s="102" customFormat="1" ht="23.5" customHeight="1" x14ac:dyDescent="0.4">
      <c r="A9" s="387"/>
      <c r="B9" s="388" t="s">
        <v>288</v>
      </c>
      <c r="C9" s="389">
        <f>SUM(C6:C8)</f>
        <v>20</v>
      </c>
      <c r="D9" s="436"/>
      <c r="E9" s="387"/>
      <c r="F9" s="387"/>
    </row>
    <row r="10" spans="1:6" x14ac:dyDescent="0.35">
      <c r="A10" s="315"/>
      <c r="B10" s="316"/>
      <c r="C10" s="315"/>
      <c r="D10" s="316"/>
      <c r="E10" s="316"/>
      <c r="F10" s="315"/>
    </row>
    <row r="11" spans="1:6" x14ac:dyDescent="0.35">
      <c r="A11" s="315"/>
      <c r="B11" s="316"/>
      <c r="C11" s="315"/>
      <c r="D11" s="335"/>
      <c r="E11" s="437"/>
      <c r="F11" s="315"/>
    </row>
    <row r="12" spans="1:6" x14ac:dyDescent="0.35">
      <c r="A12" s="315"/>
      <c r="B12" s="316"/>
      <c r="C12" s="315"/>
      <c r="D12" s="316"/>
      <c r="E12" s="316"/>
      <c r="F12" s="315"/>
    </row>
    <row r="13" spans="1:6" x14ac:dyDescent="0.35">
      <c r="A13" s="315"/>
      <c r="B13" s="316"/>
      <c r="C13" s="315"/>
      <c r="D13" s="316"/>
      <c r="E13" s="316"/>
      <c r="F13" s="315"/>
    </row>
  </sheetData>
  <mergeCells count="1">
    <mergeCell ref="B2:D2"/>
  </mergeCells>
  <pageMargins left="0.7" right="0.7" top="0.75" bottom="0.75" header="0.3" footer="0.3"/>
  <headerFooter>
    <oddFooter>&amp;C_x000D_&amp;1#&amp;"Aptos"&amp;8&amp;KFF0000 Logicalis - Sensitive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E17A0-48CD-43B5-926A-7D7335ADD6B1}">
  <dimension ref="A4:C15"/>
  <sheetViews>
    <sheetView workbookViewId="0">
      <selection activeCell="C13" sqref="C13"/>
    </sheetView>
  </sheetViews>
  <sheetFormatPr baseColWidth="10" defaultRowHeight="14.5" x14ac:dyDescent="0.35"/>
  <cols>
    <col min="1" max="1" width="53.26953125" customWidth="1"/>
    <col min="2" max="2" width="45.7265625" customWidth="1"/>
    <col min="3" max="3" width="28.36328125" customWidth="1"/>
  </cols>
  <sheetData>
    <row r="4" spans="1:3" x14ac:dyDescent="0.35">
      <c r="A4" t="s">
        <v>2084</v>
      </c>
    </row>
    <row r="5" spans="1:3" x14ac:dyDescent="0.35">
      <c r="A5" t="s">
        <v>2082</v>
      </c>
    </row>
    <row r="6" spans="1:3" x14ac:dyDescent="0.35">
      <c r="A6" t="s">
        <v>2083</v>
      </c>
    </row>
    <row r="7" spans="1:3" x14ac:dyDescent="0.35">
      <c r="A7" t="s">
        <v>2085</v>
      </c>
    </row>
    <row r="8" spans="1:3" x14ac:dyDescent="0.35">
      <c r="A8" t="s">
        <v>2086</v>
      </c>
    </row>
    <row r="9" spans="1:3" x14ac:dyDescent="0.35">
      <c r="A9" t="s">
        <v>2087</v>
      </c>
    </row>
    <row r="12" spans="1:3" x14ac:dyDescent="0.35">
      <c r="A12" t="s">
        <v>2088</v>
      </c>
      <c r="B12" s="150" t="s">
        <v>2089</v>
      </c>
    </row>
    <row r="13" spans="1:3" x14ac:dyDescent="0.35">
      <c r="A13" t="s">
        <v>2090</v>
      </c>
      <c r="B13" s="150" t="s">
        <v>2091</v>
      </c>
      <c r="C13" s="150"/>
    </row>
    <row r="14" spans="1:3" x14ac:dyDescent="0.35">
      <c r="B14" s="150" t="s">
        <v>2092</v>
      </c>
    </row>
    <row r="15" spans="1:3" ht="29" x14ac:dyDescent="0.35">
      <c r="A15" s="3" t="s">
        <v>2093</v>
      </c>
      <c r="B15" s="150" t="s">
        <v>2094</v>
      </c>
    </row>
  </sheetData>
  <hyperlinks>
    <hyperlink ref="B12" r:id="rId1" display="https://docs.verifone.com/hardware-products" xr:uid="{58112037-F503-402D-B56E-4D78FE3961BD}"/>
    <hyperlink ref="B13" r:id="rId2" display="https://verifone.atlassian.net/servicedesk/customer/portals" xr:uid="{1B23FACA-DE6E-4415-9A1A-7338F6E8B35D}"/>
    <hyperlink ref="B14" r:id="rId3" display="https://emea.test.verifone.cloud/" xr:uid="{0621DC14-91D9-474E-BF19-0C224F067DBC}"/>
    <hyperlink ref="B15" r:id="rId4" display="https://docs.verifone.com/" xr:uid="{92D11827-BDBE-41D7-BF73-D7C5A611468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2AFB7-6BB3-4C52-A2B3-10839F70DC67}">
  <dimension ref="A3:F117"/>
  <sheetViews>
    <sheetView tabSelected="1" zoomScale="110" zoomScaleNormal="110" workbookViewId="0">
      <selection activeCell="E5" sqref="E5"/>
    </sheetView>
  </sheetViews>
  <sheetFormatPr baseColWidth="10" defaultColWidth="11.453125" defaultRowHeight="14.5" x14ac:dyDescent="0.35"/>
  <cols>
    <col min="1" max="1" width="15.453125" style="116" customWidth="1"/>
    <col min="2" max="2" width="15.1796875" style="116" customWidth="1"/>
    <col min="3" max="3" width="17.1796875" style="116" customWidth="1"/>
    <col min="4" max="4" width="65.36328125" style="140" customWidth="1"/>
    <col min="5" max="5" width="56.453125" style="141" customWidth="1"/>
    <col min="6" max="6" width="24.54296875" style="141" customWidth="1"/>
    <col min="7" max="16384" width="11.453125" style="116"/>
  </cols>
  <sheetData>
    <row r="3" spans="1:6" ht="29" x14ac:dyDescent="0.35">
      <c r="A3" s="125" t="s">
        <v>324</v>
      </c>
      <c r="B3" s="125" t="s">
        <v>325</v>
      </c>
      <c r="C3" s="224" t="s">
        <v>326</v>
      </c>
      <c r="D3" s="126" t="s">
        <v>327</v>
      </c>
      <c r="E3" s="127" t="s">
        <v>328</v>
      </c>
      <c r="F3" s="224" t="s">
        <v>329</v>
      </c>
    </row>
    <row r="4" spans="1:6" s="131" customFormat="1" ht="140" customHeight="1" x14ac:dyDescent="0.35">
      <c r="A4" s="128"/>
      <c r="B4" s="128" t="s">
        <v>2097</v>
      </c>
      <c r="C4" s="263">
        <v>46295</v>
      </c>
      <c r="D4" s="462" t="s">
        <v>2098</v>
      </c>
      <c r="E4" s="130" t="s">
        <v>2100</v>
      </c>
      <c r="F4" s="225"/>
    </row>
    <row r="5" spans="1:6" s="131" customFormat="1" ht="80" customHeight="1" x14ac:dyDescent="0.35">
      <c r="A5" s="128"/>
      <c r="B5" s="128" t="s">
        <v>2095</v>
      </c>
      <c r="C5" s="263">
        <v>46295</v>
      </c>
      <c r="D5" s="462" t="s">
        <v>2096</v>
      </c>
      <c r="E5" s="130" t="s">
        <v>2099</v>
      </c>
      <c r="F5" s="225"/>
    </row>
    <row r="6" spans="1:6" s="131" customFormat="1" ht="80" customHeight="1" x14ac:dyDescent="0.35">
      <c r="A6" s="128"/>
      <c r="B6" s="128" t="s">
        <v>2077</v>
      </c>
      <c r="C6" s="263">
        <v>46255</v>
      </c>
      <c r="D6" s="462" t="s">
        <v>2076</v>
      </c>
      <c r="E6" s="130"/>
      <c r="F6" s="225"/>
    </row>
    <row r="7" spans="1:6" s="131" customFormat="1" ht="80" customHeight="1" x14ac:dyDescent="0.35">
      <c r="A7" s="128"/>
      <c r="B7" s="128" t="s">
        <v>2021</v>
      </c>
      <c r="C7" s="225"/>
      <c r="D7" s="462" t="s">
        <v>2022</v>
      </c>
      <c r="E7" s="130"/>
      <c r="F7" s="225"/>
    </row>
    <row r="8" spans="1:6" s="131" customFormat="1" ht="206.5" customHeight="1" x14ac:dyDescent="0.35">
      <c r="A8" s="128"/>
      <c r="B8" s="128" t="s">
        <v>1894</v>
      </c>
      <c r="C8" s="263">
        <v>46176</v>
      </c>
      <c r="D8" s="129" t="s">
        <v>1898</v>
      </c>
      <c r="E8" s="130" t="s">
        <v>1895</v>
      </c>
      <c r="F8" s="225"/>
    </row>
    <row r="9" spans="1:6" s="131" customFormat="1" ht="67" customHeight="1" x14ac:dyDescent="0.35">
      <c r="A9" s="128"/>
      <c r="B9" s="128" t="s">
        <v>1892</v>
      </c>
      <c r="C9" s="225"/>
      <c r="D9" s="129" t="s">
        <v>1891</v>
      </c>
      <c r="E9" s="130" t="s">
        <v>1899</v>
      </c>
      <c r="F9" s="225"/>
    </row>
    <row r="10" spans="1:6" ht="98.5" customHeight="1" x14ac:dyDescent="0.35">
      <c r="A10" s="112"/>
      <c r="B10" s="112" t="s">
        <v>1892</v>
      </c>
      <c r="C10" s="230"/>
      <c r="D10" s="114" t="s">
        <v>1897</v>
      </c>
      <c r="E10" s="115" t="s">
        <v>1896</v>
      </c>
      <c r="F10" s="120"/>
    </row>
    <row r="11" spans="1:6" ht="138.5" customHeight="1" x14ac:dyDescent="0.35">
      <c r="A11" s="112"/>
      <c r="B11" s="120" t="s">
        <v>1890</v>
      </c>
      <c r="C11" s="418"/>
      <c r="D11" s="114" t="s">
        <v>1893</v>
      </c>
      <c r="E11" s="193"/>
      <c r="F11" s="120"/>
    </row>
    <row r="12" spans="1:6" ht="65.5" customHeight="1" x14ac:dyDescent="0.35">
      <c r="A12" s="112"/>
      <c r="B12" s="112" t="s">
        <v>1785</v>
      </c>
      <c r="C12" s="230">
        <v>46119</v>
      </c>
      <c r="D12" s="114" t="s">
        <v>1799</v>
      </c>
      <c r="E12" s="115" t="s">
        <v>1786</v>
      </c>
      <c r="F12" s="120"/>
    </row>
    <row r="13" spans="1:6" ht="138.5" customHeight="1" x14ac:dyDescent="0.35">
      <c r="A13" s="112"/>
      <c r="B13" s="120" t="s">
        <v>1783</v>
      </c>
      <c r="C13" s="418">
        <v>46119</v>
      </c>
      <c r="D13" s="114" t="s">
        <v>1802</v>
      </c>
      <c r="E13" s="193" t="s">
        <v>1784</v>
      </c>
      <c r="F13" s="120"/>
    </row>
    <row r="14" spans="1:6" ht="290" x14ac:dyDescent="0.35">
      <c r="A14" s="112"/>
      <c r="B14" s="112" t="s">
        <v>1779</v>
      </c>
      <c r="C14" s="230">
        <v>46112</v>
      </c>
      <c r="D14" s="354" t="s">
        <v>1787</v>
      </c>
      <c r="E14" s="115" t="s">
        <v>1782</v>
      </c>
      <c r="F14" s="120"/>
    </row>
    <row r="15" spans="1:6" ht="50" customHeight="1" x14ac:dyDescent="0.35">
      <c r="A15" s="112"/>
      <c r="B15" s="112" t="s">
        <v>1780</v>
      </c>
      <c r="C15" s="120"/>
      <c r="D15" s="114"/>
      <c r="E15" s="115" t="s">
        <v>1781</v>
      </c>
      <c r="F15" s="120"/>
    </row>
    <row r="16" spans="1:6" ht="61.5" customHeight="1" x14ac:dyDescent="0.35">
      <c r="A16" s="112"/>
      <c r="B16" s="112" t="s">
        <v>1776</v>
      </c>
      <c r="C16" s="120"/>
      <c r="D16" s="114" t="s">
        <v>1777</v>
      </c>
      <c r="E16" s="115" t="s">
        <v>1778</v>
      </c>
      <c r="F16" s="120"/>
    </row>
    <row r="17" spans="1:6" ht="258.5" customHeight="1" x14ac:dyDescent="0.35">
      <c r="A17" s="112"/>
      <c r="B17" s="112" t="s">
        <v>1773</v>
      </c>
      <c r="C17" s="415">
        <v>46107</v>
      </c>
      <c r="D17" s="114" t="s">
        <v>1791</v>
      </c>
      <c r="E17" s="115" t="s">
        <v>1774</v>
      </c>
      <c r="F17" s="120"/>
    </row>
    <row r="18" spans="1:6" ht="51.5" customHeight="1" x14ac:dyDescent="0.35">
      <c r="A18" s="112"/>
      <c r="B18" s="112" t="s">
        <v>1771</v>
      </c>
      <c r="C18" s="120"/>
      <c r="D18" s="114" t="s">
        <v>1772</v>
      </c>
      <c r="E18" s="115"/>
      <c r="F18" s="120"/>
    </row>
    <row r="19" spans="1:6" ht="40" customHeight="1" x14ac:dyDescent="0.35">
      <c r="A19" s="112"/>
      <c r="B19" s="112" t="s">
        <v>1767</v>
      </c>
      <c r="C19" s="120"/>
      <c r="D19" s="114" t="s">
        <v>1770</v>
      </c>
      <c r="E19" s="115"/>
      <c r="F19" s="120"/>
    </row>
    <row r="20" spans="1:6" ht="43.5" customHeight="1" x14ac:dyDescent="0.35">
      <c r="A20" s="112"/>
      <c r="B20" s="112" t="s">
        <v>1763</v>
      </c>
      <c r="C20" s="120"/>
      <c r="D20" s="114" t="s">
        <v>1764</v>
      </c>
      <c r="E20" s="115" t="s">
        <v>1762</v>
      </c>
      <c r="F20" s="120"/>
    </row>
    <row r="21" spans="1:6" s="131" customFormat="1" ht="204" customHeight="1" x14ac:dyDescent="0.35">
      <c r="A21" s="128"/>
      <c r="B21" s="128" t="s">
        <v>1757</v>
      </c>
      <c r="C21" s="225"/>
      <c r="D21" s="129" t="s">
        <v>1759</v>
      </c>
      <c r="E21" s="409" t="s">
        <v>1758</v>
      </c>
      <c r="F21" s="225"/>
    </row>
    <row r="22" spans="1:6" s="131" customFormat="1" ht="242.5" customHeight="1" x14ac:dyDescent="0.35">
      <c r="A22" s="128"/>
      <c r="B22" s="128" t="s">
        <v>1760</v>
      </c>
      <c r="C22" s="225"/>
      <c r="D22" s="129" t="s">
        <v>1768</v>
      </c>
      <c r="E22" s="130" t="s">
        <v>1769</v>
      </c>
      <c r="F22" s="225"/>
    </row>
    <row r="23" spans="1:6" s="131" customFormat="1" ht="63.5" customHeight="1" x14ac:dyDescent="0.35">
      <c r="A23" s="128"/>
      <c r="B23" s="128" t="s">
        <v>1755</v>
      </c>
      <c r="C23" s="225"/>
      <c r="D23" s="129" t="s">
        <v>1761</v>
      </c>
      <c r="E23" s="130" t="s">
        <v>1756</v>
      </c>
      <c r="F23" s="225"/>
    </row>
    <row r="24" spans="1:6" s="131" customFormat="1" ht="55" customHeight="1" x14ac:dyDescent="0.35">
      <c r="A24" s="128"/>
      <c r="B24" s="128" t="s">
        <v>1721</v>
      </c>
      <c r="C24" s="225"/>
      <c r="D24" s="129" t="s">
        <v>1722</v>
      </c>
      <c r="E24" s="130" t="s">
        <v>1723</v>
      </c>
      <c r="F24" s="225"/>
    </row>
    <row r="25" spans="1:6" s="131" customFormat="1" ht="117.5" customHeight="1" x14ac:dyDescent="0.35">
      <c r="A25" s="128" t="s">
        <v>340</v>
      </c>
      <c r="B25" s="128" t="s">
        <v>346</v>
      </c>
      <c r="C25" s="225"/>
      <c r="D25" s="129" t="s">
        <v>1724</v>
      </c>
      <c r="E25" s="130" t="s">
        <v>1719</v>
      </c>
      <c r="F25" s="225"/>
    </row>
    <row r="26" spans="1:6" s="131" customFormat="1" ht="77.5" customHeight="1" x14ac:dyDescent="0.35">
      <c r="A26" s="128"/>
      <c r="B26" s="128" t="s">
        <v>330</v>
      </c>
      <c r="C26" s="225"/>
      <c r="D26" s="129" t="s">
        <v>331</v>
      </c>
      <c r="E26" s="130" t="s">
        <v>332</v>
      </c>
      <c r="F26" s="225"/>
    </row>
    <row r="27" spans="1:6" s="131" customFormat="1" ht="58" customHeight="1" x14ac:dyDescent="0.35">
      <c r="A27" s="128"/>
      <c r="B27" s="128" t="s">
        <v>333</v>
      </c>
      <c r="C27" s="225"/>
      <c r="D27" s="129" t="s">
        <v>334</v>
      </c>
      <c r="E27" s="130" t="s">
        <v>335</v>
      </c>
      <c r="F27" s="225"/>
    </row>
    <row r="28" spans="1:6" s="131" customFormat="1" ht="83.15" customHeight="1" x14ac:dyDescent="0.35">
      <c r="A28" s="128"/>
      <c r="B28" s="128" t="s">
        <v>336</v>
      </c>
      <c r="C28" s="225"/>
      <c r="D28" s="129" t="s">
        <v>337</v>
      </c>
      <c r="E28" s="130"/>
      <c r="F28" s="225"/>
    </row>
    <row r="29" spans="1:6" s="131" customFormat="1" ht="83.15" customHeight="1" x14ac:dyDescent="0.35">
      <c r="A29" s="128"/>
      <c r="B29" s="128" t="s">
        <v>338</v>
      </c>
      <c r="C29" s="225"/>
      <c r="D29" s="129" t="s">
        <v>337</v>
      </c>
      <c r="E29" s="130" t="s">
        <v>339</v>
      </c>
      <c r="F29" s="225"/>
    </row>
    <row r="30" spans="1:6" s="131" customFormat="1" ht="122.15" customHeight="1" x14ac:dyDescent="0.35">
      <c r="A30" s="128" t="s">
        <v>340</v>
      </c>
      <c r="B30" s="128" t="s">
        <v>341</v>
      </c>
      <c r="C30" s="225"/>
      <c r="D30" s="129" t="s">
        <v>342</v>
      </c>
      <c r="E30" s="130" t="s">
        <v>343</v>
      </c>
      <c r="F30" s="225"/>
    </row>
    <row r="31" spans="1:6" s="131" customFormat="1" ht="195" customHeight="1" x14ac:dyDescent="0.35">
      <c r="A31" s="128"/>
      <c r="B31" s="128" t="s">
        <v>344</v>
      </c>
      <c r="C31" s="225"/>
      <c r="D31" s="129" t="s">
        <v>1765</v>
      </c>
      <c r="E31" s="130" t="s">
        <v>345</v>
      </c>
      <c r="F31" s="225"/>
    </row>
    <row r="32" spans="1:6" ht="115" customHeight="1" x14ac:dyDescent="0.35">
      <c r="A32" s="128" t="s">
        <v>340</v>
      </c>
      <c r="B32" s="112" t="s">
        <v>346</v>
      </c>
      <c r="C32" s="230">
        <v>46020</v>
      </c>
      <c r="D32" s="350" t="s">
        <v>347</v>
      </c>
      <c r="E32" s="350" t="s">
        <v>348</v>
      </c>
      <c r="F32" s="120"/>
    </row>
    <row r="33" spans="1:6" ht="290.14999999999998" customHeight="1" x14ac:dyDescent="0.35">
      <c r="A33" s="128" t="s">
        <v>340</v>
      </c>
      <c r="B33" s="112" t="s">
        <v>349</v>
      </c>
      <c r="C33" s="230">
        <v>46000</v>
      </c>
      <c r="D33" s="354" t="s">
        <v>350</v>
      </c>
      <c r="E33" s="141" t="s">
        <v>351</v>
      </c>
      <c r="F33" s="120"/>
    </row>
    <row r="34" spans="1:6" ht="91" customHeight="1" x14ac:dyDescent="0.35">
      <c r="A34" s="112"/>
      <c r="B34" s="112" t="s">
        <v>352</v>
      </c>
      <c r="C34" s="230">
        <v>45995</v>
      </c>
      <c r="D34" s="114" t="s">
        <v>353</v>
      </c>
      <c r="E34" s="115"/>
      <c r="F34" s="120"/>
    </row>
    <row r="35" spans="1:6" ht="29.15" customHeight="1" x14ac:dyDescent="0.35">
      <c r="A35" s="112"/>
      <c r="B35" s="112" t="s">
        <v>354</v>
      </c>
      <c r="C35" s="230">
        <v>45988</v>
      </c>
      <c r="D35" s="114" t="s">
        <v>355</v>
      </c>
      <c r="E35" s="115"/>
      <c r="F35" s="120"/>
    </row>
    <row r="36" spans="1:6" ht="29" x14ac:dyDescent="0.35">
      <c r="A36" s="128" t="s">
        <v>340</v>
      </c>
      <c r="B36" s="112" t="s">
        <v>356</v>
      </c>
      <c r="C36" s="120"/>
      <c r="D36" s="114" t="s">
        <v>357</v>
      </c>
      <c r="E36" s="115" t="s">
        <v>358</v>
      </c>
      <c r="F36" s="120"/>
    </row>
    <row r="37" spans="1:6" ht="36.5" customHeight="1" x14ac:dyDescent="0.35">
      <c r="A37" s="112"/>
      <c r="B37" s="112" t="s">
        <v>359</v>
      </c>
      <c r="C37" s="230">
        <v>45975</v>
      </c>
      <c r="D37" s="114" t="s">
        <v>360</v>
      </c>
      <c r="E37" s="115"/>
      <c r="F37" s="120"/>
    </row>
    <row r="38" spans="1:6" s="131" customFormat="1" ht="29" x14ac:dyDescent="0.35">
      <c r="A38" s="128" t="s">
        <v>340</v>
      </c>
      <c r="B38" s="128" t="s">
        <v>361</v>
      </c>
      <c r="C38" s="263">
        <v>45972</v>
      </c>
      <c r="D38" s="129" t="s">
        <v>362</v>
      </c>
      <c r="E38" s="130"/>
      <c r="F38" s="225"/>
    </row>
    <row r="39" spans="1:6" s="131" customFormat="1" ht="22" customHeight="1" x14ac:dyDescent="0.35">
      <c r="A39" s="128" t="s">
        <v>340</v>
      </c>
      <c r="B39" s="128" t="s">
        <v>363</v>
      </c>
      <c r="C39" s="263">
        <v>45967</v>
      </c>
      <c r="D39" s="129" t="s">
        <v>364</v>
      </c>
      <c r="E39" s="130" t="s">
        <v>365</v>
      </c>
      <c r="F39" s="225"/>
    </row>
    <row r="40" spans="1:6" s="131" customFormat="1" ht="29" x14ac:dyDescent="0.35">
      <c r="A40" s="128"/>
      <c r="B40" s="128" t="s">
        <v>366</v>
      </c>
      <c r="C40" s="263">
        <v>45961</v>
      </c>
      <c r="D40" s="129" t="s">
        <v>367</v>
      </c>
      <c r="E40" s="130"/>
      <c r="F40" s="225"/>
    </row>
    <row r="41" spans="1:6" s="131" customFormat="1" ht="43.5" x14ac:dyDescent="0.35">
      <c r="A41" s="128" t="s">
        <v>340</v>
      </c>
      <c r="B41" s="128" t="s">
        <v>368</v>
      </c>
      <c r="C41" s="263">
        <v>45946</v>
      </c>
      <c r="D41" s="129" t="s">
        <v>369</v>
      </c>
      <c r="E41" s="130" t="s">
        <v>365</v>
      </c>
      <c r="F41" s="225"/>
    </row>
    <row r="42" spans="1:6" s="131" customFormat="1" ht="25" customHeight="1" x14ac:dyDescent="0.35">
      <c r="A42" s="128"/>
      <c r="B42" s="122" t="s">
        <v>370</v>
      </c>
      <c r="C42" s="414"/>
      <c r="D42" s="412" t="s">
        <v>371</v>
      </c>
      <c r="E42" s="413"/>
      <c r="F42" s="225"/>
    </row>
    <row r="43" spans="1:6" s="131" customFormat="1" ht="43.5" x14ac:dyDescent="0.35">
      <c r="A43" s="128"/>
      <c r="B43" s="128" t="s">
        <v>372</v>
      </c>
      <c r="C43" s="225"/>
      <c r="D43" s="129" t="s">
        <v>373</v>
      </c>
      <c r="E43" s="130"/>
      <c r="F43" s="225"/>
    </row>
    <row r="44" spans="1:6" s="131" customFormat="1" ht="29" x14ac:dyDescent="0.35">
      <c r="A44" s="128"/>
      <c r="B44" s="128" t="s">
        <v>374</v>
      </c>
      <c r="C44" s="225"/>
      <c r="D44" s="129" t="s">
        <v>375</v>
      </c>
      <c r="E44" s="130"/>
      <c r="F44" s="225"/>
    </row>
    <row r="45" spans="1:6" s="131" customFormat="1" ht="87" x14ac:dyDescent="0.35">
      <c r="A45" s="128" t="s">
        <v>340</v>
      </c>
      <c r="B45" s="128" t="s">
        <v>376</v>
      </c>
      <c r="C45" s="263">
        <v>45939</v>
      </c>
      <c r="D45" s="129" t="s">
        <v>377</v>
      </c>
      <c r="E45" s="130" t="s">
        <v>378</v>
      </c>
      <c r="F45" s="225"/>
    </row>
    <row r="46" spans="1:6" s="131" customFormat="1" ht="172" customHeight="1" x14ac:dyDescent="0.35">
      <c r="A46" s="128"/>
      <c r="B46" s="122" t="s">
        <v>379</v>
      </c>
      <c r="C46" s="411">
        <v>46287</v>
      </c>
      <c r="D46" s="412" t="s">
        <v>1788</v>
      </c>
      <c r="E46" s="413" t="s">
        <v>380</v>
      </c>
      <c r="F46" s="225"/>
    </row>
    <row r="47" spans="1:6" s="131" customFormat="1" ht="101.25" customHeight="1" x14ac:dyDescent="0.35">
      <c r="A47" s="128" t="s">
        <v>340</v>
      </c>
      <c r="B47" s="128" t="s">
        <v>381</v>
      </c>
      <c r="C47" s="113"/>
      <c r="D47" s="129" t="s">
        <v>382</v>
      </c>
      <c r="E47" s="130"/>
      <c r="F47" s="225"/>
    </row>
    <row r="48" spans="1:6" ht="66.75" customHeight="1" x14ac:dyDescent="0.35">
      <c r="A48" s="112"/>
      <c r="B48" s="112" t="s">
        <v>383</v>
      </c>
      <c r="C48" s="120"/>
      <c r="D48" s="114" t="s">
        <v>384</v>
      </c>
      <c r="E48" s="115" t="s">
        <v>385</v>
      </c>
      <c r="F48" s="120"/>
    </row>
    <row r="49" spans="1:6" ht="105" customHeight="1" x14ac:dyDescent="0.35">
      <c r="A49" s="112" t="s">
        <v>386</v>
      </c>
      <c r="B49" s="112" t="s">
        <v>387</v>
      </c>
      <c r="C49" s="230">
        <v>45888</v>
      </c>
      <c r="D49" s="235" t="s">
        <v>388</v>
      </c>
      <c r="E49" s="115" t="s">
        <v>389</v>
      </c>
      <c r="F49" s="120"/>
    </row>
    <row r="50" spans="1:6" ht="46.5" customHeight="1" x14ac:dyDescent="0.35">
      <c r="A50" s="112" t="s">
        <v>390</v>
      </c>
      <c r="B50" s="112" t="s">
        <v>391</v>
      </c>
      <c r="C50" s="230">
        <v>45876</v>
      </c>
      <c r="D50" s="114" t="s">
        <v>392</v>
      </c>
      <c r="E50" s="115"/>
      <c r="F50" s="120"/>
    </row>
    <row r="51" spans="1:6" ht="206.25" customHeight="1" x14ac:dyDescent="0.35">
      <c r="A51" s="112" t="s">
        <v>386</v>
      </c>
      <c r="B51" s="112" t="s">
        <v>393</v>
      </c>
      <c r="C51" s="120"/>
      <c r="D51" s="114" t="s">
        <v>394</v>
      </c>
      <c r="E51" s="115" t="s">
        <v>395</v>
      </c>
      <c r="F51" s="120"/>
    </row>
    <row r="52" spans="1:6" ht="162.75" customHeight="1" x14ac:dyDescent="0.35">
      <c r="A52" s="112" t="s">
        <v>396</v>
      </c>
      <c r="B52" s="112" t="s">
        <v>397</v>
      </c>
      <c r="C52" s="120"/>
      <c r="D52" s="114" t="s">
        <v>398</v>
      </c>
      <c r="E52" s="115" t="s">
        <v>399</v>
      </c>
      <c r="F52" s="120"/>
    </row>
    <row r="53" spans="1:6" ht="77.25" customHeight="1" x14ac:dyDescent="0.35">
      <c r="A53" s="112" t="s">
        <v>386</v>
      </c>
      <c r="B53" s="112" t="s">
        <v>400</v>
      </c>
      <c r="C53" s="120"/>
      <c r="D53" s="114" t="s">
        <v>401</v>
      </c>
      <c r="E53" s="115" t="s">
        <v>402</v>
      </c>
      <c r="F53" s="120"/>
    </row>
    <row r="54" spans="1:6" s="131" customFormat="1" ht="101.25" customHeight="1" x14ac:dyDescent="0.35">
      <c r="A54" s="128" t="s">
        <v>340</v>
      </c>
      <c r="B54" s="128" t="s">
        <v>403</v>
      </c>
      <c r="C54" s="228">
        <v>45870</v>
      </c>
      <c r="D54" s="129" t="s">
        <v>404</v>
      </c>
      <c r="E54" s="130" t="s">
        <v>405</v>
      </c>
      <c r="F54" s="225"/>
    </row>
    <row r="55" spans="1:6" s="131" customFormat="1" ht="78.75" customHeight="1" x14ac:dyDescent="0.35">
      <c r="A55" s="128" t="s">
        <v>340</v>
      </c>
      <c r="B55" s="128" t="s">
        <v>406</v>
      </c>
      <c r="C55" s="119"/>
      <c r="D55" s="129" t="s">
        <v>407</v>
      </c>
      <c r="E55" s="130"/>
      <c r="F55" s="225"/>
    </row>
    <row r="56" spans="1:6" s="131" customFormat="1" ht="78.75" customHeight="1" x14ac:dyDescent="0.35">
      <c r="A56" s="128" t="s">
        <v>390</v>
      </c>
      <c r="B56" s="128" t="s">
        <v>408</v>
      </c>
      <c r="C56" s="142">
        <v>45867</v>
      </c>
      <c r="D56" s="129" t="s">
        <v>409</v>
      </c>
      <c r="E56" s="130" t="s">
        <v>410</v>
      </c>
      <c r="F56" s="225" t="s">
        <v>411</v>
      </c>
    </row>
    <row r="57" spans="1:6" s="131" customFormat="1" ht="78.75" customHeight="1" x14ac:dyDescent="0.35">
      <c r="A57" s="128" t="s">
        <v>386</v>
      </c>
      <c r="B57" s="128" t="s">
        <v>408</v>
      </c>
      <c r="C57" s="142">
        <v>45867</v>
      </c>
      <c r="D57" s="129" t="s">
        <v>412</v>
      </c>
      <c r="E57" s="115" t="s">
        <v>413</v>
      </c>
      <c r="F57" s="225"/>
    </row>
    <row r="58" spans="1:6" ht="60" customHeight="1" x14ac:dyDescent="0.35">
      <c r="A58" s="112" t="s">
        <v>414</v>
      </c>
      <c r="B58" s="112" t="s">
        <v>408</v>
      </c>
      <c r="C58" s="113">
        <v>45859</v>
      </c>
      <c r="D58" s="114" t="s">
        <v>415</v>
      </c>
      <c r="E58" s="115" t="s">
        <v>416</v>
      </c>
      <c r="F58" s="120"/>
    </row>
    <row r="59" spans="1:6" ht="54.75" customHeight="1" x14ac:dyDescent="0.35">
      <c r="A59" s="112" t="s">
        <v>386</v>
      </c>
      <c r="B59" s="112" t="s">
        <v>408</v>
      </c>
      <c r="C59" s="112"/>
      <c r="D59" s="114" t="s">
        <v>417</v>
      </c>
      <c r="E59" s="115" t="s">
        <v>418</v>
      </c>
      <c r="F59" s="120"/>
    </row>
    <row r="60" spans="1:6" ht="45" customHeight="1" x14ac:dyDescent="0.35">
      <c r="A60" s="112" t="s">
        <v>386</v>
      </c>
      <c r="B60" s="112" t="s">
        <v>408</v>
      </c>
      <c r="C60" s="112"/>
      <c r="D60" s="114" t="s">
        <v>419</v>
      </c>
      <c r="E60" s="115" t="s">
        <v>420</v>
      </c>
      <c r="F60" s="120" t="s">
        <v>421</v>
      </c>
    </row>
    <row r="61" spans="1:6" ht="144.75" customHeight="1" x14ac:dyDescent="0.35">
      <c r="A61" s="116" t="s">
        <v>386</v>
      </c>
      <c r="B61" s="112" t="s">
        <v>408</v>
      </c>
      <c r="C61" s="112"/>
      <c r="D61" s="114" t="s">
        <v>422</v>
      </c>
      <c r="E61" s="115" t="s">
        <v>423</v>
      </c>
      <c r="F61" s="120"/>
    </row>
    <row r="62" spans="1:6" ht="64.5" customHeight="1" x14ac:dyDescent="0.35">
      <c r="A62" s="112" t="s">
        <v>414</v>
      </c>
      <c r="B62" s="112" t="s">
        <v>424</v>
      </c>
      <c r="C62" s="113">
        <v>45817</v>
      </c>
      <c r="D62" s="114" t="s">
        <v>425</v>
      </c>
      <c r="E62" s="115"/>
      <c r="F62" s="120"/>
    </row>
    <row r="63" spans="1:6" s="131" customFormat="1" ht="87" customHeight="1" x14ac:dyDescent="0.35">
      <c r="A63" s="128"/>
      <c r="B63" s="128" t="s">
        <v>426</v>
      </c>
      <c r="C63" s="203">
        <v>45807</v>
      </c>
      <c r="D63" s="129" t="s">
        <v>427</v>
      </c>
      <c r="E63" s="130" t="s">
        <v>428</v>
      </c>
      <c r="F63" s="225"/>
    </row>
    <row r="64" spans="1:6" s="131" customFormat="1" ht="88.5" customHeight="1" x14ac:dyDescent="0.35">
      <c r="A64" s="128"/>
      <c r="B64" s="128" t="s">
        <v>429</v>
      </c>
      <c r="C64" s="128"/>
      <c r="D64" s="129" t="s">
        <v>430</v>
      </c>
      <c r="E64" s="130"/>
      <c r="F64" s="225"/>
    </row>
    <row r="65" spans="1:6" s="131" customFormat="1" ht="37.5" customHeight="1" x14ac:dyDescent="0.35">
      <c r="A65" s="128"/>
      <c r="B65" s="128" t="s">
        <v>431</v>
      </c>
      <c r="C65" s="229">
        <v>45807</v>
      </c>
      <c r="D65" s="129" t="s">
        <v>432</v>
      </c>
      <c r="E65" s="130" t="s">
        <v>433</v>
      </c>
      <c r="F65" s="225"/>
    </row>
    <row r="66" spans="1:6" ht="34.5" customHeight="1" x14ac:dyDescent="0.35">
      <c r="A66" s="112"/>
      <c r="B66" s="112" t="s">
        <v>434</v>
      </c>
      <c r="C66" s="113">
        <v>45791</v>
      </c>
      <c r="D66" s="114" t="s">
        <v>435</v>
      </c>
      <c r="E66" s="130" t="s">
        <v>433</v>
      </c>
      <c r="F66" s="120"/>
    </row>
    <row r="67" spans="1:6" ht="35.25" customHeight="1" x14ac:dyDescent="0.35">
      <c r="A67" s="112"/>
      <c r="B67" s="112" t="s">
        <v>436</v>
      </c>
      <c r="C67" s="113">
        <v>45785</v>
      </c>
      <c r="D67" s="114" t="s">
        <v>437</v>
      </c>
      <c r="E67" s="130" t="s">
        <v>433</v>
      </c>
      <c r="F67" s="120"/>
    </row>
    <row r="68" spans="1:6" ht="45" customHeight="1" x14ac:dyDescent="0.35">
      <c r="A68" s="112"/>
      <c r="B68" s="112" t="s">
        <v>438</v>
      </c>
      <c r="C68" s="144">
        <v>45787</v>
      </c>
      <c r="D68" s="114" t="s">
        <v>439</v>
      </c>
      <c r="E68" s="115"/>
      <c r="F68" s="120"/>
    </row>
    <row r="69" spans="1:6" ht="114.75" customHeight="1" x14ac:dyDescent="0.35">
      <c r="A69" s="112"/>
      <c r="B69" s="112" t="s">
        <v>440</v>
      </c>
      <c r="C69" s="113">
        <v>45785</v>
      </c>
      <c r="D69" s="114" t="s">
        <v>441</v>
      </c>
      <c r="E69" s="115"/>
      <c r="F69" s="120"/>
    </row>
    <row r="70" spans="1:6" ht="64.5" customHeight="1" x14ac:dyDescent="0.35">
      <c r="A70" s="112"/>
      <c r="B70" s="112" t="s">
        <v>442</v>
      </c>
      <c r="C70" s="144">
        <v>45777</v>
      </c>
      <c r="D70" s="114" t="s">
        <v>443</v>
      </c>
      <c r="E70" s="115" t="s">
        <v>444</v>
      </c>
      <c r="F70" s="120"/>
    </row>
    <row r="71" spans="1:6" ht="64.5" customHeight="1" x14ac:dyDescent="0.35">
      <c r="A71" s="112"/>
      <c r="B71" s="112" t="s">
        <v>445</v>
      </c>
      <c r="C71" s="144">
        <v>45777</v>
      </c>
      <c r="D71" s="114" t="s">
        <v>446</v>
      </c>
      <c r="E71" s="115" t="s">
        <v>444</v>
      </c>
      <c r="F71" s="120"/>
    </row>
    <row r="72" spans="1:6" ht="47.25" customHeight="1" x14ac:dyDescent="0.35">
      <c r="A72" s="112"/>
      <c r="B72" s="112" t="s">
        <v>447</v>
      </c>
      <c r="C72" s="112"/>
      <c r="D72" s="114" t="s">
        <v>448</v>
      </c>
      <c r="E72" s="115" t="s">
        <v>449</v>
      </c>
      <c r="F72" s="120"/>
    </row>
    <row r="73" spans="1:6" ht="99" customHeight="1" x14ac:dyDescent="0.35">
      <c r="A73" s="112"/>
      <c r="B73" s="112" t="s">
        <v>450</v>
      </c>
      <c r="C73" s="144">
        <v>45763</v>
      </c>
      <c r="D73" s="114" t="s">
        <v>451</v>
      </c>
      <c r="E73" s="115"/>
      <c r="F73" s="120"/>
    </row>
    <row r="74" spans="1:6" ht="174" x14ac:dyDescent="0.35">
      <c r="A74" s="112"/>
      <c r="B74" s="112" t="s">
        <v>452</v>
      </c>
      <c r="C74" s="144">
        <v>45763</v>
      </c>
      <c r="D74" s="114" t="s">
        <v>453</v>
      </c>
      <c r="E74" s="193" t="s">
        <v>454</v>
      </c>
      <c r="F74" s="120"/>
    </row>
    <row r="75" spans="1:6" ht="54.75" customHeight="1" x14ac:dyDescent="0.35">
      <c r="A75" s="112"/>
      <c r="B75" s="112"/>
      <c r="C75" s="112"/>
      <c r="D75" s="114" t="s">
        <v>455</v>
      </c>
      <c r="E75" s="193"/>
      <c r="F75" s="120"/>
    </row>
    <row r="76" spans="1:6" ht="67.5" customHeight="1" x14ac:dyDescent="0.35">
      <c r="A76" s="145"/>
      <c r="B76" s="145" t="s">
        <v>456</v>
      </c>
      <c r="C76" s="145"/>
      <c r="D76" s="146" t="s">
        <v>457</v>
      </c>
      <c r="E76" s="147" t="s">
        <v>458</v>
      </c>
      <c r="F76" s="226"/>
    </row>
    <row r="77" spans="1:6" s="131" customFormat="1" ht="37.5" customHeight="1" x14ac:dyDescent="0.35">
      <c r="A77" s="128"/>
      <c r="B77" s="128" t="s">
        <v>459</v>
      </c>
      <c r="C77" s="142">
        <v>45716</v>
      </c>
      <c r="D77" s="129" t="s">
        <v>460</v>
      </c>
      <c r="E77" s="130" t="s">
        <v>461</v>
      </c>
      <c r="F77" s="225"/>
    </row>
    <row r="78" spans="1:6" s="131" customFormat="1" ht="49.5" customHeight="1" x14ac:dyDescent="0.35">
      <c r="A78" s="128"/>
      <c r="B78" s="128" t="s">
        <v>462</v>
      </c>
      <c r="C78" s="142">
        <v>45705</v>
      </c>
      <c r="D78" s="129" t="s">
        <v>463</v>
      </c>
      <c r="E78" s="130"/>
      <c r="F78" s="225"/>
    </row>
    <row r="79" spans="1:6" s="131" customFormat="1" ht="55.5" customHeight="1" x14ac:dyDescent="0.35">
      <c r="A79" s="128"/>
      <c r="B79" s="128" t="s">
        <v>464</v>
      </c>
      <c r="C79" s="142">
        <v>45700</v>
      </c>
      <c r="D79" s="129" t="s">
        <v>465</v>
      </c>
      <c r="E79" s="130"/>
      <c r="F79" s="225"/>
    </row>
    <row r="80" spans="1:6" ht="262.5" customHeight="1" x14ac:dyDescent="0.35">
      <c r="A80" s="112"/>
      <c r="B80" s="112" t="s">
        <v>466</v>
      </c>
      <c r="C80" s="144">
        <v>45686</v>
      </c>
      <c r="D80" s="114" t="s">
        <v>467</v>
      </c>
      <c r="E80" s="115" t="s">
        <v>468</v>
      </c>
      <c r="F80" s="120"/>
    </row>
    <row r="81" spans="1:6" ht="123.75" customHeight="1" x14ac:dyDescent="0.35">
      <c r="A81" s="112"/>
      <c r="B81" s="112" t="s">
        <v>469</v>
      </c>
      <c r="C81" s="144">
        <v>45673</v>
      </c>
      <c r="D81" s="114" t="s">
        <v>470</v>
      </c>
      <c r="E81" s="115"/>
      <c r="F81" s="120"/>
    </row>
    <row r="82" spans="1:6" ht="53.25" customHeight="1" x14ac:dyDescent="0.35">
      <c r="A82" s="112"/>
      <c r="B82" s="112" t="s">
        <v>469</v>
      </c>
      <c r="C82" s="112"/>
      <c r="D82" s="114" t="s">
        <v>471</v>
      </c>
      <c r="E82" s="115" t="s">
        <v>472</v>
      </c>
      <c r="F82" s="120"/>
    </row>
    <row r="83" spans="1:6" ht="133.5" customHeight="1" x14ac:dyDescent="0.35">
      <c r="A83" s="112"/>
      <c r="B83" s="112" t="s">
        <v>473</v>
      </c>
      <c r="C83" s="113">
        <v>46003</v>
      </c>
      <c r="D83" s="114" t="s">
        <v>474</v>
      </c>
      <c r="E83" s="115"/>
      <c r="F83" s="120"/>
    </row>
    <row r="84" spans="1:6" ht="162.75" customHeight="1" x14ac:dyDescent="0.35">
      <c r="A84" s="112"/>
      <c r="B84" s="112" t="s">
        <v>475</v>
      </c>
      <c r="C84" s="113">
        <v>45608</v>
      </c>
      <c r="D84" s="114" t="s">
        <v>476</v>
      </c>
      <c r="E84" s="115"/>
      <c r="F84" s="120"/>
    </row>
    <row r="85" spans="1:6" ht="114" customHeight="1" x14ac:dyDescent="0.35">
      <c r="A85" s="112"/>
      <c r="B85" s="112" t="s">
        <v>477</v>
      </c>
      <c r="C85" s="113">
        <v>45567</v>
      </c>
      <c r="D85" s="114" t="s">
        <v>478</v>
      </c>
      <c r="E85" s="115"/>
      <c r="F85" s="120"/>
    </row>
    <row r="86" spans="1:6" ht="98.25" customHeight="1" x14ac:dyDescent="0.35">
      <c r="A86" s="112"/>
      <c r="B86" s="112" t="s">
        <v>479</v>
      </c>
      <c r="C86" s="113">
        <v>45539</v>
      </c>
      <c r="D86" s="114" t="s">
        <v>480</v>
      </c>
      <c r="E86" s="115"/>
      <c r="F86" s="120"/>
    </row>
    <row r="87" spans="1:6" ht="177.75" customHeight="1" x14ac:dyDescent="0.35">
      <c r="A87" s="112"/>
      <c r="B87" s="132" t="s">
        <v>481</v>
      </c>
      <c r="C87" s="113">
        <v>45532</v>
      </c>
      <c r="D87" s="117" t="s">
        <v>482</v>
      </c>
      <c r="E87" s="115" t="s">
        <v>483</v>
      </c>
      <c r="F87" s="120"/>
    </row>
    <row r="88" spans="1:6" ht="57.75" customHeight="1" x14ac:dyDescent="0.35">
      <c r="A88" s="112"/>
      <c r="B88" s="112" t="s">
        <v>484</v>
      </c>
      <c r="C88" s="113">
        <v>45497</v>
      </c>
      <c r="D88" s="114" t="s">
        <v>485</v>
      </c>
      <c r="E88" s="115"/>
      <c r="F88" s="120"/>
    </row>
    <row r="89" spans="1:6" ht="57.75" customHeight="1" x14ac:dyDescent="0.35">
      <c r="A89" s="112"/>
      <c r="B89" s="112" t="s">
        <v>486</v>
      </c>
      <c r="C89" s="113">
        <v>45477</v>
      </c>
      <c r="D89" s="114" t="s">
        <v>487</v>
      </c>
      <c r="E89" s="115"/>
      <c r="F89" s="120"/>
    </row>
    <row r="90" spans="1:6" ht="140.25" customHeight="1" x14ac:dyDescent="0.35">
      <c r="A90" s="112"/>
      <c r="B90" s="112" t="s">
        <v>488</v>
      </c>
      <c r="C90" s="113" t="s">
        <v>489</v>
      </c>
      <c r="D90" s="118" t="s">
        <v>490</v>
      </c>
      <c r="E90" s="115" t="s">
        <v>489</v>
      </c>
      <c r="F90" s="120"/>
    </row>
    <row r="91" spans="1:6" ht="72.75" customHeight="1" x14ac:dyDescent="0.35">
      <c r="A91" s="112"/>
      <c r="B91" s="112" t="s">
        <v>491</v>
      </c>
      <c r="C91" s="113"/>
      <c r="D91" s="114" t="s">
        <v>492</v>
      </c>
      <c r="E91" s="115"/>
      <c r="F91" s="120"/>
    </row>
    <row r="92" spans="1:6" ht="123" customHeight="1" x14ac:dyDescent="0.35">
      <c r="A92" s="112"/>
      <c r="B92" s="112" t="s">
        <v>493</v>
      </c>
      <c r="C92" s="113">
        <v>45425</v>
      </c>
      <c r="D92" s="114" t="s">
        <v>494</v>
      </c>
      <c r="E92" s="115"/>
      <c r="F92" s="120"/>
    </row>
    <row r="93" spans="1:6" ht="63" customHeight="1" x14ac:dyDescent="0.35">
      <c r="A93" s="112"/>
      <c r="B93" s="119" t="s">
        <v>495</v>
      </c>
      <c r="C93" s="113">
        <v>45414</v>
      </c>
      <c r="D93" s="114" t="s">
        <v>496</v>
      </c>
      <c r="E93" s="115"/>
      <c r="F93" s="120"/>
    </row>
    <row r="94" spans="1:6" ht="35.25" customHeight="1" x14ac:dyDescent="0.35">
      <c r="A94" s="112"/>
      <c r="B94" s="119" t="s">
        <v>497</v>
      </c>
      <c r="C94" s="113">
        <v>45392</v>
      </c>
      <c r="D94" s="114" t="s">
        <v>498</v>
      </c>
      <c r="E94" s="115"/>
      <c r="F94" s="120"/>
    </row>
    <row r="95" spans="1:6" ht="39.75" customHeight="1" x14ac:dyDescent="0.35">
      <c r="A95" s="112"/>
      <c r="B95" s="112" t="s">
        <v>499</v>
      </c>
      <c r="C95" s="113">
        <v>45344</v>
      </c>
      <c r="D95" s="114" t="s">
        <v>500</v>
      </c>
      <c r="E95" s="115"/>
      <c r="F95" s="120"/>
    </row>
    <row r="96" spans="1:6" ht="40.5" customHeight="1" x14ac:dyDescent="0.35">
      <c r="A96" s="112"/>
      <c r="B96" s="112" t="s">
        <v>501</v>
      </c>
      <c r="C96" s="113">
        <v>45344</v>
      </c>
      <c r="D96" s="114" t="s">
        <v>502</v>
      </c>
      <c r="E96" s="115"/>
      <c r="F96" s="120"/>
    </row>
    <row r="97" spans="1:6" x14ac:dyDescent="0.35">
      <c r="A97" s="112"/>
      <c r="B97" s="120" t="s">
        <v>503</v>
      </c>
      <c r="C97" s="113">
        <v>45328</v>
      </c>
      <c r="D97" s="121" t="s">
        <v>504</v>
      </c>
      <c r="E97" s="115"/>
      <c r="F97" s="120"/>
    </row>
    <row r="98" spans="1:6" x14ac:dyDescent="0.35">
      <c r="A98" s="112"/>
      <c r="B98" s="122" t="s">
        <v>505</v>
      </c>
      <c r="C98" s="113">
        <v>45330</v>
      </c>
      <c r="D98" s="121" t="s">
        <v>506</v>
      </c>
      <c r="E98" s="115"/>
      <c r="F98" s="120"/>
    </row>
    <row r="99" spans="1:6" x14ac:dyDescent="0.35">
      <c r="A99" s="112"/>
      <c r="B99" s="112" t="s">
        <v>507</v>
      </c>
      <c r="C99" s="113">
        <v>45300</v>
      </c>
      <c r="D99" s="121" t="s">
        <v>506</v>
      </c>
      <c r="E99" s="115"/>
      <c r="F99" s="120"/>
    </row>
    <row r="100" spans="1:6" ht="145.5" customHeight="1" x14ac:dyDescent="0.35">
      <c r="A100" s="112"/>
      <c r="B100" s="112" t="s">
        <v>508</v>
      </c>
      <c r="C100" s="113">
        <v>45244</v>
      </c>
      <c r="D100" s="121" t="s">
        <v>509</v>
      </c>
      <c r="E100" s="115"/>
      <c r="F100" s="120"/>
    </row>
    <row r="101" spans="1:6" x14ac:dyDescent="0.35">
      <c r="A101" s="493">
        <v>5</v>
      </c>
      <c r="B101" s="493" t="s">
        <v>510</v>
      </c>
      <c r="C101" s="493" t="s">
        <v>511</v>
      </c>
      <c r="D101" s="121" t="s">
        <v>512</v>
      </c>
      <c r="E101" s="498" t="s">
        <v>513</v>
      </c>
      <c r="F101" s="503" t="s">
        <v>514</v>
      </c>
    </row>
    <row r="102" spans="1:6" x14ac:dyDescent="0.35">
      <c r="A102" s="510"/>
      <c r="B102" s="510"/>
      <c r="C102" s="510"/>
      <c r="D102" s="121" t="s">
        <v>515</v>
      </c>
      <c r="E102" s="498"/>
      <c r="F102" s="503"/>
    </row>
    <row r="103" spans="1:6" x14ac:dyDescent="0.35">
      <c r="A103" s="510"/>
      <c r="B103" s="510"/>
      <c r="C103" s="510"/>
      <c r="D103" s="121" t="s">
        <v>516</v>
      </c>
      <c r="E103" s="498"/>
      <c r="F103" s="503"/>
    </row>
    <row r="104" spans="1:6" x14ac:dyDescent="0.35">
      <c r="A104" s="510"/>
      <c r="B104" s="510"/>
      <c r="C104" s="510"/>
      <c r="D104" s="121" t="s">
        <v>517</v>
      </c>
      <c r="E104" s="498"/>
      <c r="F104" s="503"/>
    </row>
    <row r="105" spans="1:6" x14ac:dyDescent="0.35">
      <c r="A105" s="510"/>
      <c r="B105" s="510"/>
      <c r="C105" s="510"/>
      <c r="D105" s="121" t="s">
        <v>518</v>
      </c>
      <c r="E105" s="498"/>
      <c r="F105" s="503"/>
    </row>
    <row r="106" spans="1:6" x14ac:dyDescent="0.35">
      <c r="A106" s="510"/>
      <c r="B106" s="510"/>
      <c r="C106" s="510"/>
      <c r="D106" s="121" t="s">
        <v>519</v>
      </c>
      <c r="E106" s="498"/>
      <c r="F106" s="503"/>
    </row>
    <row r="107" spans="1:6" x14ac:dyDescent="0.35">
      <c r="A107" s="134"/>
      <c r="B107" s="134"/>
      <c r="C107" s="134"/>
      <c r="D107" s="121" t="s">
        <v>520</v>
      </c>
      <c r="E107" s="135"/>
      <c r="F107" s="227"/>
    </row>
    <row r="108" spans="1:6" x14ac:dyDescent="0.35">
      <c r="A108" s="134"/>
      <c r="B108" s="134"/>
      <c r="C108" s="134"/>
      <c r="D108" s="121"/>
      <c r="E108" s="135"/>
      <c r="F108" s="227"/>
    </row>
    <row r="109" spans="1:6" ht="29" x14ac:dyDescent="0.35">
      <c r="A109" s="500">
        <v>4</v>
      </c>
      <c r="B109" s="136" t="s">
        <v>521</v>
      </c>
      <c r="C109" s="501">
        <v>45174</v>
      </c>
      <c r="D109" s="137" t="s">
        <v>522</v>
      </c>
      <c r="E109" s="508" t="s">
        <v>523</v>
      </c>
      <c r="F109" s="502" t="s">
        <v>514</v>
      </c>
    </row>
    <row r="110" spans="1:6" x14ac:dyDescent="0.35">
      <c r="A110" s="507"/>
      <c r="B110" s="138" t="s">
        <v>524</v>
      </c>
      <c r="C110" s="501"/>
      <c r="D110" s="139" t="s">
        <v>525</v>
      </c>
      <c r="E110" s="509"/>
      <c r="F110" s="502"/>
    </row>
    <row r="111" spans="1:6" x14ac:dyDescent="0.35">
      <c r="A111" s="493">
        <v>3</v>
      </c>
      <c r="B111" s="133" t="s">
        <v>526</v>
      </c>
      <c r="C111" s="504" t="s">
        <v>527</v>
      </c>
      <c r="D111" s="121" t="s">
        <v>528</v>
      </c>
      <c r="E111" s="505" t="s">
        <v>529</v>
      </c>
      <c r="F111" s="498" t="s">
        <v>514</v>
      </c>
    </row>
    <row r="112" spans="1:6" x14ac:dyDescent="0.35">
      <c r="A112" s="493"/>
      <c r="B112" s="133" t="s">
        <v>530</v>
      </c>
      <c r="C112" s="504"/>
      <c r="D112" s="121" t="s">
        <v>531</v>
      </c>
      <c r="E112" s="506"/>
      <c r="F112" s="498"/>
    </row>
    <row r="113" spans="1:6" x14ac:dyDescent="0.35">
      <c r="A113" s="500">
        <v>2</v>
      </c>
      <c r="B113" s="500" t="s">
        <v>532</v>
      </c>
      <c r="C113" s="501">
        <v>45142</v>
      </c>
      <c r="D113" s="137" t="s">
        <v>533</v>
      </c>
      <c r="E113" s="502" t="s">
        <v>534</v>
      </c>
      <c r="F113" s="502" t="s">
        <v>514</v>
      </c>
    </row>
    <row r="114" spans="1:6" x14ac:dyDescent="0.35">
      <c r="A114" s="500"/>
      <c r="B114" s="500"/>
      <c r="C114" s="501"/>
      <c r="D114" s="137" t="s">
        <v>535</v>
      </c>
      <c r="E114" s="502"/>
      <c r="F114" s="502"/>
    </row>
    <row r="115" spans="1:6" x14ac:dyDescent="0.35">
      <c r="A115" s="493">
        <v>1</v>
      </c>
      <c r="B115" s="493" t="s">
        <v>536</v>
      </c>
      <c r="C115" s="495" t="s">
        <v>537</v>
      </c>
      <c r="D115" s="121" t="s">
        <v>538</v>
      </c>
      <c r="E115" s="498" t="s">
        <v>539</v>
      </c>
      <c r="F115" s="498" t="s">
        <v>540</v>
      </c>
    </row>
    <row r="116" spans="1:6" x14ac:dyDescent="0.35">
      <c r="A116" s="493"/>
      <c r="B116" s="493"/>
      <c r="C116" s="496"/>
      <c r="D116" s="121" t="s">
        <v>541</v>
      </c>
      <c r="E116" s="498"/>
      <c r="F116" s="498"/>
    </row>
    <row r="117" spans="1:6" x14ac:dyDescent="0.35">
      <c r="A117" s="493"/>
      <c r="B117" s="494"/>
      <c r="C117" s="497"/>
      <c r="D117" s="121" t="s">
        <v>542</v>
      </c>
      <c r="E117" s="499"/>
      <c r="F117" s="499"/>
    </row>
  </sheetData>
  <mergeCells count="23">
    <mergeCell ref="F101:F106"/>
    <mergeCell ref="A111:A112"/>
    <mergeCell ref="C111:C112"/>
    <mergeCell ref="E111:E112"/>
    <mergeCell ref="F111:F112"/>
    <mergeCell ref="A109:A110"/>
    <mergeCell ref="C109:C110"/>
    <mergeCell ref="E109:E110"/>
    <mergeCell ref="F109:F110"/>
    <mergeCell ref="A101:A106"/>
    <mergeCell ref="B101:B106"/>
    <mergeCell ref="C101:C106"/>
    <mergeCell ref="E101:E106"/>
    <mergeCell ref="A113:A114"/>
    <mergeCell ref="B113:B114"/>
    <mergeCell ref="C113:C114"/>
    <mergeCell ref="E113:E114"/>
    <mergeCell ref="F113:F114"/>
    <mergeCell ref="A115:A117"/>
    <mergeCell ref="B115:B117"/>
    <mergeCell ref="C115:C117"/>
    <mergeCell ref="E115:E117"/>
    <mergeCell ref="F115:F117"/>
  </mergeCells>
  <phoneticPr fontId="24" type="noConversion"/>
  <pageMargins left="0.7" right="0.7" top="0.75" bottom="0.75" header="0.3" footer="0.3"/>
  <headerFooter>
    <oddFooter>&amp;C_x000D_&amp;1#&amp;"Aptos"&amp;8&amp;KFF0000 Logicalis - Sensitive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D8FB-27F4-44AB-8AC3-71E69AD7B70B}">
  <dimension ref="A2:E20"/>
  <sheetViews>
    <sheetView workbookViewId="0">
      <selection activeCell="C13" sqref="C13"/>
    </sheetView>
  </sheetViews>
  <sheetFormatPr baseColWidth="10" defaultRowHeight="14.5" x14ac:dyDescent="0.35"/>
  <cols>
    <col min="1" max="1" width="23.90625" customWidth="1"/>
    <col min="2" max="2" width="54.90625" customWidth="1"/>
    <col min="3" max="3" width="22.90625" customWidth="1"/>
    <col min="4" max="4" width="37.453125" customWidth="1"/>
    <col min="5" max="5" width="25" customWidth="1"/>
  </cols>
  <sheetData>
    <row r="2" spans="1:5" ht="18.5" x14ac:dyDescent="0.45">
      <c r="A2" s="511" t="s">
        <v>2055</v>
      </c>
      <c r="B2" s="511"/>
      <c r="C2" s="511"/>
      <c r="D2" s="511"/>
      <c r="E2" s="511"/>
    </row>
    <row r="5" spans="1:5" s="16" customFormat="1" ht="16" x14ac:dyDescent="0.4">
      <c r="A5" s="18" t="s">
        <v>2056</v>
      </c>
      <c r="B5" s="18" t="s">
        <v>2057</v>
      </c>
      <c r="C5" s="18" t="s">
        <v>2058</v>
      </c>
      <c r="D5" s="18" t="s">
        <v>2059</v>
      </c>
      <c r="E5" s="18" t="s">
        <v>2060</v>
      </c>
    </row>
    <row r="6" spans="1:5" x14ac:dyDescent="0.35">
      <c r="A6" s="1" t="s">
        <v>2061</v>
      </c>
      <c r="B6" s="1"/>
      <c r="C6" s="1"/>
      <c r="D6" s="1"/>
      <c r="E6" s="1"/>
    </row>
    <row r="7" spans="1:5" x14ac:dyDescent="0.35">
      <c r="A7" s="1"/>
      <c r="B7" s="1"/>
      <c r="C7" s="1"/>
      <c r="D7" s="1"/>
      <c r="E7" s="1"/>
    </row>
    <row r="8" spans="1:5" x14ac:dyDescent="0.35">
      <c r="A8" s="1"/>
      <c r="B8" s="1"/>
      <c r="C8" s="1"/>
      <c r="D8" s="1"/>
      <c r="E8" s="1"/>
    </row>
    <row r="9" spans="1:5" x14ac:dyDescent="0.35">
      <c r="A9" s="1"/>
      <c r="B9" s="1"/>
      <c r="C9" s="1"/>
      <c r="D9" s="1"/>
      <c r="E9" s="1"/>
    </row>
    <row r="10" spans="1:5" x14ac:dyDescent="0.35">
      <c r="A10" s="1"/>
      <c r="B10" s="1"/>
      <c r="C10" s="1"/>
      <c r="D10" s="1"/>
      <c r="E10" s="1"/>
    </row>
    <row r="11" spans="1:5" x14ac:dyDescent="0.35">
      <c r="A11" s="1"/>
      <c r="B11" s="1"/>
      <c r="C11" s="1"/>
      <c r="D11" s="1"/>
      <c r="E11" s="1"/>
    </row>
    <row r="12" spans="1:5" ht="130.5" x14ac:dyDescent="0.35">
      <c r="A12" s="4" t="s">
        <v>2063</v>
      </c>
      <c r="B12" s="4" t="s">
        <v>2065</v>
      </c>
      <c r="C12" s="1" t="s">
        <v>2071</v>
      </c>
      <c r="D12" s="4" t="s">
        <v>2062</v>
      </c>
      <c r="E12" s="1" t="s">
        <v>2066</v>
      </c>
    </row>
    <row r="13" spans="1:5" x14ac:dyDescent="0.35">
      <c r="A13" s="1"/>
      <c r="B13" s="1" t="s">
        <v>2064</v>
      </c>
      <c r="C13" s="1"/>
      <c r="D13" s="1"/>
      <c r="E13" s="1"/>
    </row>
    <row r="14" spans="1:5" x14ac:dyDescent="0.35">
      <c r="A14" s="1"/>
      <c r="B14" s="1" t="s">
        <v>2067</v>
      </c>
      <c r="C14" s="1"/>
      <c r="D14" s="1"/>
      <c r="E14" s="1"/>
    </row>
    <row r="15" spans="1:5" x14ac:dyDescent="0.35">
      <c r="A15" s="1"/>
      <c r="B15" s="1" t="s">
        <v>2068</v>
      </c>
      <c r="C15" s="1"/>
      <c r="D15" s="1"/>
      <c r="E15" s="1"/>
    </row>
    <row r="16" spans="1:5" x14ac:dyDescent="0.35">
      <c r="A16" s="1"/>
      <c r="B16" s="1" t="s">
        <v>2069</v>
      </c>
      <c r="C16" s="1"/>
      <c r="D16" s="1"/>
      <c r="E16" s="1"/>
    </row>
    <row r="17" spans="1:5" x14ac:dyDescent="0.35">
      <c r="A17" s="1"/>
      <c r="B17" s="1" t="s">
        <v>2070</v>
      </c>
      <c r="C17" s="1"/>
      <c r="D17" s="1"/>
      <c r="E17" s="1"/>
    </row>
    <row r="18" spans="1:5" x14ac:dyDescent="0.35">
      <c r="A18" s="1"/>
      <c r="B18" s="1"/>
      <c r="C18" s="1"/>
      <c r="D18" s="1"/>
      <c r="E18" s="1"/>
    </row>
    <row r="19" spans="1:5" x14ac:dyDescent="0.35">
      <c r="A19" s="1"/>
      <c r="B19" s="1"/>
      <c r="C19" s="1"/>
      <c r="D19" s="1"/>
      <c r="E19" s="1"/>
    </row>
    <row r="20" spans="1:5" x14ac:dyDescent="0.35">
      <c r="A20" s="1"/>
      <c r="B20" s="1"/>
      <c r="C20" s="1"/>
      <c r="D20" s="1"/>
      <c r="E20" s="1"/>
    </row>
  </sheetData>
  <mergeCells count="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8C7F0-13BD-4BD2-B346-8B32A9F33123}">
  <dimension ref="A1:E24"/>
  <sheetViews>
    <sheetView topLeftCell="A9" workbookViewId="0">
      <selection activeCell="C18" sqref="C18"/>
    </sheetView>
  </sheetViews>
  <sheetFormatPr baseColWidth="10" defaultColWidth="11.453125" defaultRowHeight="14.5" x14ac:dyDescent="0.35"/>
  <cols>
    <col min="1" max="1" width="15.6328125" customWidth="1"/>
    <col min="2" max="2" width="51.36328125" customWidth="1"/>
    <col min="3" max="3" width="51.7265625" style="141" customWidth="1"/>
  </cols>
  <sheetData>
    <row r="1" spans="1:5" x14ac:dyDescent="0.35">
      <c r="A1" s="315"/>
      <c r="B1" s="316"/>
      <c r="D1" s="315"/>
    </row>
    <row r="2" spans="1:5" ht="92.5" customHeight="1" x14ac:dyDescent="0.35">
      <c r="A2" s="408" t="s">
        <v>277</v>
      </c>
      <c r="B2" s="463" t="s">
        <v>2024</v>
      </c>
      <c r="C2" s="469"/>
      <c r="D2" s="317"/>
    </row>
    <row r="3" spans="1:5" x14ac:dyDescent="0.35">
      <c r="A3" s="317" t="s">
        <v>2</v>
      </c>
      <c r="B3" s="353">
        <v>46232</v>
      </c>
      <c r="C3" s="470"/>
      <c r="D3" s="317"/>
    </row>
    <row r="4" spans="1:5" x14ac:dyDescent="0.35">
      <c r="A4" s="317"/>
      <c r="B4" s="353"/>
      <c r="C4" s="470"/>
      <c r="D4" s="317"/>
    </row>
    <row r="5" spans="1:5" x14ac:dyDescent="0.35">
      <c r="A5" s="315"/>
      <c r="B5" s="316"/>
      <c r="D5" s="315"/>
    </row>
    <row r="6" spans="1:5" ht="16" x14ac:dyDescent="0.4">
      <c r="A6" s="319"/>
      <c r="B6" s="320" t="s">
        <v>2044</v>
      </c>
      <c r="C6" s="471" t="s">
        <v>2045</v>
      </c>
      <c r="D6" s="319"/>
      <c r="E6" s="319"/>
    </row>
    <row r="7" spans="1:5" ht="16" hidden="1" x14ac:dyDescent="0.4">
      <c r="A7" s="319"/>
      <c r="B7" s="322" t="s">
        <v>279</v>
      </c>
      <c r="C7" s="468"/>
      <c r="D7" s="319"/>
      <c r="E7" s="319"/>
    </row>
    <row r="8" spans="1:5" ht="48" x14ac:dyDescent="0.4">
      <c r="A8" s="319"/>
      <c r="B8" s="322" t="s">
        <v>1806</v>
      </c>
      <c r="C8" s="468" t="s">
        <v>2043</v>
      </c>
      <c r="D8" s="319"/>
      <c r="E8" s="319"/>
    </row>
    <row r="9" spans="1:5" ht="132" customHeight="1" x14ac:dyDescent="0.4">
      <c r="A9" s="319"/>
      <c r="B9" s="322" t="s">
        <v>2027</v>
      </c>
      <c r="C9" s="468" t="s">
        <v>2030</v>
      </c>
      <c r="D9" s="319"/>
      <c r="E9" s="319"/>
    </row>
    <row r="10" spans="1:5" ht="80" x14ac:dyDescent="0.4">
      <c r="A10" s="319"/>
      <c r="B10" s="322" t="s">
        <v>2025</v>
      </c>
      <c r="C10" s="473" t="s">
        <v>2026</v>
      </c>
      <c r="D10" s="319"/>
      <c r="E10" s="319"/>
    </row>
    <row r="11" spans="1:5" ht="16" x14ac:dyDescent="0.4">
      <c r="A11" s="319"/>
      <c r="B11" s="322" t="s">
        <v>2028</v>
      </c>
      <c r="C11" s="473" t="s">
        <v>2029</v>
      </c>
      <c r="D11" s="319"/>
      <c r="E11" s="319"/>
    </row>
    <row r="12" spans="1:5" ht="30.5" customHeight="1" x14ac:dyDescent="0.4">
      <c r="A12" s="319"/>
      <c r="B12" s="322" t="s">
        <v>2031</v>
      </c>
      <c r="C12" s="473" t="s">
        <v>2032</v>
      </c>
      <c r="D12" s="319"/>
      <c r="E12" s="319"/>
    </row>
    <row r="13" spans="1:5" ht="16" x14ac:dyDescent="0.4">
      <c r="A13" s="319"/>
      <c r="B13" s="322" t="s">
        <v>2033</v>
      </c>
      <c r="C13" s="468" t="s">
        <v>2034</v>
      </c>
      <c r="D13" s="319"/>
      <c r="E13" s="319"/>
    </row>
    <row r="14" spans="1:5" ht="16" x14ac:dyDescent="0.4">
      <c r="A14" s="319"/>
      <c r="B14" s="322" t="s">
        <v>2035</v>
      </c>
      <c r="C14" s="468" t="s">
        <v>2036</v>
      </c>
      <c r="D14" s="319"/>
      <c r="E14" s="319"/>
    </row>
    <row r="15" spans="1:5" ht="16" x14ac:dyDescent="0.4">
      <c r="A15" s="319"/>
      <c r="B15" s="322" t="s">
        <v>2038</v>
      </c>
      <c r="C15" s="468"/>
      <c r="D15" s="319"/>
      <c r="E15" s="319"/>
    </row>
    <row r="16" spans="1:5" ht="16" x14ac:dyDescent="0.4">
      <c r="A16" s="319"/>
      <c r="B16" s="322" t="s">
        <v>2039</v>
      </c>
      <c r="C16" s="468"/>
      <c r="D16" s="319"/>
      <c r="E16" s="319"/>
    </row>
    <row r="17" spans="1:5" ht="16" x14ac:dyDescent="0.4">
      <c r="A17" s="319"/>
      <c r="B17" s="322" t="s">
        <v>2037</v>
      </c>
      <c r="C17" s="468"/>
      <c r="D17" s="319"/>
      <c r="E17" s="319"/>
    </row>
    <row r="18" spans="1:5" ht="16.5" thickBot="1" x14ac:dyDescent="0.45">
      <c r="A18" s="319"/>
      <c r="B18" s="474" t="s">
        <v>2040</v>
      </c>
      <c r="C18" s="475"/>
      <c r="D18" s="319"/>
      <c r="E18" s="319"/>
    </row>
    <row r="19" spans="1:5" ht="80.5" thickBot="1" x14ac:dyDescent="0.45">
      <c r="A19" s="319"/>
      <c r="B19" s="476" t="s">
        <v>2041</v>
      </c>
      <c r="C19" s="477" t="s">
        <v>2042</v>
      </c>
      <c r="D19" s="319"/>
      <c r="E19" s="319"/>
    </row>
    <row r="20" spans="1:5" x14ac:dyDescent="0.35">
      <c r="A20" s="315"/>
      <c r="B20" s="316"/>
      <c r="D20" s="315"/>
    </row>
    <row r="21" spans="1:5" x14ac:dyDescent="0.35">
      <c r="A21" s="315"/>
      <c r="B21" s="316"/>
      <c r="D21" s="315"/>
    </row>
    <row r="22" spans="1:5" x14ac:dyDescent="0.35">
      <c r="A22" s="315"/>
      <c r="B22" s="316"/>
      <c r="C22" s="472"/>
      <c r="D22" s="315"/>
    </row>
    <row r="23" spans="1:5" x14ac:dyDescent="0.35">
      <c r="A23" s="315"/>
      <c r="B23" s="316"/>
      <c r="D23" s="315"/>
    </row>
    <row r="24" spans="1:5" x14ac:dyDescent="0.35">
      <c r="A24" s="315"/>
      <c r="B24" s="316"/>
      <c r="D24" s="315"/>
    </row>
  </sheetData>
  <pageMargins left="0.7" right="0.7" top="0.75" bottom="0.75" header="0.3" footer="0.3"/>
  <headerFooter>
    <oddFooter>&amp;C_x000D_&amp;1#&amp;"Aptos"&amp;8&amp;KFF0000 Logicalis - Sensitive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6FD3-CEF9-4B4C-9B4A-8331C85D6900}">
  <dimension ref="A1:G30"/>
  <sheetViews>
    <sheetView topLeftCell="A13" workbookViewId="0">
      <selection activeCell="B22" sqref="B22"/>
    </sheetView>
  </sheetViews>
  <sheetFormatPr baseColWidth="10" defaultColWidth="11.453125" defaultRowHeight="14.5" x14ac:dyDescent="0.35"/>
  <cols>
    <col min="1" max="1" width="15.6328125" customWidth="1"/>
    <col min="2" max="2" width="51.36328125" customWidth="1"/>
    <col min="3" max="3" width="18.453125" customWidth="1"/>
    <col min="4" max="4" width="33.1796875" customWidth="1"/>
    <col min="5" max="5" width="51.7265625" style="3" customWidth="1"/>
  </cols>
  <sheetData>
    <row r="1" spans="1:7" x14ac:dyDescent="0.35">
      <c r="A1" s="315"/>
      <c r="B1" s="316"/>
      <c r="C1" s="315"/>
      <c r="D1" s="316"/>
      <c r="E1" s="316"/>
      <c r="F1" s="315"/>
    </row>
    <row r="2" spans="1:7" ht="92.5" customHeight="1" x14ac:dyDescent="0.35">
      <c r="A2" s="408" t="s">
        <v>277</v>
      </c>
      <c r="B2" s="492" t="s">
        <v>1805</v>
      </c>
      <c r="C2" s="492"/>
      <c r="D2" s="492"/>
      <c r="E2" s="435" t="s">
        <v>1794</v>
      </c>
      <c r="F2" s="317"/>
    </row>
    <row r="3" spans="1:7" x14ac:dyDescent="0.35">
      <c r="A3" s="317" t="s">
        <v>1795</v>
      </c>
      <c r="B3" s="353">
        <v>46129</v>
      </c>
      <c r="C3" s="317"/>
      <c r="D3" s="318"/>
      <c r="E3" s="318"/>
      <c r="F3" s="317"/>
    </row>
    <row r="4" spans="1:7" x14ac:dyDescent="0.35">
      <c r="A4" s="317"/>
      <c r="B4" s="353"/>
      <c r="C4" s="317"/>
      <c r="D4" s="318"/>
      <c r="E4" s="318"/>
      <c r="F4" s="317"/>
    </row>
    <row r="5" spans="1:7" x14ac:dyDescent="0.35">
      <c r="A5" s="317"/>
      <c r="B5" s="353"/>
      <c r="C5" s="317"/>
      <c r="D5" s="318"/>
      <c r="E5" s="318"/>
      <c r="F5" s="317"/>
    </row>
    <row r="6" spans="1:7" ht="16" x14ac:dyDescent="0.4">
      <c r="A6" s="420" t="s">
        <v>1881</v>
      </c>
      <c r="B6" s="421"/>
      <c r="C6" s="421"/>
      <c r="D6" s="320" t="s">
        <v>44</v>
      </c>
      <c r="E6" s="320"/>
      <c r="F6" s="317"/>
    </row>
    <row r="7" spans="1:7" ht="23" customHeight="1" x14ac:dyDescent="0.35">
      <c r="A7" s="329">
        <v>1</v>
      </c>
      <c r="B7" s="419" t="s">
        <v>1807</v>
      </c>
      <c r="C7" s="419" t="s">
        <v>1050</v>
      </c>
      <c r="D7" s="328"/>
      <c r="E7" s="328"/>
      <c r="F7" s="317"/>
    </row>
    <row r="8" spans="1:7" ht="42.5" customHeight="1" x14ac:dyDescent="0.35">
      <c r="A8" s="329">
        <v>2</v>
      </c>
      <c r="B8" s="328" t="s">
        <v>1812</v>
      </c>
      <c r="C8" s="328" t="s">
        <v>1808</v>
      </c>
      <c r="D8" s="328" t="s">
        <v>1883</v>
      </c>
      <c r="E8" s="328" t="s">
        <v>1884</v>
      </c>
      <c r="F8" s="317"/>
    </row>
    <row r="9" spans="1:7" ht="43.5" x14ac:dyDescent="0.35">
      <c r="A9" s="329">
        <v>3</v>
      </c>
      <c r="B9" s="328" t="s">
        <v>1813</v>
      </c>
      <c r="C9" s="328" t="s">
        <v>1809</v>
      </c>
      <c r="D9" s="328"/>
      <c r="E9" s="328"/>
      <c r="F9" s="317"/>
    </row>
    <row r="10" spans="1:7" ht="29" x14ac:dyDescent="0.35">
      <c r="A10" s="329">
        <v>4</v>
      </c>
      <c r="B10" s="328" t="s">
        <v>1810</v>
      </c>
      <c r="C10" s="328"/>
      <c r="D10" s="328" t="s">
        <v>1811</v>
      </c>
      <c r="E10" s="328" t="s">
        <v>1885</v>
      </c>
      <c r="F10" s="317"/>
    </row>
    <row r="11" spans="1:7" x14ac:dyDescent="0.35">
      <c r="A11" s="317"/>
      <c r="B11" s="318"/>
      <c r="C11" s="317"/>
      <c r="D11" s="318"/>
      <c r="E11" s="318"/>
      <c r="F11" s="317"/>
    </row>
    <row r="12" spans="1:7" x14ac:dyDescent="0.35">
      <c r="A12" s="317"/>
      <c r="B12" s="318"/>
      <c r="C12" s="317"/>
      <c r="D12" s="318"/>
      <c r="E12" s="318"/>
      <c r="F12" s="317"/>
    </row>
    <row r="13" spans="1:7" x14ac:dyDescent="0.35">
      <c r="A13" s="315"/>
      <c r="B13" s="316"/>
      <c r="C13" s="315"/>
      <c r="D13" s="316"/>
      <c r="E13" s="316"/>
      <c r="F13" s="315"/>
    </row>
    <row r="14" spans="1:7" ht="16" x14ac:dyDescent="0.4">
      <c r="A14" s="319"/>
      <c r="B14" s="320" t="s">
        <v>7</v>
      </c>
      <c r="C14" s="320" t="s">
        <v>1821</v>
      </c>
      <c r="D14" s="321" t="s">
        <v>1817</v>
      </c>
      <c r="E14" s="320" t="s">
        <v>44</v>
      </c>
      <c r="F14" s="319"/>
      <c r="G14" s="319"/>
    </row>
    <row r="15" spans="1:7" ht="16" x14ac:dyDescent="0.4">
      <c r="A15" s="319"/>
      <c r="B15" s="322" t="s">
        <v>279</v>
      </c>
      <c r="C15" s="322"/>
      <c r="D15" s="323"/>
      <c r="E15" s="322"/>
      <c r="F15" s="319"/>
      <c r="G15" s="319"/>
    </row>
    <row r="16" spans="1:7" ht="30.5" customHeight="1" x14ac:dyDescent="0.4">
      <c r="A16" s="319"/>
      <c r="B16" s="322" t="s">
        <v>1806</v>
      </c>
      <c r="C16" s="322"/>
      <c r="D16" s="323"/>
      <c r="E16" s="438" t="s">
        <v>1887</v>
      </c>
      <c r="F16" s="319"/>
      <c r="G16" s="319"/>
    </row>
    <row r="17" spans="1:7" s="102" customFormat="1" ht="75" customHeight="1" x14ac:dyDescent="0.4">
      <c r="A17" s="387"/>
      <c r="B17" s="388" t="s">
        <v>1814</v>
      </c>
      <c r="C17" s="388" t="s">
        <v>1879</v>
      </c>
      <c r="D17" s="389"/>
      <c r="E17" s="436" t="s">
        <v>1886</v>
      </c>
      <c r="F17" s="387"/>
      <c r="G17" s="387"/>
    </row>
    <row r="18" spans="1:7" s="102" customFormat="1" ht="54" customHeight="1" x14ac:dyDescent="0.4">
      <c r="A18" s="387"/>
      <c r="B18" s="388" t="s">
        <v>1882</v>
      </c>
      <c r="C18" s="388"/>
      <c r="D18" s="389"/>
      <c r="E18" s="436" t="s">
        <v>1818</v>
      </c>
      <c r="F18" s="387"/>
      <c r="G18" s="387"/>
    </row>
    <row r="19" spans="1:7" s="102" customFormat="1" ht="40.5" customHeight="1" x14ac:dyDescent="0.4">
      <c r="A19" s="387"/>
      <c r="B19" s="388" t="s">
        <v>1819</v>
      </c>
      <c r="C19" s="388">
        <v>600</v>
      </c>
      <c r="D19" s="389"/>
      <c r="E19" s="436"/>
      <c r="F19" s="387"/>
      <c r="G19" s="387"/>
    </row>
    <row r="20" spans="1:7" s="102" customFormat="1" ht="40.5" customHeight="1" x14ac:dyDescent="0.4">
      <c r="A20" s="387"/>
      <c r="B20" s="481" t="s">
        <v>1820</v>
      </c>
      <c r="C20" s="388"/>
      <c r="D20" s="389"/>
      <c r="E20" s="436" t="s">
        <v>1880</v>
      </c>
      <c r="F20" s="387"/>
      <c r="G20" s="387"/>
    </row>
    <row r="21" spans="1:7" s="102" customFormat="1" ht="45.65" customHeight="1" x14ac:dyDescent="0.35">
      <c r="A21" s="390"/>
      <c r="B21" s="391" t="s">
        <v>1815</v>
      </c>
      <c r="C21" s="391"/>
      <c r="D21" s="391"/>
      <c r="E21" s="391"/>
      <c r="F21" s="390"/>
      <c r="G21" s="390"/>
    </row>
    <row r="22" spans="1:7" s="102" customFormat="1" ht="45.65" customHeight="1" x14ac:dyDescent="0.35">
      <c r="A22" s="390"/>
      <c r="B22" s="482" t="s">
        <v>1816</v>
      </c>
      <c r="C22" s="391"/>
      <c r="D22" s="391"/>
      <c r="E22" s="391"/>
      <c r="F22" s="390"/>
      <c r="G22" s="390"/>
    </row>
    <row r="23" spans="1:7" x14ac:dyDescent="0.35">
      <c r="A23" s="315"/>
      <c r="B23" s="316"/>
      <c r="C23" s="315"/>
      <c r="D23" s="316"/>
      <c r="E23" s="316"/>
      <c r="F23" s="315"/>
    </row>
    <row r="24" spans="1:7" x14ac:dyDescent="0.35">
      <c r="A24" s="315"/>
      <c r="B24" s="316" t="s">
        <v>1889</v>
      </c>
      <c r="C24" s="315"/>
      <c r="D24" s="316"/>
      <c r="E24" s="316"/>
      <c r="F24" s="315"/>
    </row>
    <row r="25" spans="1:7" x14ac:dyDescent="0.35">
      <c r="A25" s="315"/>
      <c r="B25" s="316" t="s">
        <v>1888</v>
      </c>
      <c r="C25" s="315"/>
      <c r="D25" s="316"/>
      <c r="E25" s="316"/>
      <c r="F25" s="315"/>
    </row>
    <row r="26" spans="1:7" x14ac:dyDescent="0.35">
      <c r="A26" s="315"/>
      <c r="B26" s="316"/>
      <c r="C26" s="315"/>
      <c r="D26" s="316"/>
      <c r="E26" s="316"/>
      <c r="F26" s="315"/>
    </row>
    <row r="27" spans="1:7" x14ac:dyDescent="0.35">
      <c r="A27" s="315"/>
      <c r="B27" s="316"/>
      <c r="C27" s="315"/>
      <c r="D27" s="316"/>
      <c r="E27" s="316"/>
      <c r="F27" s="315"/>
    </row>
    <row r="28" spans="1:7" x14ac:dyDescent="0.35">
      <c r="A28" s="315"/>
      <c r="B28" s="316"/>
      <c r="C28" s="315"/>
      <c r="D28" s="335"/>
      <c r="E28" s="437"/>
      <c r="F28" s="315"/>
    </row>
    <row r="29" spans="1:7" x14ac:dyDescent="0.35">
      <c r="A29" s="315"/>
      <c r="B29" s="316"/>
      <c r="C29" s="315"/>
      <c r="D29" s="316"/>
      <c r="E29" s="316"/>
      <c r="F29" s="315"/>
    </row>
    <row r="30" spans="1:7" x14ac:dyDescent="0.35">
      <c r="A30" s="315"/>
      <c r="B30" s="316"/>
      <c r="C30" s="315"/>
      <c r="D30" s="316"/>
      <c r="E30" s="316"/>
      <c r="F30" s="315"/>
    </row>
  </sheetData>
  <mergeCells count="1">
    <mergeCell ref="B2:D2"/>
  </mergeCells>
  <hyperlinks>
    <hyperlink ref="E2" r:id="rId1" display="https://nam10.safelinks.protection.outlook.com/?url=https%3A%2F%2Fwww.figma.com%2Fdesign%2FKFe8iIAzt4qdcDPGRM1fRI%2FGetnet-POS-Integrado%3Fnode-id%3D10637-694%26t%3DT5TWD8KC12yeHkPs-4&amp;data=05%7C02%7Cviviana.lavin%40coasinlogicalis.com%7C10c9462faa834005f7d108de93e5ecb1%7C2e3290cb8d404058abe502c4f58b87e3%7C0%7C0%7C639110812910328197%7CUnknown%7CTWFpbGZsb3d8eyJFbXB0eU1hcGkiOnRydWUsIlYiOiIwLjAuMDAwMCIsIlAiOiJXaW4zMiIsIkFOIjoiTWFpbCIsIldUIjoyfQ%3D%3D%7C0%7C%7C%7C&amp;sdata=Da%2FOStzoSyWCX2CX4xu5o9RbodEKJEpxPiIjP2VOl94%3D&amp;reserved=0" xr:uid="{CF6C230F-9E94-4A3A-9333-03BE989AC83F}"/>
  </hyperlinks>
  <pageMargins left="0.7" right="0.7" top="0.75" bottom="0.75" header="0.3" footer="0.3"/>
  <headerFooter>
    <oddFooter>&amp;C_x000D_&amp;1#&amp;"Aptos"&amp;8&amp;KFF0000 Logicalis - Sensitive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F869-B999-4ABA-AFAD-D630292169FC}">
  <dimension ref="A1:F22"/>
  <sheetViews>
    <sheetView topLeftCell="A6" zoomScale="120" zoomScaleNormal="120" workbookViewId="0">
      <selection activeCell="F10" sqref="F10"/>
    </sheetView>
  </sheetViews>
  <sheetFormatPr baseColWidth="10" defaultRowHeight="14.5" x14ac:dyDescent="0.35"/>
  <cols>
    <col min="1" max="1" width="34.6328125" style="3" customWidth="1"/>
    <col min="2" max="2" width="13.90625" style="3" customWidth="1"/>
    <col min="3" max="3" width="10.453125" style="446" customWidth="1"/>
    <col min="4" max="4" width="26.08984375" style="457" customWidth="1"/>
    <col min="5" max="6" width="39.08984375" style="457" customWidth="1"/>
  </cols>
  <sheetData>
    <row r="1" spans="1:6" ht="21" x14ac:dyDescent="0.5">
      <c r="A1" s="512" t="s">
        <v>1968</v>
      </c>
      <c r="B1" s="512"/>
      <c r="C1" s="512"/>
      <c r="D1" s="512"/>
      <c r="E1" s="512"/>
      <c r="F1"/>
    </row>
    <row r="2" spans="1:6" x14ac:dyDescent="0.35">
      <c r="A2" s="162">
        <v>46174</v>
      </c>
      <c r="B2" s="19"/>
      <c r="C2" s="445"/>
      <c r="D2" s="456"/>
      <c r="E2" s="456"/>
      <c r="F2" s="456"/>
    </row>
    <row r="3" spans="1:6" s="10" customFormat="1" ht="16" x14ac:dyDescent="0.4">
      <c r="A3" s="89" t="s">
        <v>1201</v>
      </c>
      <c r="B3" s="89" t="s">
        <v>698</v>
      </c>
      <c r="C3" s="447" t="s">
        <v>46</v>
      </c>
      <c r="D3" s="452" t="s">
        <v>44</v>
      </c>
      <c r="E3" s="452" t="s">
        <v>1986</v>
      </c>
      <c r="F3" s="452" t="s">
        <v>44</v>
      </c>
    </row>
    <row r="4" spans="1:6" x14ac:dyDescent="0.35">
      <c r="A4" s="444" t="s">
        <v>1966</v>
      </c>
      <c r="B4" s="444" t="s">
        <v>1792</v>
      </c>
      <c r="C4" s="448"/>
      <c r="D4" s="453"/>
      <c r="E4" s="453"/>
      <c r="F4" s="453"/>
    </row>
    <row r="5" spans="1:6" x14ac:dyDescent="0.35">
      <c r="A5" s="444" t="s">
        <v>1958</v>
      </c>
      <c r="B5" s="444" t="s">
        <v>1792</v>
      </c>
      <c r="C5" s="448"/>
      <c r="D5" s="453"/>
      <c r="E5" s="453"/>
      <c r="F5" s="453"/>
    </row>
    <row r="6" spans="1:6" x14ac:dyDescent="0.35">
      <c r="A6" s="444" t="s">
        <v>1959</v>
      </c>
      <c r="B6" s="444" t="s">
        <v>1792</v>
      </c>
      <c r="C6" s="448"/>
      <c r="D6" s="453"/>
      <c r="E6" s="453"/>
      <c r="F6" s="453"/>
    </row>
    <row r="7" spans="1:6" ht="24.5" x14ac:dyDescent="0.35">
      <c r="A7" s="7" t="s">
        <v>1961</v>
      </c>
      <c r="B7" s="7" t="s">
        <v>1967</v>
      </c>
      <c r="C7" s="449"/>
      <c r="D7" s="107"/>
      <c r="E7" s="107" t="s">
        <v>1997</v>
      </c>
      <c r="F7" s="107" t="s">
        <v>2074</v>
      </c>
    </row>
    <row r="8" spans="1:6" x14ac:dyDescent="0.35">
      <c r="A8" s="7" t="s">
        <v>1962</v>
      </c>
      <c r="B8" s="7" t="s">
        <v>1967</v>
      </c>
      <c r="C8" s="449"/>
      <c r="D8" s="107"/>
      <c r="E8" s="107"/>
      <c r="F8" s="107"/>
    </row>
    <row r="9" spans="1:6" s="442" customFormat="1" x14ac:dyDescent="0.35">
      <c r="A9" s="450" t="s">
        <v>1994</v>
      </c>
      <c r="B9" s="443" t="s">
        <v>1210</v>
      </c>
      <c r="C9" s="449">
        <v>2</v>
      </c>
      <c r="D9" s="454" t="s">
        <v>1995</v>
      </c>
      <c r="E9" s="454"/>
      <c r="F9" s="454" t="s">
        <v>2075</v>
      </c>
    </row>
    <row r="10" spans="1:6" s="442" customFormat="1" ht="36.5" x14ac:dyDescent="0.35">
      <c r="A10" s="464" t="s">
        <v>1987</v>
      </c>
      <c r="B10" s="465" t="s">
        <v>1210</v>
      </c>
      <c r="C10" s="466">
        <v>1</v>
      </c>
      <c r="D10" s="467" t="s">
        <v>1993</v>
      </c>
      <c r="E10" s="467" t="s">
        <v>1999</v>
      </c>
      <c r="F10" s="467" t="s">
        <v>2023</v>
      </c>
    </row>
    <row r="11" spans="1:6" s="442" customFormat="1" x14ac:dyDescent="0.35">
      <c r="A11" s="450" t="s">
        <v>1964</v>
      </c>
      <c r="B11" s="443" t="s">
        <v>1967</v>
      </c>
      <c r="C11" s="449"/>
      <c r="D11" s="454"/>
      <c r="E11" s="454"/>
      <c r="F11" s="454"/>
    </row>
    <row r="12" spans="1:6" s="442" customFormat="1" x14ac:dyDescent="0.35">
      <c r="A12" s="450" t="s">
        <v>1992</v>
      </c>
      <c r="B12" s="443" t="s">
        <v>1967</v>
      </c>
      <c r="C12" s="449"/>
      <c r="D12" s="454" t="s">
        <v>1991</v>
      </c>
      <c r="E12" s="454"/>
      <c r="F12" s="454"/>
    </row>
    <row r="13" spans="1:6" ht="24.5" x14ac:dyDescent="0.35">
      <c r="A13" s="156" t="s">
        <v>1963</v>
      </c>
      <c r="B13" s="156" t="s">
        <v>1967</v>
      </c>
      <c r="C13" s="451"/>
      <c r="D13" s="455" t="s">
        <v>1965</v>
      </c>
      <c r="E13" s="455" t="s">
        <v>2002</v>
      </c>
      <c r="F13" s="455"/>
    </row>
    <row r="14" spans="1:6" ht="24.5" x14ac:dyDescent="0.35">
      <c r="A14" s="7" t="s">
        <v>1985</v>
      </c>
      <c r="B14" s="7" t="s">
        <v>1967</v>
      </c>
      <c r="C14" s="449"/>
      <c r="D14" s="107" t="s">
        <v>1988</v>
      </c>
      <c r="E14" s="107"/>
      <c r="F14" s="107" t="s">
        <v>2073</v>
      </c>
    </row>
    <row r="15" spans="1:6" x14ac:dyDescent="0.35">
      <c r="A15" s="7" t="s">
        <v>1960</v>
      </c>
      <c r="B15" s="7" t="s">
        <v>1967</v>
      </c>
      <c r="C15" s="449">
        <v>4</v>
      </c>
      <c r="D15" s="107"/>
      <c r="E15" s="107"/>
      <c r="F15" s="107"/>
    </row>
    <row r="16" spans="1:6" x14ac:dyDescent="0.35">
      <c r="A16" s="7" t="s">
        <v>1698</v>
      </c>
      <c r="B16" s="7" t="s">
        <v>1967</v>
      </c>
      <c r="C16" s="449">
        <v>5</v>
      </c>
      <c r="D16" s="107"/>
      <c r="E16" s="107"/>
      <c r="F16" s="107"/>
    </row>
    <row r="17" spans="1:6" x14ac:dyDescent="0.35">
      <c r="A17" s="7" t="s">
        <v>1989</v>
      </c>
      <c r="B17" s="7" t="s">
        <v>1967</v>
      </c>
      <c r="C17" s="449">
        <v>5</v>
      </c>
      <c r="D17" s="107"/>
      <c r="E17" s="107"/>
      <c r="F17" s="107"/>
    </row>
    <row r="18" spans="1:6" x14ac:dyDescent="0.35">
      <c r="A18" s="7" t="s">
        <v>1990</v>
      </c>
      <c r="B18" s="7" t="s">
        <v>1967</v>
      </c>
      <c r="C18" s="449">
        <v>3</v>
      </c>
      <c r="D18" s="107"/>
      <c r="E18" s="107"/>
      <c r="F18" s="107"/>
    </row>
    <row r="19" spans="1:6" ht="24.5" x14ac:dyDescent="0.35">
      <c r="A19" s="7" t="s">
        <v>2007</v>
      </c>
      <c r="B19" s="7" t="s">
        <v>1998</v>
      </c>
      <c r="C19" s="449"/>
      <c r="D19" s="107"/>
      <c r="E19" s="107" t="s">
        <v>2005</v>
      </c>
      <c r="F19" s="107"/>
    </row>
    <row r="20" spans="1:6" x14ac:dyDescent="0.35">
      <c r="A20" s="7" t="s">
        <v>1996</v>
      </c>
      <c r="B20" s="7" t="s">
        <v>1967</v>
      </c>
      <c r="C20" s="449"/>
      <c r="D20" s="107"/>
      <c r="E20" s="107" t="s">
        <v>2006</v>
      </c>
      <c r="F20" s="107"/>
    </row>
    <row r="21" spans="1:6" ht="24.5" x14ac:dyDescent="0.35">
      <c r="A21" s="7" t="s">
        <v>2000</v>
      </c>
      <c r="B21" s="7"/>
      <c r="C21" s="449"/>
      <c r="D21" s="107" t="s">
        <v>2008</v>
      </c>
      <c r="E21" s="107" t="s">
        <v>2003</v>
      </c>
      <c r="F21" s="107" t="s">
        <v>2072</v>
      </c>
    </row>
    <row r="22" spans="1:6" ht="24.5" x14ac:dyDescent="0.35">
      <c r="A22" s="74" t="s">
        <v>2001</v>
      </c>
      <c r="B22" s="74"/>
      <c r="C22" s="458"/>
      <c r="D22" s="459"/>
      <c r="E22" s="459" t="s">
        <v>2004</v>
      </c>
      <c r="F22" s="459"/>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E80FD-9965-4E48-A469-F632016E58A2}">
  <dimension ref="A2:J16"/>
  <sheetViews>
    <sheetView workbookViewId="0">
      <selection activeCell="D10" sqref="D10"/>
    </sheetView>
  </sheetViews>
  <sheetFormatPr baseColWidth="10" defaultColWidth="16.36328125" defaultRowHeight="14.5" x14ac:dyDescent="0.35"/>
  <cols>
    <col min="3" max="3" width="10.1796875" customWidth="1"/>
    <col min="4" max="4" width="16.36328125" style="3"/>
    <col min="5" max="5" width="8.26953125" customWidth="1"/>
    <col min="6" max="6" width="11.453125" customWidth="1"/>
    <col min="7" max="7" width="12.6328125" customWidth="1"/>
    <col min="8" max="8" width="15.7265625" customWidth="1"/>
    <col min="9" max="10" width="26.1796875" customWidth="1"/>
  </cols>
  <sheetData>
    <row r="2" spans="1:10" ht="15" thickBot="1" x14ac:dyDescent="0.4"/>
    <row r="3" spans="1:10" s="3" customFormat="1" ht="29.5" thickBot="1" x14ac:dyDescent="0.4">
      <c r="A3" s="433" t="s">
        <v>1822</v>
      </c>
      <c r="B3" s="425" t="s">
        <v>1823</v>
      </c>
      <c r="C3" s="425" t="s">
        <v>1824</v>
      </c>
      <c r="D3" s="425" t="s">
        <v>1825</v>
      </c>
      <c r="E3" s="425" t="s">
        <v>1826</v>
      </c>
      <c r="F3" s="434" t="s">
        <v>1827</v>
      </c>
      <c r="G3" s="431" t="s">
        <v>1828</v>
      </c>
      <c r="H3" s="431"/>
      <c r="I3" s="432">
        <v>46139</v>
      </c>
      <c r="J3" s="432">
        <v>46140</v>
      </c>
    </row>
    <row r="4" spans="1:10" ht="29.5" thickBot="1" x14ac:dyDescent="0.4">
      <c r="A4" s="422" t="s">
        <v>1870</v>
      </c>
      <c r="B4" s="423" t="s">
        <v>1829</v>
      </c>
      <c r="C4" s="423" t="s">
        <v>1773</v>
      </c>
      <c r="D4" s="428" t="s">
        <v>1830</v>
      </c>
      <c r="E4" s="423" t="s">
        <v>1831</v>
      </c>
      <c r="F4" s="424">
        <v>46134</v>
      </c>
      <c r="G4" s="423" t="s">
        <v>50</v>
      </c>
      <c r="H4" s="428"/>
      <c r="I4" s="430" t="s">
        <v>1832</v>
      </c>
      <c r="J4" s="430"/>
    </row>
    <row r="5" spans="1:10" ht="29" x14ac:dyDescent="0.35">
      <c r="A5" s="513" t="s">
        <v>1833</v>
      </c>
      <c r="B5" s="513" t="s">
        <v>1834</v>
      </c>
      <c r="C5" s="513" t="s">
        <v>1773</v>
      </c>
      <c r="D5" s="517" t="s">
        <v>1835</v>
      </c>
      <c r="E5" s="513" t="s">
        <v>1836</v>
      </c>
      <c r="F5" s="515">
        <v>46136</v>
      </c>
      <c r="G5" s="513" t="s">
        <v>50</v>
      </c>
      <c r="H5" s="517"/>
      <c r="I5" s="426" t="s">
        <v>1868</v>
      </c>
      <c r="J5" s="426"/>
    </row>
    <row r="6" spans="1:10" ht="16.5" thickBot="1" x14ac:dyDescent="0.4">
      <c r="A6" s="514"/>
      <c r="B6" s="514"/>
      <c r="C6" s="514"/>
      <c r="D6" s="518"/>
      <c r="E6" s="514"/>
      <c r="F6" s="516"/>
      <c r="G6" s="514"/>
      <c r="H6" s="518"/>
      <c r="I6" s="427" t="s">
        <v>1837</v>
      </c>
      <c r="J6" s="427"/>
    </row>
    <row r="7" spans="1:10" ht="51.5" customHeight="1" thickBot="1" x14ac:dyDescent="0.4">
      <c r="A7" s="422" t="s">
        <v>1838</v>
      </c>
      <c r="B7" s="423" t="s">
        <v>1839</v>
      </c>
      <c r="C7" s="423" t="s">
        <v>1773</v>
      </c>
      <c r="D7" s="428" t="s">
        <v>1840</v>
      </c>
      <c r="E7" s="423" t="s">
        <v>1836</v>
      </c>
      <c r="F7" s="424">
        <v>46136</v>
      </c>
      <c r="G7" s="423" t="s">
        <v>50</v>
      </c>
      <c r="H7" s="428"/>
      <c r="I7" s="428" t="s">
        <v>1872</v>
      </c>
      <c r="J7" s="428"/>
    </row>
    <row r="8" spans="1:10" ht="58.5" thickBot="1" x14ac:dyDescent="0.4">
      <c r="A8" s="422" t="s">
        <v>1841</v>
      </c>
      <c r="B8" s="423" t="s">
        <v>1842</v>
      </c>
      <c r="C8" s="423" t="s">
        <v>1773</v>
      </c>
      <c r="D8" s="428" t="s">
        <v>1843</v>
      </c>
      <c r="E8" s="423" t="s">
        <v>1836</v>
      </c>
      <c r="F8" s="424">
        <v>46136</v>
      </c>
      <c r="G8" s="423" t="s">
        <v>50</v>
      </c>
      <c r="H8" s="428" t="s">
        <v>1844</v>
      </c>
      <c r="I8" s="428" t="s">
        <v>1869</v>
      </c>
      <c r="J8" s="428"/>
    </row>
    <row r="9" spans="1:10" ht="58.5" thickBot="1" x14ac:dyDescent="0.4">
      <c r="A9" s="422" t="s">
        <v>1845</v>
      </c>
      <c r="B9" s="423" t="s">
        <v>1846</v>
      </c>
      <c r="C9" s="423" t="s">
        <v>1773</v>
      </c>
      <c r="D9" s="428" t="s">
        <v>1847</v>
      </c>
      <c r="E9" s="423" t="s">
        <v>1836</v>
      </c>
      <c r="F9" s="424">
        <v>46136</v>
      </c>
      <c r="G9" s="423" t="s">
        <v>50</v>
      </c>
      <c r="H9" s="428"/>
      <c r="I9" s="428" t="s">
        <v>1871</v>
      </c>
      <c r="J9" s="428"/>
    </row>
    <row r="10" spans="1:10" ht="29.5" thickBot="1" x14ac:dyDescent="0.4">
      <c r="A10" s="422" t="s">
        <v>1848</v>
      </c>
      <c r="B10" s="423" t="s">
        <v>1849</v>
      </c>
      <c r="C10" s="423" t="s">
        <v>1773</v>
      </c>
      <c r="D10" s="428" t="s">
        <v>1850</v>
      </c>
      <c r="E10" s="423" t="s">
        <v>1836</v>
      </c>
      <c r="F10" s="424">
        <v>46135</v>
      </c>
      <c r="G10" s="423" t="s">
        <v>50</v>
      </c>
      <c r="H10" s="428"/>
      <c r="I10" s="428" t="s">
        <v>1872</v>
      </c>
      <c r="J10" s="428"/>
    </row>
    <row r="11" spans="1:10" ht="29.5" thickBot="1" x14ac:dyDescent="0.4">
      <c r="A11" s="422" t="s">
        <v>1851</v>
      </c>
      <c r="B11" s="423" t="s">
        <v>1852</v>
      </c>
      <c r="C11" s="423" t="s">
        <v>1773</v>
      </c>
      <c r="D11" s="428" t="s">
        <v>1853</v>
      </c>
      <c r="E11" s="423" t="s">
        <v>1836</v>
      </c>
      <c r="F11" s="424">
        <v>46136</v>
      </c>
      <c r="G11" s="423" t="s">
        <v>50</v>
      </c>
      <c r="H11" s="428"/>
      <c r="I11" s="428" t="s">
        <v>1873</v>
      </c>
      <c r="J11" s="428"/>
    </row>
    <row r="12" spans="1:10" ht="23.5" customHeight="1" x14ac:dyDescent="0.35">
      <c r="A12" s="513" t="s">
        <v>1854</v>
      </c>
      <c r="B12" s="513" t="s">
        <v>1855</v>
      </c>
      <c r="C12" s="513" t="s">
        <v>1773</v>
      </c>
      <c r="D12" s="517" t="s">
        <v>1856</v>
      </c>
      <c r="E12" s="513" t="s">
        <v>1836</v>
      </c>
      <c r="F12" s="515">
        <v>46131</v>
      </c>
      <c r="G12" s="513" t="s">
        <v>50</v>
      </c>
      <c r="H12" s="517" t="s">
        <v>1857</v>
      </c>
      <c r="I12" s="517" t="s">
        <v>1872</v>
      </c>
      <c r="J12" s="517"/>
    </row>
    <row r="13" spans="1:10" ht="15" thickBot="1" x14ac:dyDescent="0.4">
      <c r="A13" s="514"/>
      <c r="B13" s="514"/>
      <c r="C13" s="514"/>
      <c r="D13" s="518"/>
      <c r="E13" s="514"/>
      <c r="F13" s="516"/>
      <c r="G13" s="514"/>
      <c r="H13" s="518"/>
      <c r="I13" s="518"/>
      <c r="J13" s="518"/>
    </row>
    <row r="14" spans="1:10" ht="73" thickBot="1" x14ac:dyDescent="0.4">
      <c r="A14" s="422" t="s">
        <v>1858</v>
      </c>
      <c r="B14" s="423" t="s">
        <v>1859</v>
      </c>
      <c r="C14" s="423" t="s">
        <v>1773</v>
      </c>
      <c r="D14" s="428" t="s">
        <v>1860</v>
      </c>
      <c r="E14" s="423" t="s">
        <v>1836</v>
      </c>
      <c r="F14" s="424">
        <v>46136</v>
      </c>
      <c r="G14" s="423" t="s">
        <v>50</v>
      </c>
      <c r="H14" s="428"/>
      <c r="I14" s="428" t="s">
        <v>1874</v>
      </c>
      <c r="J14" s="428"/>
    </row>
    <row r="15" spans="1:10" ht="44" thickBot="1" x14ac:dyDescent="0.4">
      <c r="A15" s="422" t="s">
        <v>1861</v>
      </c>
      <c r="B15" s="423" t="s">
        <v>1862</v>
      </c>
      <c r="C15" s="423" t="s">
        <v>1773</v>
      </c>
      <c r="D15" s="428" t="s">
        <v>1863</v>
      </c>
      <c r="E15" s="423" t="s">
        <v>1836</v>
      </c>
      <c r="F15" s="424">
        <v>46135</v>
      </c>
      <c r="G15" s="423" t="s">
        <v>50</v>
      </c>
      <c r="H15" s="428"/>
      <c r="I15" s="428" t="s">
        <v>1875</v>
      </c>
      <c r="J15" s="428" t="s">
        <v>1878</v>
      </c>
    </row>
    <row r="16" spans="1:10" ht="44" thickBot="1" x14ac:dyDescent="0.4">
      <c r="A16" s="422" t="s">
        <v>1864</v>
      </c>
      <c r="B16" s="423" t="s">
        <v>1865</v>
      </c>
      <c r="C16" s="423" t="s">
        <v>1773</v>
      </c>
      <c r="D16" s="428" t="s">
        <v>1866</v>
      </c>
      <c r="E16" s="423" t="s">
        <v>1836</v>
      </c>
      <c r="F16" s="424">
        <v>46132</v>
      </c>
      <c r="G16" s="423" t="s">
        <v>50</v>
      </c>
      <c r="H16" s="429" t="s">
        <v>1867</v>
      </c>
      <c r="I16" s="428" t="s">
        <v>1876</v>
      </c>
      <c r="J16" s="428" t="s">
        <v>1877</v>
      </c>
    </row>
  </sheetData>
  <mergeCells count="18">
    <mergeCell ref="A5:A6"/>
    <mergeCell ref="B5:B6"/>
    <mergeCell ref="C5:C6"/>
    <mergeCell ref="D5:D6"/>
    <mergeCell ref="A12:A13"/>
    <mergeCell ref="B12:B13"/>
    <mergeCell ref="C12:C13"/>
    <mergeCell ref="D12:D13"/>
    <mergeCell ref="E12:E13"/>
    <mergeCell ref="E5:E6"/>
    <mergeCell ref="F5:F6"/>
    <mergeCell ref="I12:I13"/>
    <mergeCell ref="J12:J13"/>
    <mergeCell ref="G5:G6"/>
    <mergeCell ref="H5:H6"/>
    <mergeCell ref="F12:F13"/>
    <mergeCell ref="G12:G13"/>
    <mergeCell ref="H12:H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EDC9A-FB6B-43E0-A79C-8EF656BD3969}">
  <dimension ref="A1:K59"/>
  <sheetViews>
    <sheetView topLeftCell="A27" workbookViewId="0">
      <selection activeCell="A51" sqref="A51:B57"/>
    </sheetView>
  </sheetViews>
  <sheetFormatPr baseColWidth="10" defaultRowHeight="14.5" x14ac:dyDescent="0.35"/>
  <cols>
    <col min="1" max="1" width="22.36328125" style="16" customWidth="1"/>
    <col min="2" max="2" width="37.81640625" customWidth="1"/>
    <col min="3" max="3" width="28.81640625" customWidth="1"/>
    <col min="4" max="4" width="25.08984375" customWidth="1"/>
    <col min="5" max="5" width="24" customWidth="1"/>
    <col min="8" max="8" width="20.90625" customWidth="1"/>
    <col min="9" max="9" width="22.6328125" customWidth="1"/>
    <col min="10" max="10" width="16.26953125" customWidth="1"/>
  </cols>
  <sheetData>
    <row r="1" spans="1:5" ht="18.5" x14ac:dyDescent="0.45">
      <c r="A1" s="511" t="s">
        <v>1924</v>
      </c>
      <c r="B1" s="511"/>
      <c r="C1" s="511"/>
      <c r="D1" s="511"/>
      <c r="E1" s="511"/>
    </row>
    <row r="3" spans="1:5" x14ac:dyDescent="0.35">
      <c r="A3" s="87">
        <v>46174</v>
      </c>
    </row>
    <row r="4" spans="1:5" s="17" customFormat="1" ht="16" x14ac:dyDescent="0.4">
      <c r="A4" s="18" t="s">
        <v>1203</v>
      </c>
      <c r="B4" s="18" t="s">
        <v>1900</v>
      </c>
      <c r="C4" s="18" t="s">
        <v>1902</v>
      </c>
      <c r="D4" s="18"/>
      <c r="E4" s="18" t="s">
        <v>1901</v>
      </c>
    </row>
    <row r="5" spans="1:5" x14ac:dyDescent="0.35">
      <c r="A5" s="43" t="s">
        <v>1043</v>
      </c>
      <c r="B5" s="386" t="s">
        <v>1903</v>
      </c>
      <c r="C5" s="386" t="s">
        <v>1904</v>
      </c>
      <c r="D5" s="386" t="s">
        <v>1974</v>
      </c>
      <c r="E5" s="386" t="s">
        <v>1905</v>
      </c>
    </row>
    <row r="6" spans="1:5" x14ac:dyDescent="0.35">
      <c r="A6" s="43"/>
      <c r="B6" s="386" t="s">
        <v>1906</v>
      </c>
      <c r="C6" s="386" t="s">
        <v>1083</v>
      </c>
      <c r="D6" s="386" t="s">
        <v>1969</v>
      </c>
      <c r="E6" s="386" t="s">
        <v>1905</v>
      </c>
    </row>
    <row r="7" spans="1:5" x14ac:dyDescent="0.35">
      <c r="A7" s="43"/>
      <c r="B7" s="386" t="s">
        <v>1907</v>
      </c>
      <c r="C7" s="386" t="s">
        <v>1908</v>
      </c>
      <c r="D7" s="386" t="s">
        <v>1976</v>
      </c>
      <c r="E7" s="441" t="s">
        <v>1909</v>
      </c>
    </row>
    <row r="8" spans="1:5" x14ac:dyDescent="0.35">
      <c r="A8" s="43"/>
      <c r="B8" s="386" t="s">
        <v>1910</v>
      </c>
      <c r="C8" s="386" t="s">
        <v>1911</v>
      </c>
      <c r="D8" s="386" t="s">
        <v>1977</v>
      </c>
      <c r="E8" s="386" t="s">
        <v>1905</v>
      </c>
    </row>
    <row r="9" spans="1:5" x14ac:dyDescent="0.35">
      <c r="A9" s="43"/>
      <c r="B9" s="386" t="s">
        <v>1912</v>
      </c>
      <c r="C9" s="386" t="s">
        <v>1913</v>
      </c>
      <c r="D9" s="386" t="s">
        <v>1972</v>
      </c>
      <c r="E9" s="386" t="s">
        <v>1905</v>
      </c>
    </row>
    <row r="10" spans="1:5" x14ac:dyDescent="0.35">
      <c r="A10" s="43"/>
      <c r="B10" s="386" t="s">
        <v>1914</v>
      </c>
      <c r="C10" s="386" t="s">
        <v>1915</v>
      </c>
      <c r="D10" s="386" t="s">
        <v>1973</v>
      </c>
      <c r="E10" s="441" t="s">
        <v>1909</v>
      </c>
    </row>
    <row r="11" spans="1:5" x14ac:dyDescent="0.35">
      <c r="A11" s="43"/>
      <c r="B11" s="386" t="s">
        <v>1914</v>
      </c>
      <c r="C11" s="386" t="s">
        <v>1916</v>
      </c>
      <c r="D11" s="386" t="s">
        <v>1978</v>
      </c>
      <c r="E11" s="386" t="s">
        <v>1905</v>
      </c>
    </row>
    <row r="12" spans="1:5" x14ac:dyDescent="0.35">
      <c r="A12" s="43"/>
      <c r="B12" s="386" t="s">
        <v>1914</v>
      </c>
      <c r="C12" s="386" t="s">
        <v>1917</v>
      </c>
      <c r="D12" s="386" t="s">
        <v>1978</v>
      </c>
      <c r="E12" s="386" t="s">
        <v>1905</v>
      </c>
    </row>
    <row r="13" spans="1:5" x14ac:dyDescent="0.35">
      <c r="A13" s="43"/>
      <c r="B13" s="386" t="s">
        <v>1918</v>
      </c>
      <c r="C13" s="440" t="s">
        <v>1921</v>
      </c>
      <c r="D13" s="440" t="s">
        <v>1975</v>
      </c>
      <c r="E13" s="441" t="s">
        <v>1909</v>
      </c>
    </row>
    <row r="14" spans="1:5" x14ac:dyDescent="0.35">
      <c r="A14" s="43"/>
      <c r="B14" s="386" t="s">
        <v>1918</v>
      </c>
      <c r="C14" s="440" t="s">
        <v>1922</v>
      </c>
      <c r="D14" s="440" t="s">
        <v>1979</v>
      </c>
      <c r="E14" s="386" t="s">
        <v>1905</v>
      </c>
    </row>
    <row r="15" spans="1:5" x14ac:dyDescent="0.35">
      <c r="A15" s="43"/>
      <c r="B15" s="386" t="s">
        <v>1918</v>
      </c>
      <c r="C15" s="440" t="s">
        <v>1923</v>
      </c>
      <c r="D15" s="440" t="s">
        <v>1980</v>
      </c>
      <c r="E15" s="386" t="s">
        <v>1905</v>
      </c>
    </row>
    <row r="16" spans="1:5" x14ac:dyDescent="0.35">
      <c r="A16" s="43"/>
      <c r="B16" s="386" t="s">
        <v>1919</v>
      </c>
      <c r="C16" s="386" t="s">
        <v>1920</v>
      </c>
      <c r="D16" s="386" t="s">
        <v>1981</v>
      </c>
      <c r="E16" s="386" t="s">
        <v>1905</v>
      </c>
    </row>
    <row r="17" spans="1:11" x14ac:dyDescent="0.35">
      <c r="A17" s="43" t="s">
        <v>1036</v>
      </c>
      <c r="B17" s="386" t="s">
        <v>1907</v>
      </c>
      <c r="C17" s="386" t="s">
        <v>1926</v>
      </c>
      <c r="D17" s="386" t="s">
        <v>1970</v>
      </c>
      <c r="E17" s="386" t="s">
        <v>1905</v>
      </c>
      <c r="H17" s="439"/>
      <c r="I17" s="439"/>
      <c r="J17" s="439"/>
    </row>
    <row r="18" spans="1:11" x14ac:dyDescent="0.35">
      <c r="A18" s="43"/>
      <c r="B18" s="386" t="s">
        <v>1933</v>
      </c>
      <c r="C18" s="386" t="s">
        <v>1927</v>
      </c>
      <c r="D18" s="386" t="s">
        <v>1971</v>
      </c>
      <c r="E18" s="386" t="s">
        <v>1905</v>
      </c>
      <c r="H18" s="439"/>
      <c r="I18" s="439"/>
      <c r="J18" s="439"/>
    </row>
    <row r="19" spans="1:11" x14ac:dyDescent="0.35">
      <c r="A19" s="43"/>
      <c r="B19" s="386" t="s">
        <v>1912</v>
      </c>
      <c r="C19" s="386" t="s">
        <v>1928</v>
      </c>
      <c r="D19" s="386" t="s">
        <v>1972</v>
      </c>
      <c r="E19" s="386" t="s">
        <v>1905</v>
      </c>
      <c r="H19" s="439"/>
      <c r="I19" s="439"/>
      <c r="J19" s="439"/>
    </row>
    <row r="20" spans="1:11" x14ac:dyDescent="0.35">
      <c r="A20" s="43"/>
      <c r="B20" s="386" t="s">
        <v>1906</v>
      </c>
      <c r="C20" s="386" t="s">
        <v>1080</v>
      </c>
      <c r="D20" s="386" t="s">
        <v>1969</v>
      </c>
      <c r="E20" s="386" t="s">
        <v>1905</v>
      </c>
      <c r="H20" s="439"/>
      <c r="I20" s="439"/>
      <c r="J20" s="439"/>
    </row>
    <row r="21" spans="1:11" x14ac:dyDescent="0.35">
      <c r="A21" s="43"/>
      <c r="B21" s="386" t="s">
        <v>1903</v>
      </c>
      <c r="C21" s="386" t="s">
        <v>1929</v>
      </c>
      <c r="D21" s="386" t="s">
        <v>1957</v>
      </c>
      <c r="E21" s="386" t="s">
        <v>1905</v>
      </c>
      <c r="H21" s="439"/>
      <c r="I21" s="439"/>
      <c r="J21" s="439"/>
    </row>
    <row r="22" spans="1:11" x14ac:dyDescent="0.35">
      <c r="A22" s="43"/>
      <c r="B22" s="386" t="s">
        <v>1934</v>
      </c>
      <c r="C22" s="386" t="s">
        <v>1930</v>
      </c>
      <c r="D22" s="386" t="s">
        <v>1954</v>
      </c>
      <c r="E22" s="441" t="s">
        <v>1909</v>
      </c>
      <c r="H22" s="439"/>
      <c r="I22" s="439"/>
      <c r="J22" s="439"/>
    </row>
    <row r="23" spans="1:11" x14ac:dyDescent="0.35">
      <c r="A23" s="43"/>
      <c r="B23" s="386" t="s">
        <v>1931</v>
      </c>
      <c r="C23" s="440" t="s">
        <v>1932</v>
      </c>
      <c r="D23" s="386" t="s">
        <v>1973</v>
      </c>
      <c r="E23" s="386" t="s">
        <v>1905</v>
      </c>
      <c r="H23" s="439"/>
      <c r="I23" s="439"/>
      <c r="J23" s="439"/>
    </row>
    <row r="24" spans="1:11" x14ac:dyDescent="0.35">
      <c r="A24" s="43" t="s">
        <v>1925</v>
      </c>
      <c r="B24" s="386" t="s">
        <v>1903</v>
      </c>
      <c r="C24" s="386" t="s">
        <v>1945</v>
      </c>
      <c r="D24" s="439" t="s">
        <v>1982</v>
      </c>
      <c r="E24" s="386" t="s">
        <v>1905</v>
      </c>
      <c r="H24" s="439"/>
      <c r="I24" s="439"/>
      <c r="J24" s="439"/>
    </row>
    <row r="25" spans="1:11" x14ac:dyDescent="0.35">
      <c r="A25" s="43"/>
      <c r="B25" s="386" t="s">
        <v>1933</v>
      </c>
      <c r="C25" s="386" t="s">
        <v>1946</v>
      </c>
      <c r="D25" s="439" t="s">
        <v>1983</v>
      </c>
      <c r="E25" s="386" t="s">
        <v>1905</v>
      </c>
      <c r="H25" s="439"/>
      <c r="I25" s="439"/>
      <c r="J25" s="439"/>
    </row>
    <row r="26" spans="1:11" x14ac:dyDescent="0.35">
      <c r="A26" s="43"/>
      <c r="B26" s="386" t="s">
        <v>1947</v>
      </c>
      <c r="C26" s="386" t="s">
        <v>1948</v>
      </c>
      <c r="D26" s="439" t="s">
        <v>1977</v>
      </c>
      <c r="E26" s="386" t="s">
        <v>1905</v>
      </c>
      <c r="H26" s="439"/>
      <c r="I26" s="439"/>
      <c r="J26" s="439"/>
    </row>
    <row r="27" spans="1:11" x14ac:dyDescent="0.35">
      <c r="A27" s="43"/>
      <c r="B27" s="386" t="s">
        <v>1949</v>
      </c>
      <c r="C27" s="386" t="s">
        <v>1950</v>
      </c>
      <c r="D27" s="439" t="s">
        <v>1984</v>
      </c>
      <c r="E27" s="386" t="s">
        <v>1905</v>
      </c>
      <c r="H27" s="439"/>
      <c r="I27" s="439"/>
      <c r="J27" s="439"/>
    </row>
    <row r="28" spans="1:11" x14ac:dyDescent="0.35">
      <c r="A28" s="43"/>
      <c r="B28" s="386" t="s">
        <v>1906</v>
      </c>
      <c r="C28" s="386" t="s">
        <v>1951</v>
      </c>
      <c r="D28" s="439" t="s">
        <v>1969</v>
      </c>
      <c r="E28" s="386" t="s">
        <v>1905</v>
      </c>
      <c r="H28" s="439"/>
      <c r="I28" s="439"/>
      <c r="J28" s="439"/>
    </row>
    <row r="29" spans="1:11" x14ac:dyDescent="0.35">
      <c r="A29" s="43"/>
      <c r="B29" s="386" t="s">
        <v>1952</v>
      </c>
      <c r="C29" s="386" t="s">
        <v>1953</v>
      </c>
      <c r="D29" s="439" t="s">
        <v>1970</v>
      </c>
      <c r="E29" s="386" t="s">
        <v>1905</v>
      </c>
      <c r="H29" s="439"/>
      <c r="I29" s="439"/>
      <c r="J29" s="439"/>
    </row>
    <row r="30" spans="1:11" x14ac:dyDescent="0.35">
      <c r="A30" s="43" t="s">
        <v>1939</v>
      </c>
      <c r="B30" s="386" t="s">
        <v>1906</v>
      </c>
      <c r="C30" s="386" t="s">
        <v>1940</v>
      </c>
      <c r="D30" s="386" t="s">
        <v>1954</v>
      </c>
      <c r="E30" s="386" t="s">
        <v>1905</v>
      </c>
      <c r="H30" s="439"/>
      <c r="I30" s="439"/>
      <c r="J30" s="439"/>
      <c r="K30" s="439"/>
    </row>
    <row r="31" spans="1:11" x14ac:dyDescent="0.35">
      <c r="A31" s="43"/>
      <c r="B31" s="386" t="s">
        <v>1906</v>
      </c>
      <c r="C31" s="386" t="s">
        <v>1941</v>
      </c>
      <c r="D31" s="386" t="s">
        <v>1955</v>
      </c>
      <c r="E31" s="386" t="s">
        <v>1905</v>
      </c>
      <c r="H31" s="439"/>
      <c r="I31" s="439"/>
      <c r="J31" s="439"/>
      <c r="K31" s="439"/>
    </row>
    <row r="32" spans="1:11" x14ac:dyDescent="0.35">
      <c r="A32" s="43"/>
      <c r="B32" s="386" t="s">
        <v>1906</v>
      </c>
      <c r="C32" s="386" t="s">
        <v>1942</v>
      </c>
      <c r="D32" s="386" t="s">
        <v>1956</v>
      </c>
      <c r="E32" s="386" t="s">
        <v>1905</v>
      </c>
      <c r="H32" s="439"/>
      <c r="I32" s="439"/>
      <c r="J32" s="439"/>
      <c r="K32" s="439"/>
    </row>
    <row r="33" spans="1:11" x14ac:dyDescent="0.35">
      <c r="A33" s="43"/>
      <c r="B33" s="386" t="s">
        <v>1903</v>
      </c>
      <c r="C33" s="386" t="s">
        <v>1943</v>
      </c>
      <c r="D33" s="386" t="s">
        <v>1957</v>
      </c>
      <c r="E33" s="386" t="s">
        <v>1905</v>
      </c>
      <c r="H33" s="439"/>
      <c r="I33" s="439"/>
      <c r="J33" s="439"/>
      <c r="K33" s="439"/>
    </row>
    <row r="34" spans="1:11" x14ac:dyDescent="0.35">
      <c r="A34" s="43"/>
      <c r="B34" s="386" t="s">
        <v>1903</v>
      </c>
      <c r="C34" s="386" t="s">
        <v>1944</v>
      </c>
      <c r="D34" s="386" t="s">
        <v>1957</v>
      </c>
      <c r="E34" s="441" t="s">
        <v>1909</v>
      </c>
      <c r="H34" s="439"/>
      <c r="I34" s="439"/>
      <c r="J34" s="439"/>
      <c r="K34" s="439"/>
    </row>
    <row r="35" spans="1:11" x14ac:dyDescent="0.35">
      <c r="A35" s="43" t="s">
        <v>1085</v>
      </c>
      <c r="B35" s="386" t="s">
        <v>1906</v>
      </c>
      <c r="C35" s="386" t="s">
        <v>1087</v>
      </c>
      <c r="D35" s="386" t="s">
        <v>1956</v>
      </c>
      <c r="E35" s="386" t="s">
        <v>1905</v>
      </c>
    </row>
    <row r="36" spans="1:11" x14ac:dyDescent="0.35">
      <c r="A36" s="43"/>
      <c r="B36" s="386" t="s">
        <v>1906</v>
      </c>
      <c r="C36" s="440" t="s">
        <v>1935</v>
      </c>
      <c r="D36" s="440" t="s">
        <v>1954</v>
      </c>
      <c r="E36" s="441" t="s">
        <v>1909</v>
      </c>
    </row>
    <row r="37" spans="1:11" x14ac:dyDescent="0.35">
      <c r="A37" s="43"/>
      <c r="B37" s="386" t="s">
        <v>1936</v>
      </c>
      <c r="C37" s="386" t="s">
        <v>1937</v>
      </c>
      <c r="D37" s="386" t="s">
        <v>1969</v>
      </c>
      <c r="E37" s="386" t="s">
        <v>1905</v>
      </c>
    </row>
    <row r="38" spans="1:11" x14ac:dyDescent="0.35">
      <c r="A38" s="43"/>
      <c r="B38" s="386" t="s">
        <v>1903</v>
      </c>
      <c r="C38" s="386" t="s">
        <v>1938</v>
      </c>
      <c r="D38" s="386" t="s">
        <v>1957</v>
      </c>
      <c r="E38" s="386" t="s">
        <v>1905</v>
      </c>
    </row>
    <row r="39" spans="1:11" x14ac:dyDescent="0.35">
      <c r="B39" s="386"/>
      <c r="C39" s="386"/>
      <c r="D39" s="386"/>
      <c r="E39" s="386"/>
    </row>
    <row r="40" spans="1:11" x14ac:dyDescent="0.35">
      <c r="A40" s="43"/>
      <c r="B40" s="386"/>
      <c r="C40" s="386"/>
      <c r="D40" s="386"/>
      <c r="E40" s="386"/>
    </row>
    <row r="41" spans="1:11" x14ac:dyDescent="0.35">
      <c r="A41" s="43"/>
      <c r="B41" s="386"/>
      <c r="C41" s="386"/>
      <c r="D41" s="386"/>
      <c r="E41" s="386"/>
    </row>
    <row r="42" spans="1:11" x14ac:dyDescent="0.35">
      <c r="A42" s="43"/>
      <c r="B42" s="386"/>
      <c r="C42" s="386"/>
      <c r="D42" s="386"/>
      <c r="E42" s="386"/>
    </row>
    <row r="43" spans="1:11" x14ac:dyDescent="0.35">
      <c r="A43" s="43"/>
      <c r="B43" s="386"/>
      <c r="C43" s="386"/>
      <c r="D43" s="386"/>
      <c r="E43" s="386"/>
    </row>
    <row r="44" spans="1:11" x14ac:dyDescent="0.35">
      <c r="A44" s="43"/>
      <c r="B44" s="386"/>
      <c r="C44" s="440"/>
      <c r="D44" s="440"/>
      <c r="E44" s="386"/>
    </row>
    <row r="45" spans="1:11" x14ac:dyDescent="0.35">
      <c r="A45" s="43"/>
      <c r="B45" s="386"/>
      <c r="C45" s="386"/>
      <c r="D45" s="386"/>
      <c r="E45" s="386"/>
    </row>
    <row r="46" spans="1:11" x14ac:dyDescent="0.35">
      <c r="A46" s="43"/>
      <c r="B46" s="386"/>
      <c r="C46" s="386"/>
      <c r="D46" s="386"/>
      <c r="E46" s="386"/>
    </row>
    <row r="47" spans="1:11" x14ac:dyDescent="0.35">
      <c r="A47" s="43"/>
      <c r="B47" s="386"/>
      <c r="C47" s="386"/>
      <c r="D47" s="386"/>
      <c r="E47" s="386"/>
    </row>
    <row r="48" spans="1:11" x14ac:dyDescent="0.35">
      <c r="A48" s="43"/>
      <c r="B48" s="386"/>
      <c r="C48" s="386"/>
      <c r="D48" s="386"/>
      <c r="E48" s="386"/>
    </row>
    <row r="51" spans="1:2" x14ac:dyDescent="0.35">
      <c r="A51" s="41" t="s">
        <v>1075</v>
      </c>
      <c r="B51" s="41" t="s">
        <v>730</v>
      </c>
    </row>
    <row r="52" spans="1:2" x14ac:dyDescent="0.35">
      <c r="A52" s="461" t="s">
        <v>2009</v>
      </c>
      <c r="B52" s="1" t="s">
        <v>2010</v>
      </c>
    </row>
    <row r="53" spans="1:2" x14ac:dyDescent="0.35">
      <c r="A53" s="461" t="s">
        <v>2011</v>
      </c>
      <c r="B53" s="1" t="s">
        <v>2012</v>
      </c>
    </row>
    <row r="54" spans="1:2" x14ac:dyDescent="0.35">
      <c r="A54" s="16" t="s">
        <v>2013</v>
      </c>
      <c r="B54" s="1" t="s">
        <v>2014</v>
      </c>
    </row>
    <row r="55" spans="1:2" x14ac:dyDescent="0.35">
      <c r="A55" s="461" t="s">
        <v>2015</v>
      </c>
      <c r="B55" s="1" t="s">
        <v>2016</v>
      </c>
    </row>
    <row r="56" spans="1:2" x14ac:dyDescent="0.35">
      <c r="A56" s="461" t="s">
        <v>2017</v>
      </c>
      <c r="B56" s="1" t="s">
        <v>2018</v>
      </c>
    </row>
    <row r="57" spans="1:2" x14ac:dyDescent="0.35">
      <c r="A57" s="461" t="s">
        <v>2019</v>
      </c>
      <c r="B57" s="1" t="s">
        <v>2020</v>
      </c>
    </row>
    <row r="58" spans="1:2" x14ac:dyDescent="0.35">
      <c r="A58" s="43"/>
      <c r="B58" s="460"/>
    </row>
    <row r="59" spans="1:2" x14ac:dyDescent="0.35">
      <c r="A59" s="43"/>
      <c r="B59" s="1"/>
    </row>
  </sheetData>
  <mergeCells count="1">
    <mergeCell ref="A1:E1"/>
  </mergeCells>
  <phoneticPr fontId="24" type="noConversion"/>
  <pageMargins left="0.7" right="0.7" top="0.75" bottom="0.75" header="0.3" footer="0.3"/>
  <ignoredErrors>
    <ignoredError sqref="C13 C15 C2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96991-B5EA-416F-BA0A-687542FECA38}">
  <dimension ref="A1:F40"/>
  <sheetViews>
    <sheetView topLeftCell="A2" workbookViewId="0">
      <selection activeCell="A14" sqref="A14:XFD14"/>
    </sheetView>
  </sheetViews>
  <sheetFormatPr baseColWidth="10" defaultColWidth="11.453125" defaultRowHeight="14.5" x14ac:dyDescent="0.35"/>
  <cols>
    <col min="1" max="1" width="15.6328125" customWidth="1"/>
    <col min="2" max="2" width="28.54296875" customWidth="1"/>
    <col min="3" max="3" width="13.7265625" customWidth="1"/>
    <col min="4" max="4" width="54.81640625" customWidth="1"/>
  </cols>
  <sheetData>
    <row r="1" spans="1:6" x14ac:dyDescent="0.35">
      <c r="A1" s="315"/>
      <c r="B1" s="316"/>
      <c r="C1" s="315"/>
      <c r="D1" s="316"/>
      <c r="E1" s="315"/>
      <c r="F1" s="315"/>
    </row>
    <row r="2" spans="1:6" ht="92.5" customHeight="1" x14ac:dyDescent="0.35">
      <c r="A2" s="408" t="s">
        <v>277</v>
      </c>
      <c r="B2" s="492" t="s">
        <v>1793</v>
      </c>
      <c r="C2" s="492"/>
      <c r="D2" s="492"/>
      <c r="E2" s="417" t="s">
        <v>1794</v>
      </c>
      <c r="F2" s="317"/>
    </row>
    <row r="3" spans="1:6" x14ac:dyDescent="0.35">
      <c r="A3" s="317" t="s">
        <v>1795</v>
      </c>
      <c r="B3" s="353">
        <v>46373</v>
      </c>
      <c r="C3" s="317"/>
      <c r="D3" s="318"/>
      <c r="E3" s="317"/>
      <c r="F3" s="317"/>
    </row>
    <row r="4" spans="1:6" x14ac:dyDescent="0.35">
      <c r="A4" s="317" t="s">
        <v>1796</v>
      </c>
      <c r="B4" s="353">
        <v>46118</v>
      </c>
      <c r="C4" s="317"/>
      <c r="D4" s="318"/>
      <c r="E4" s="317"/>
      <c r="F4" s="317"/>
    </row>
    <row r="5" spans="1:6" ht="23.5" customHeight="1" x14ac:dyDescent="0.35">
      <c r="A5" s="317"/>
      <c r="B5" s="492"/>
      <c r="C5" s="492"/>
      <c r="D5" s="492"/>
      <c r="E5" s="317"/>
      <c r="F5" s="317"/>
    </row>
    <row r="6" spans="1:6" x14ac:dyDescent="0.35">
      <c r="A6" s="317"/>
      <c r="B6" s="318"/>
      <c r="C6" s="317"/>
      <c r="D6" s="318"/>
      <c r="E6" s="317"/>
      <c r="F6" s="317"/>
    </row>
    <row r="7" spans="1:6" x14ac:dyDescent="0.35">
      <c r="A7" s="317"/>
      <c r="B7" s="318"/>
      <c r="C7" s="317"/>
      <c r="D7" s="318"/>
      <c r="E7" s="317"/>
      <c r="F7" s="317"/>
    </row>
    <row r="8" spans="1:6" x14ac:dyDescent="0.35">
      <c r="A8" s="315"/>
      <c r="B8" s="316"/>
      <c r="C8" s="315"/>
      <c r="D8" s="316"/>
      <c r="E8" s="315"/>
      <c r="F8" s="315"/>
    </row>
    <row r="9" spans="1:6" ht="16" x14ac:dyDescent="0.4">
      <c r="A9" s="319"/>
      <c r="B9" s="320" t="s">
        <v>7</v>
      </c>
      <c r="C9" s="321" t="s">
        <v>8</v>
      </c>
      <c r="D9" s="320" t="s">
        <v>44</v>
      </c>
      <c r="E9" s="319"/>
      <c r="F9" s="319"/>
    </row>
    <row r="10" spans="1:6" ht="16" x14ac:dyDescent="0.4">
      <c r="A10" s="319"/>
      <c r="B10" s="322" t="s">
        <v>279</v>
      </c>
      <c r="C10" s="323">
        <v>4</v>
      </c>
      <c r="D10" s="322"/>
      <c r="E10" s="319"/>
      <c r="F10" s="319"/>
    </row>
    <row r="11" spans="1:6" ht="48" x14ac:dyDescent="0.4">
      <c r="A11" s="319"/>
      <c r="B11" s="322" t="s">
        <v>1797</v>
      </c>
      <c r="C11" s="323"/>
      <c r="D11" s="322"/>
      <c r="E11" s="319"/>
      <c r="F11" s="319"/>
    </row>
    <row r="12" spans="1:6" s="102" customFormat="1" ht="40.5" customHeight="1" x14ac:dyDescent="0.4">
      <c r="A12" s="387"/>
      <c r="B12" s="388" t="s">
        <v>1803</v>
      </c>
      <c r="C12" s="389"/>
      <c r="D12" s="388"/>
      <c r="E12" s="387"/>
      <c r="F12" s="387"/>
    </row>
    <row r="13" spans="1:6" s="102" customFormat="1" ht="45.65" customHeight="1" x14ac:dyDescent="0.35">
      <c r="A13" s="390"/>
      <c r="B13" s="391" t="s">
        <v>1804</v>
      </c>
      <c r="C13" s="391"/>
      <c r="D13" s="391"/>
      <c r="E13" s="390"/>
      <c r="F13" s="390"/>
    </row>
    <row r="14" spans="1:6" s="16" customFormat="1" x14ac:dyDescent="0.35">
      <c r="A14" s="317"/>
      <c r="B14" s="328" t="s">
        <v>284</v>
      </c>
      <c r="C14" s="329">
        <f>SUM(C10:C13)</f>
        <v>4</v>
      </c>
      <c r="D14" s="328"/>
      <c r="E14" s="317"/>
      <c r="F14" s="317"/>
    </row>
    <row r="15" spans="1:6" x14ac:dyDescent="0.35">
      <c r="A15" s="315"/>
      <c r="B15" s="325" t="s">
        <v>285</v>
      </c>
      <c r="C15" s="336">
        <f>C14*0.25</f>
        <v>1</v>
      </c>
      <c r="D15" s="325"/>
      <c r="E15" s="315"/>
      <c r="F15" s="315"/>
    </row>
    <row r="16" spans="1:6" x14ac:dyDescent="0.35">
      <c r="A16" s="315"/>
      <c r="B16" s="325" t="s">
        <v>286</v>
      </c>
      <c r="C16" s="336">
        <f>(C14+C15)*0.1</f>
        <v>0.5</v>
      </c>
      <c r="D16" s="325"/>
      <c r="E16" s="315"/>
      <c r="F16" s="315"/>
    </row>
    <row r="17" spans="1:6" x14ac:dyDescent="0.35">
      <c r="A17" s="315"/>
      <c r="B17" s="325" t="s">
        <v>287</v>
      </c>
      <c r="C17" s="336">
        <v>4</v>
      </c>
      <c r="D17" s="325"/>
      <c r="E17" s="315"/>
      <c r="F17" s="315"/>
    </row>
    <row r="18" spans="1:6" x14ac:dyDescent="0.35">
      <c r="A18" s="317"/>
      <c r="B18" s="328" t="s">
        <v>288</v>
      </c>
      <c r="C18" s="337">
        <f>SUM(C14:C17)</f>
        <v>9.5</v>
      </c>
      <c r="D18" s="328"/>
      <c r="E18" s="317"/>
      <c r="F18" s="317"/>
    </row>
    <row r="19" spans="1:6" x14ac:dyDescent="0.35">
      <c r="A19" s="315"/>
      <c r="B19" s="325"/>
      <c r="C19" s="327"/>
      <c r="D19" s="325"/>
      <c r="E19" s="315"/>
      <c r="F19" s="315"/>
    </row>
    <row r="20" spans="1:6" x14ac:dyDescent="0.35">
      <c r="A20" s="315"/>
      <c r="B20" s="316"/>
      <c r="C20" s="315"/>
      <c r="D20" s="316"/>
      <c r="E20" s="315"/>
      <c r="F20" s="315"/>
    </row>
    <row r="21" spans="1:6" x14ac:dyDescent="0.35">
      <c r="A21" s="315"/>
      <c r="B21" s="316"/>
      <c r="C21" s="315"/>
      <c r="D21" s="316"/>
      <c r="E21" s="315"/>
      <c r="F21" s="315"/>
    </row>
    <row r="22" spans="1:6" x14ac:dyDescent="0.35">
      <c r="A22" s="315" t="s">
        <v>289</v>
      </c>
      <c r="B22" s="316"/>
      <c r="C22" s="315"/>
      <c r="D22" s="316"/>
      <c r="E22" s="315"/>
      <c r="F22" s="315"/>
    </row>
    <row r="23" spans="1:6" ht="16" x14ac:dyDescent="0.4">
      <c r="A23" s="319"/>
      <c r="B23" s="320" t="s">
        <v>7</v>
      </c>
      <c r="C23" s="321" t="s">
        <v>8</v>
      </c>
      <c r="D23" s="320" t="s">
        <v>44</v>
      </c>
      <c r="E23" s="319"/>
      <c r="F23" s="319"/>
    </row>
    <row r="24" spans="1:6" ht="16" x14ac:dyDescent="0.4">
      <c r="A24" s="319"/>
      <c r="B24" s="324"/>
      <c r="C24" s="523"/>
      <c r="D24" s="322"/>
      <c r="E24" s="319"/>
      <c r="F24" s="319"/>
    </row>
    <row r="25" spans="1:6" ht="16" x14ac:dyDescent="0.4">
      <c r="A25" s="519"/>
      <c r="B25" s="388"/>
      <c r="C25" s="524"/>
      <c r="D25" s="331"/>
      <c r="E25" s="522"/>
      <c r="F25" s="522"/>
    </row>
    <row r="26" spans="1:6" ht="23.5" customHeight="1" x14ac:dyDescent="0.35">
      <c r="A26" s="519"/>
      <c r="B26" s="391"/>
      <c r="C26" s="525"/>
      <c r="E26" s="522"/>
      <c r="F26" s="522"/>
    </row>
    <row r="27" spans="1:6" x14ac:dyDescent="0.35">
      <c r="A27" s="519"/>
      <c r="B27" s="328" t="s">
        <v>290</v>
      </c>
      <c r="C27" s="333"/>
      <c r="D27" s="331"/>
      <c r="E27" s="522"/>
      <c r="F27" s="522"/>
    </row>
    <row r="28" spans="1:6" x14ac:dyDescent="0.35">
      <c r="A28" s="519"/>
      <c r="B28" s="325" t="s">
        <v>285</v>
      </c>
      <c r="C28" s="348">
        <f>C27*0.25</f>
        <v>0</v>
      </c>
      <c r="D28" s="332"/>
      <c r="E28" s="522"/>
      <c r="F28" s="522"/>
    </row>
    <row r="29" spans="1:6" x14ac:dyDescent="0.35">
      <c r="A29" s="519"/>
      <c r="B29" s="325" t="s">
        <v>286</v>
      </c>
      <c r="C29" s="348">
        <f>(C27+C28)*0.1</f>
        <v>0</v>
      </c>
      <c r="D29" s="330"/>
      <c r="E29" s="520"/>
      <c r="F29" s="520"/>
    </row>
    <row r="30" spans="1:6" x14ac:dyDescent="0.35">
      <c r="A30" s="519"/>
      <c r="B30" s="325" t="s">
        <v>287</v>
      </c>
      <c r="C30" s="348">
        <v>4</v>
      </c>
      <c r="D30" s="331"/>
      <c r="E30" s="521"/>
      <c r="F30" s="521"/>
    </row>
    <row r="31" spans="1:6" x14ac:dyDescent="0.35">
      <c r="A31" s="519"/>
      <c r="B31" s="328" t="s">
        <v>288</v>
      </c>
      <c r="C31" s="349">
        <f>SUM(C27:C30)</f>
        <v>4</v>
      </c>
      <c r="D31" s="331"/>
      <c r="E31" s="521"/>
      <c r="F31" s="521"/>
    </row>
    <row r="32" spans="1:6" x14ac:dyDescent="0.35">
      <c r="A32" s="519"/>
      <c r="B32" s="325"/>
      <c r="C32" s="326"/>
      <c r="D32" s="332"/>
      <c r="E32" s="521"/>
      <c r="F32" s="521"/>
    </row>
    <row r="33" spans="1:6" x14ac:dyDescent="0.35">
      <c r="A33" s="315"/>
      <c r="B33" s="316"/>
      <c r="C33" s="315"/>
      <c r="D33" s="316"/>
      <c r="E33" s="315"/>
      <c r="F33" s="315"/>
    </row>
    <row r="34" spans="1:6" x14ac:dyDescent="0.35">
      <c r="A34" s="315"/>
      <c r="B34" s="316"/>
      <c r="C34" s="315"/>
      <c r="D34" s="316"/>
      <c r="E34" s="315"/>
      <c r="F34" s="315"/>
    </row>
    <row r="35" spans="1:6" x14ac:dyDescent="0.35">
      <c r="A35" s="315"/>
      <c r="B35" s="316"/>
      <c r="C35" s="315"/>
      <c r="D35" s="316"/>
      <c r="E35" s="315"/>
      <c r="F35" s="315"/>
    </row>
    <row r="36" spans="1:6" x14ac:dyDescent="0.35">
      <c r="A36" s="315"/>
      <c r="B36" s="316"/>
      <c r="C36" s="315"/>
      <c r="D36" s="316"/>
      <c r="E36" s="315"/>
      <c r="F36" s="315"/>
    </row>
    <row r="37" spans="1:6" x14ac:dyDescent="0.35">
      <c r="A37" s="315"/>
      <c r="B37" s="316"/>
      <c r="C37" s="315"/>
      <c r="D37" s="316"/>
      <c r="E37" s="315"/>
      <c r="F37" s="315"/>
    </row>
    <row r="38" spans="1:6" x14ac:dyDescent="0.35">
      <c r="A38" s="315"/>
      <c r="B38" s="316"/>
      <c r="C38" s="315"/>
      <c r="D38" s="335"/>
      <c r="E38" s="315"/>
      <c r="F38" s="315"/>
    </row>
    <row r="39" spans="1:6" x14ac:dyDescent="0.35">
      <c r="A39" s="315"/>
      <c r="B39" s="316"/>
      <c r="C39" s="315"/>
      <c r="D39" s="316"/>
      <c r="E39" s="315"/>
      <c r="F39" s="315"/>
    </row>
    <row r="40" spans="1:6" x14ac:dyDescent="0.35">
      <c r="A40" s="315"/>
      <c r="B40" s="316"/>
      <c r="C40" s="315"/>
      <c r="D40" s="316"/>
      <c r="E40" s="315"/>
      <c r="F40" s="315"/>
    </row>
  </sheetData>
  <mergeCells count="11">
    <mergeCell ref="F25:F28"/>
    <mergeCell ref="B2:D2"/>
    <mergeCell ref="B5:D5"/>
    <mergeCell ref="C24:C26"/>
    <mergeCell ref="A25:A28"/>
    <mergeCell ref="E25:E28"/>
    <mergeCell ref="A29:A32"/>
    <mergeCell ref="E29:F29"/>
    <mergeCell ref="E30:F30"/>
    <mergeCell ref="E31:F31"/>
    <mergeCell ref="E32:F32"/>
  </mergeCells>
  <hyperlinks>
    <hyperlink ref="E2" r:id="rId1" display="https://nam10.safelinks.protection.outlook.com/?url=https%3A%2F%2Fwww.figma.com%2Fdesign%2FKFe8iIAzt4qdcDPGRM1fRI%2FGetnet-POS-Integrado%3Fnode-id%3D10637-694%26t%3DT5TWD8KC12yeHkPs-4&amp;data=05%7C02%7Cviviana.lavin%40coasinlogicalis.com%7C10c9462faa834005f7d108de93e5ecb1%7C2e3290cb8d404058abe502c4f58b87e3%7C0%7C0%7C639110812910328197%7CUnknown%7CTWFpbGZsb3d8eyJFbXB0eU1hcGkiOnRydWUsIlYiOiIwLjAuMDAwMCIsIlAiOiJXaW4zMiIsIkFOIjoiTWFpbCIsIldUIjoyfQ%3D%3D%7C0%7C%7C%7C&amp;sdata=Da%2FOStzoSyWCX2CX4xu5o9RbodEKJEpxPiIjP2VOl94%3D&amp;reserved=0" xr:uid="{19D671E5-6C35-49B9-A940-8303DA384AC0}"/>
  </hyperlinks>
  <pageMargins left="0.7" right="0.7" top="0.75" bottom="0.75" header="0.3" footer="0.3"/>
  <headerFooter>
    <oddFooter>&amp;C_x000D_&amp;1#&amp;"Aptos"&amp;8&amp;KFF0000 Logicalis - Sensitive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B2A47-2EEC-473D-9485-34FFC272F196}">
  <dimension ref="A1:F40"/>
  <sheetViews>
    <sheetView topLeftCell="A2" workbookViewId="0">
      <selection activeCell="C11" sqref="C11"/>
    </sheetView>
  </sheetViews>
  <sheetFormatPr baseColWidth="10" defaultColWidth="11.453125" defaultRowHeight="14.5" x14ac:dyDescent="0.35"/>
  <cols>
    <col min="1" max="1" width="15.6328125" customWidth="1"/>
    <col min="2" max="2" width="28.54296875" customWidth="1"/>
    <col min="3" max="3" width="13.7265625" customWidth="1"/>
    <col min="4" max="4" width="54.81640625" customWidth="1"/>
  </cols>
  <sheetData>
    <row r="1" spans="1:6" x14ac:dyDescent="0.35">
      <c r="A1" s="315"/>
      <c r="B1" s="316"/>
      <c r="C1" s="315"/>
      <c r="D1" s="316"/>
      <c r="E1" s="315"/>
      <c r="F1" s="315"/>
    </row>
    <row r="2" spans="1:6" ht="92.5" customHeight="1" x14ac:dyDescent="0.35">
      <c r="A2" s="408" t="s">
        <v>277</v>
      </c>
      <c r="B2" s="492" t="s">
        <v>1749</v>
      </c>
      <c r="C2" s="492"/>
      <c r="D2" s="492"/>
      <c r="E2" s="317"/>
      <c r="F2" s="317"/>
    </row>
    <row r="3" spans="1:6" x14ac:dyDescent="0.35">
      <c r="A3" s="317" t="s">
        <v>2</v>
      </c>
      <c r="B3" s="353">
        <v>46083</v>
      </c>
      <c r="C3" s="317"/>
      <c r="D3" s="318"/>
      <c r="E3" s="317"/>
      <c r="F3" s="317"/>
    </row>
    <row r="4" spans="1:6" x14ac:dyDescent="0.35">
      <c r="A4" s="317" t="s">
        <v>3</v>
      </c>
      <c r="B4" s="318" t="s">
        <v>1750</v>
      </c>
      <c r="C4" s="317"/>
      <c r="D4" s="318"/>
      <c r="E4" s="317"/>
      <c r="F4" s="317"/>
    </row>
    <row r="5" spans="1:6" ht="23.5" customHeight="1" x14ac:dyDescent="0.35">
      <c r="A5" s="317"/>
      <c r="B5" s="492"/>
      <c r="C5" s="492"/>
      <c r="D5" s="492"/>
      <c r="E5" s="317"/>
      <c r="F5" s="317"/>
    </row>
    <row r="6" spans="1:6" x14ac:dyDescent="0.35">
      <c r="A6" s="317"/>
      <c r="B6" s="318"/>
      <c r="C6" s="317"/>
      <c r="D6" s="318"/>
      <c r="E6" s="317"/>
      <c r="F6" s="317"/>
    </row>
    <row r="7" spans="1:6" x14ac:dyDescent="0.35">
      <c r="A7" s="317"/>
      <c r="B7" s="318"/>
      <c r="C7" s="317"/>
      <c r="D7" s="318"/>
      <c r="E7" s="317"/>
      <c r="F7" s="317"/>
    </row>
    <row r="8" spans="1:6" x14ac:dyDescent="0.35">
      <c r="A8" s="315"/>
      <c r="B8" s="316"/>
      <c r="C8" s="315"/>
      <c r="D8" s="316"/>
      <c r="E8" s="315"/>
      <c r="F8" s="315"/>
    </row>
    <row r="9" spans="1:6" ht="16" x14ac:dyDescent="0.4">
      <c r="A9" s="319"/>
      <c r="B9" s="320" t="s">
        <v>7</v>
      </c>
      <c r="C9" s="321" t="s">
        <v>8</v>
      </c>
      <c r="D9" s="320" t="s">
        <v>44</v>
      </c>
      <c r="E9" s="319"/>
      <c r="F9" s="319"/>
    </row>
    <row r="10" spans="1:6" ht="32" x14ac:dyDescent="0.4">
      <c r="A10" s="319"/>
      <c r="B10" s="322" t="s">
        <v>279</v>
      </c>
      <c r="C10" s="323">
        <v>4</v>
      </c>
      <c r="D10" s="322" t="s">
        <v>1751</v>
      </c>
      <c r="E10" s="319"/>
      <c r="F10" s="319"/>
    </row>
    <row r="11" spans="1:6" ht="16" x14ac:dyDescent="0.4">
      <c r="A11" s="319"/>
      <c r="B11" s="322" t="s">
        <v>1752</v>
      </c>
      <c r="C11" s="323"/>
      <c r="D11" s="322"/>
      <c r="E11" s="319"/>
      <c r="F11" s="319"/>
    </row>
    <row r="12" spans="1:6" s="102" customFormat="1" ht="26.15" customHeight="1" x14ac:dyDescent="0.4">
      <c r="A12" s="387"/>
      <c r="B12" s="388"/>
      <c r="C12" s="389"/>
      <c r="D12" s="388"/>
      <c r="E12" s="387"/>
      <c r="F12" s="387"/>
    </row>
    <row r="13" spans="1:6" s="102" customFormat="1" ht="45.65" customHeight="1" x14ac:dyDescent="0.35">
      <c r="A13" s="390"/>
      <c r="B13" s="391"/>
      <c r="C13" s="391"/>
      <c r="D13" s="391"/>
      <c r="E13" s="390"/>
      <c r="F13" s="390"/>
    </row>
    <row r="14" spans="1:6" s="16" customFormat="1" x14ac:dyDescent="0.35">
      <c r="A14" s="317"/>
      <c r="B14" s="328" t="s">
        <v>284</v>
      </c>
      <c r="C14" s="329">
        <f>SUM(C10:C13)</f>
        <v>4</v>
      </c>
      <c r="D14" s="328"/>
      <c r="E14" s="317"/>
      <c r="F14" s="317"/>
    </row>
    <row r="15" spans="1:6" x14ac:dyDescent="0.35">
      <c r="A15" s="315"/>
      <c r="B15" s="325" t="s">
        <v>285</v>
      </c>
      <c r="C15" s="336">
        <f>C14*0.25</f>
        <v>1</v>
      </c>
      <c r="D15" s="325"/>
      <c r="E15" s="315"/>
      <c r="F15" s="315"/>
    </row>
    <row r="16" spans="1:6" x14ac:dyDescent="0.35">
      <c r="A16" s="315"/>
      <c r="B16" s="325" t="s">
        <v>286</v>
      </c>
      <c r="C16" s="336">
        <f>(C14+C15)*0.1</f>
        <v>0.5</v>
      </c>
      <c r="D16" s="325"/>
      <c r="E16" s="315"/>
      <c r="F16" s="315"/>
    </row>
    <row r="17" spans="1:6" x14ac:dyDescent="0.35">
      <c r="A17" s="315"/>
      <c r="B17" s="325" t="s">
        <v>287</v>
      </c>
      <c r="C17" s="336">
        <v>4</v>
      </c>
      <c r="D17" s="325"/>
      <c r="E17" s="315"/>
      <c r="F17" s="315"/>
    </row>
    <row r="18" spans="1:6" x14ac:dyDescent="0.35">
      <c r="A18" s="317"/>
      <c r="B18" s="328" t="s">
        <v>288</v>
      </c>
      <c r="C18" s="337">
        <f>SUM(C14:C17)</f>
        <v>9.5</v>
      </c>
      <c r="D18" s="328"/>
      <c r="E18" s="317"/>
      <c r="F18" s="317"/>
    </row>
    <row r="19" spans="1:6" x14ac:dyDescent="0.35">
      <c r="A19" s="315"/>
      <c r="B19" s="325"/>
      <c r="C19" s="327"/>
      <c r="D19" s="325"/>
      <c r="E19" s="315"/>
      <c r="F19" s="315"/>
    </row>
    <row r="20" spans="1:6" x14ac:dyDescent="0.35">
      <c r="A20" s="315"/>
      <c r="B20" s="316"/>
      <c r="C20" s="315"/>
      <c r="D20" s="316"/>
      <c r="E20" s="315"/>
      <c r="F20" s="315"/>
    </row>
    <row r="21" spans="1:6" x14ac:dyDescent="0.35">
      <c r="A21" s="315"/>
      <c r="B21" s="316"/>
      <c r="C21" s="315"/>
      <c r="D21" s="316"/>
      <c r="E21" s="315"/>
      <c r="F21" s="315"/>
    </row>
    <row r="22" spans="1:6" x14ac:dyDescent="0.35">
      <c r="A22" s="315" t="s">
        <v>289</v>
      </c>
      <c r="B22" s="316"/>
      <c r="C22" s="315"/>
      <c r="D22" s="316"/>
      <c r="E22" s="315"/>
      <c r="F22" s="315"/>
    </row>
    <row r="23" spans="1:6" ht="16" x14ac:dyDescent="0.4">
      <c r="A23" s="319"/>
      <c r="B23" s="320" t="s">
        <v>7</v>
      </c>
      <c r="C23" s="321" t="s">
        <v>8</v>
      </c>
      <c r="D23" s="320" t="s">
        <v>44</v>
      </c>
      <c r="E23" s="319"/>
      <c r="F23" s="319"/>
    </row>
    <row r="24" spans="1:6" ht="16" x14ac:dyDescent="0.4">
      <c r="A24" s="319"/>
      <c r="B24" s="324"/>
      <c r="C24" s="523"/>
      <c r="D24" s="322"/>
      <c r="E24" s="319"/>
      <c r="F24" s="319"/>
    </row>
    <row r="25" spans="1:6" ht="16" x14ac:dyDescent="0.4">
      <c r="A25" s="519"/>
      <c r="B25" s="388"/>
      <c r="C25" s="524"/>
      <c r="D25" s="331"/>
      <c r="E25" s="522"/>
      <c r="F25" s="522"/>
    </row>
    <row r="26" spans="1:6" ht="23.5" customHeight="1" x14ac:dyDescent="0.35">
      <c r="A26" s="519"/>
      <c r="B26" s="391"/>
      <c r="C26" s="525"/>
      <c r="E26" s="522"/>
      <c r="F26" s="522"/>
    </row>
    <row r="27" spans="1:6" x14ac:dyDescent="0.35">
      <c r="A27" s="519"/>
      <c r="B27" s="328" t="s">
        <v>290</v>
      </c>
      <c r="C27" s="333"/>
      <c r="D27" s="331"/>
      <c r="E27" s="522"/>
      <c r="F27" s="522"/>
    </row>
    <row r="28" spans="1:6" x14ac:dyDescent="0.35">
      <c r="A28" s="519"/>
      <c r="B28" s="325" t="s">
        <v>285</v>
      </c>
      <c r="C28" s="348">
        <f>C27*0.25</f>
        <v>0</v>
      </c>
      <c r="D28" s="332"/>
      <c r="E28" s="522"/>
      <c r="F28" s="522"/>
    </row>
    <row r="29" spans="1:6" x14ac:dyDescent="0.35">
      <c r="A29" s="519"/>
      <c r="B29" s="325" t="s">
        <v>286</v>
      </c>
      <c r="C29" s="348">
        <f>(C27+C28)*0.1</f>
        <v>0</v>
      </c>
      <c r="D29" s="330"/>
      <c r="E29" s="520"/>
      <c r="F29" s="520"/>
    </row>
    <row r="30" spans="1:6" x14ac:dyDescent="0.35">
      <c r="A30" s="519"/>
      <c r="B30" s="325" t="s">
        <v>287</v>
      </c>
      <c r="C30" s="348">
        <v>4</v>
      </c>
      <c r="D30" s="331"/>
      <c r="E30" s="521"/>
      <c r="F30" s="521"/>
    </row>
    <row r="31" spans="1:6" x14ac:dyDescent="0.35">
      <c r="A31" s="519"/>
      <c r="B31" s="328" t="s">
        <v>288</v>
      </c>
      <c r="C31" s="349">
        <f>SUM(C27:C30)</f>
        <v>4</v>
      </c>
      <c r="D31" s="331"/>
      <c r="E31" s="521"/>
      <c r="F31" s="521"/>
    </row>
    <row r="32" spans="1:6" x14ac:dyDescent="0.35">
      <c r="A32" s="519"/>
      <c r="B32" s="325"/>
      <c r="C32" s="326"/>
      <c r="D32" s="332"/>
      <c r="E32" s="521"/>
      <c r="F32" s="521"/>
    </row>
    <row r="33" spans="1:6" x14ac:dyDescent="0.35">
      <c r="A33" s="315"/>
      <c r="B33" s="316"/>
      <c r="C33" s="315"/>
      <c r="D33" s="316"/>
      <c r="E33" s="315"/>
      <c r="F33" s="315"/>
    </row>
    <row r="34" spans="1:6" x14ac:dyDescent="0.35">
      <c r="A34" s="315"/>
      <c r="B34" s="316"/>
      <c r="C34" s="315"/>
      <c r="D34" s="316"/>
      <c r="E34" s="315"/>
      <c r="F34" s="315"/>
    </row>
    <row r="35" spans="1:6" x14ac:dyDescent="0.35">
      <c r="A35" s="315"/>
      <c r="B35" s="316"/>
      <c r="C35" s="315"/>
      <c r="D35" s="316"/>
      <c r="E35" s="315"/>
      <c r="F35" s="315"/>
    </row>
    <row r="36" spans="1:6" x14ac:dyDescent="0.35">
      <c r="A36" s="315"/>
      <c r="B36" s="316"/>
      <c r="C36" s="315"/>
      <c r="D36" s="316"/>
      <c r="E36" s="315"/>
      <c r="F36" s="315"/>
    </row>
    <row r="37" spans="1:6" x14ac:dyDescent="0.35">
      <c r="A37" s="315"/>
      <c r="B37" s="316"/>
      <c r="C37" s="315"/>
      <c r="D37" s="316"/>
      <c r="E37" s="315"/>
      <c r="F37" s="315"/>
    </row>
    <row r="38" spans="1:6" x14ac:dyDescent="0.35">
      <c r="A38" s="315"/>
      <c r="B38" s="316"/>
      <c r="C38" s="315"/>
      <c r="D38" s="335"/>
      <c r="E38" s="315"/>
      <c r="F38" s="315"/>
    </row>
    <row r="39" spans="1:6" x14ac:dyDescent="0.35">
      <c r="A39" s="315"/>
      <c r="B39" s="316"/>
      <c r="C39" s="315"/>
      <c r="D39" s="316"/>
      <c r="E39" s="315"/>
      <c r="F39" s="315"/>
    </row>
    <row r="40" spans="1:6" x14ac:dyDescent="0.35">
      <c r="A40" s="315"/>
      <c r="B40" s="316"/>
      <c r="C40" s="315"/>
      <c r="D40" s="316"/>
      <c r="E40" s="315"/>
      <c r="F40" s="315"/>
    </row>
  </sheetData>
  <mergeCells count="11">
    <mergeCell ref="F25:F28"/>
    <mergeCell ref="A29:A32"/>
    <mergeCell ref="E29:F29"/>
    <mergeCell ref="E30:F30"/>
    <mergeCell ref="E31:F31"/>
    <mergeCell ref="E32:F32"/>
    <mergeCell ref="B5:D5"/>
    <mergeCell ref="B2:D2"/>
    <mergeCell ref="C24:C26"/>
    <mergeCell ref="A25:A28"/>
    <mergeCell ref="E25:E28"/>
  </mergeCells>
  <pageMargins left="0.7" right="0.7" top="0.75" bottom="0.75" header="0.3" footer="0.3"/>
  <headerFooter>
    <oddFooter>&amp;C_x000D_&amp;1#&amp;"Aptos"&amp;8&amp;KFF0000 Logicalis - Sensitive</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6D67-DBE0-49A9-8CDF-36CE5766A29C}">
  <dimension ref="A2:M226"/>
  <sheetViews>
    <sheetView topLeftCell="A125" zoomScaleNormal="100" workbookViewId="0">
      <selection activeCell="D68" sqref="D68"/>
    </sheetView>
  </sheetViews>
  <sheetFormatPr baseColWidth="10" defaultColWidth="11.453125" defaultRowHeight="14.5" x14ac:dyDescent="0.35"/>
  <cols>
    <col min="1" max="1" width="31.54296875" style="19" customWidth="1"/>
    <col min="2" max="2" width="42" style="3" customWidth="1"/>
    <col min="3" max="3" width="44.1796875" style="3" customWidth="1"/>
    <col min="4" max="4" width="41.81640625" style="3" customWidth="1"/>
    <col min="5" max="5" width="45" hidden="1" customWidth="1"/>
    <col min="6" max="6" width="24" hidden="1" customWidth="1"/>
    <col min="7" max="7" width="27.453125" customWidth="1"/>
  </cols>
  <sheetData>
    <row r="2" spans="1:7" s="16" customFormat="1" ht="30" customHeight="1" x14ac:dyDescent="0.4">
      <c r="A2" s="19" t="s">
        <v>0</v>
      </c>
      <c r="B2" s="526" t="s">
        <v>1</v>
      </c>
      <c r="C2" s="526"/>
      <c r="D2" s="526"/>
    </row>
    <row r="3" spans="1:7" s="16" customFormat="1" x14ac:dyDescent="0.35">
      <c r="A3" s="19" t="s">
        <v>2</v>
      </c>
      <c r="B3" s="23">
        <v>45845</v>
      </c>
      <c r="C3" s="23"/>
      <c r="D3" s="19"/>
    </row>
    <row r="4" spans="1:7" s="16" customFormat="1" x14ac:dyDescent="0.35">
      <c r="A4" s="19" t="s">
        <v>3</v>
      </c>
      <c r="B4" s="19" t="s">
        <v>4</v>
      </c>
      <c r="C4" s="19"/>
      <c r="D4" s="19"/>
    </row>
    <row r="5" spans="1:7" x14ac:dyDescent="0.35">
      <c r="F5" s="16" t="s">
        <v>5</v>
      </c>
    </row>
    <row r="6" spans="1:7" s="17" customFormat="1" ht="16" x14ac:dyDescent="0.4">
      <c r="A6" s="50" t="s">
        <v>6</v>
      </c>
      <c r="B6" s="20" t="s">
        <v>7</v>
      </c>
      <c r="C6" s="20" t="s">
        <v>6</v>
      </c>
      <c r="D6" s="20"/>
      <c r="F6" s="20" t="s">
        <v>7</v>
      </c>
      <c r="G6" s="18" t="s">
        <v>8</v>
      </c>
    </row>
    <row r="7" spans="1:7" s="17" customFormat="1" ht="16" x14ac:dyDescent="0.4">
      <c r="A7" s="50"/>
      <c r="B7" s="29" t="s">
        <v>9</v>
      </c>
      <c r="C7" s="50"/>
      <c r="D7" s="29"/>
      <c r="F7" s="4"/>
      <c r="G7" s="1"/>
    </row>
    <row r="8" spans="1:7" ht="16" x14ac:dyDescent="0.4">
      <c r="B8" s="43" t="s">
        <v>10</v>
      </c>
      <c r="C8" s="29" t="s">
        <v>11</v>
      </c>
      <c r="D8" s="4"/>
      <c r="F8" s="4"/>
      <c r="G8" s="1"/>
    </row>
    <row r="9" spans="1:7" ht="43.5" x14ac:dyDescent="0.35">
      <c r="B9" s="1"/>
      <c r="C9" s="4" t="s">
        <v>12</v>
      </c>
      <c r="D9" s="4"/>
      <c r="F9" s="4"/>
      <c r="G9" s="1"/>
    </row>
    <row r="10" spans="1:7" x14ac:dyDescent="0.35">
      <c r="B10" s="1"/>
      <c r="C10" s="4" t="s">
        <v>13</v>
      </c>
      <c r="D10" s="4"/>
      <c r="F10" s="4"/>
      <c r="G10" s="143"/>
    </row>
    <row r="11" spans="1:7" ht="58" x14ac:dyDescent="0.35">
      <c r="B11" s="179"/>
      <c r="C11" s="4" t="s">
        <v>14</v>
      </c>
      <c r="D11" s="4"/>
      <c r="F11" s="4"/>
      <c r="G11" s="143"/>
    </row>
    <row r="12" spans="1:7" ht="29.25" customHeight="1" x14ac:dyDescent="0.35">
      <c r="B12" s="4"/>
      <c r="C12" s="179" t="s">
        <v>15</v>
      </c>
      <c r="D12" s="4"/>
      <c r="F12" s="4"/>
      <c r="G12" s="1"/>
    </row>
    <row r="13" spans="1:7" ht="24.75" customHeight="1" x14ac:dyDescent="0.35">
      <c r="B13" s="1"/>
      <c r="C13" s="4" t="s">
        <v>16</v>
      </c>
      <c r="D13" s="4"/>
    </row>
    <row r="14" spans="1:7" ht="29" x14ac:dyDescent="0.35">
      <c r="B14" s="1"/>
      <c r="C14" s="4" t="s">
        <v>17</v>
      </c>
      <c r="D14" s="4"/>
    </row>
    <row r="15" spans="1:7" ht="24" customHeight="1" x14ac:dyDescent="0.35">
      <c r="B15" s="1"/>
      <c r="C15" s="4"/>
      <c r="D15" s="4"/>
    </row>
    <row r="16" spans="1:7" x14ac:dyDescent="0.35">
      <c r="B16" s="1"/>
      <c r="C16" s="4"/>
      <c r="D16" s="4"/>
    </row>
    <row r="17" spans="1:7" s="16" customFormat="1" x14ac:dyDescent="0.35">
      <c r="A17" s="19"/>
      <c r="B17" s="43" t="s">
        <v>18</v>
      </c>
      <c r="C17" s="52" t="s">
        <v>19</v>
      </c>
      <c r="D17" s="52"/>
    </row>
    <row r="18" spans="1:7" s="16" customFormat="1" x14ac:dyDescent="0.35">
      <c r="A18" s="19"/>
      <c r="B18" s="4"/>
      <c r="C18" s="4"/>
      <c r="D18" s="4"/>
    </row>
    <row r="19" spans="1:7" x14ac:dyDescent="0.35">
      <c r="B19" s="4"/>
      <c r="C19" s="4"/>
      <c r="D19" s="4"/>
    </row>
    <row r="20" spans="1:7" hidden="1" x14ac:dyDescent="0.35">
      <c r="B20" s="11"/>
      <c r="C20" s="11"/>
      <c r="D20" s="11"/>
    </row>
    <row r="21" spans="1:7" x14ac:dyDescent="0.35">
      <c r="B21" s="1"/>
      <c r="C21" s="4"/>
      <c r="D21" s="4"/>
    </row>
    <row r="22" spans="1:7" s="17" customFormat="1" ht="16" x14ac:dyDescent="0.4">
      <c r="A22" s="50"/>
      <c r="B22" s="43"/>
      <c r="C22" s="52"/>
      <c r="D22" s="52"/>
    </row>
    <row r="23" spans="1:7" s="17" customFormat="1" ht="16" x14ac:dyDescent="0.4">
      <c r="A23" s="50"/>
      <c r="B23" s="1"/>
      <c r="C23" s="4"/>
      <c r="D23" s="4"/>
    </row>
    <row r="24" spans="1:7" x14ac:dyDescent="0.35">
      <c r="B24" s="4" t="s">
        <v>20</v>
      </c>
      <c r="C24" s="4"/>
      <c r="D24" s="4"/>
    </row>
    <row r="25" spans="1:7" x14ac:dyDescent="0.35">
      <c r="B25" s="1"/>
      <c r="C25" s="4"/>
      <c r="D25" s="396"/>
      <c r="E25" s="527"/>
      <c r="F25" s="527"/>
      <c r="G25" s="527"/>
    </row>
    <row r="26" spans="1:7" x14ac:dyDescent="0.35">
      <c r="B26" s="1"/>
      <c r="C26" s="4"/>
      <c r="D26" s="396"/>
    </row>
    <row r="27" spans="1:7" s="16" customFormat="1" x14ac:dyDescent="0.35">
      <c r="A27" s="19"/>
      <c r="B27" s="52"/>
      <c r="C27" s="52"/>
      <c r="D27" s="397"/>
    </row>
    <row r="30" spans="1:7" ht="31.5" customHeight="1" x14ac:dyDescent="0.45">
      <c r="A30" s="528" t="s">
        <v>21</v>
      </c>
      <c r="B30" s="528"/>
      <c r="C30" s="528"/>
    </row>
    <row r="31" spans="1:7" s="16" customFormat="1" x14ac:dyDescent="0.35">
      <c r="A31" s="222" t="s">
        <v>22</v>
      </c>
      <c r="B31" s="39"/>
      <c r="C31" s="39" t="s">
        <v>23</v>
      </c>
      <c r="D31" s="39"/>
    </row>
    <row r="32" spans="1:7" ht="99" customHeight="1" x14ac:dyDescent="0.35">
      <c r="A32" s="398">
        <v>1</v>
      </c>
      <c r="B32" s="36" t="s">
        <v>24</v>
      </c>
      <c r="C32" s="4" t="s">
        <v>25</v>
      </c>
      <c r="D32" s="4"/>
    </row>
    <row r="33" spans="1:4" ht="72.75" customHeight="1" x14ac:dyDescent="0.4">
      <c r="A33" s="223">
        <v>2</v>
      </c>
      <c r="B33" s="36" t="s">
        <v>26</v>
      </c>
      <c r="C33" s="4" t="s">
        <v>27</v>
      </c>
      <c r="D33" s="4" t="s">
        <v>28</v>
      </c>
    </row>
    <row r="34" spans="1:4" ht="87.5" x14ac:dyDescent="0.4">
      <c r="A34" s="398">
        <v>3</v>
      </c>
      <c r="B34" s="36" t="s">
        <v>29</v>
      </c>
      <c r="C34" s="4" t="s">
        <v>30</v>
      </c>
      <c r="D34" s="4"/>
    </row>
    <row r="35" spans="1:4" ht="89.25" customHeight="1" x14ac:dyDescent="0.35">
      <c r="A35" s="223"/>
      <c r="B35" s="7" t="s">
        <v>31</v>
      </c>
      <c r="C35" s="4" t="s">
        <v>32</v>
      </c>
      <c r="D35" s="4"/>
    </row>
    <row r="36" spans="1:4" ht="87.75" customHeight="1" x14ac:dyDescent="0.35">
      <c r="A36" s="223"/>
      <c r="B36" s="7" t="s">
        <v>33</v>
      </c>
      <c r="C36" s="3" t="s">
        <v>34</v>
      </c>
      <c r="D36" s="4"/>
    </row>
    <row r="37" spans="1:4" ht="87.5" x14ac:dyDescent="0.4">
      <c r="A37" s="398">
        <v>4</v>
      </c>
      <c r="B37" s="36" t="s">
        <v>35</v>
      </c>
      <c r="C37" s="4" t="s">
        <v>36</v>
      </c>
      <c r="D37" s="4"/>
    </row>
    <row r="40" spans="1:4" ht="37" x14ac:dyDescent="0.45">
      <c r="A40" s="51" t="s">
        <v>1725</v>
      </c>
    </row>
    <row r="42" spans="1:4" s="262" customFormat="1" ht="18.5" x14ac:dyDescent="0.45">
      <c r="A42" s="404" t="s">
        <v>1726</v>
      </c>
      <c r="B42" s="404" t="s">
        <v>1727</v>
      </c>
      <c r="C42" s="404" t="s">
        <v>1728</v>
      </c>
      <c r="D42" s="404" t="s">
        <v>698</v>
      </c>
    </row>
    <row r="43" spans="1:4" ht="37.5" customHeight="1" x14ac:dyDescent="0.35">
      <c r="A43" s="52" t="s">
        <v>1050</v>
      </c>
      <c r="B43" s="4" t="s">
        <v>1737</v>
      </c>
      <c r="C43" s="529">
        <v>60</v>
      </c>
      <c r="D43" s="529" t="s">
        <v>1747</v>
      </c>
    </row>
    <row r="44" spans="1:4" ht="15" customHeight="1" x14ac:dyDescent="0.35">
      <c r="A44" s="52"/>
      <c r="B44" s="4" t="s">
        <v>1735</v>
      </c>
      <c r="C44" s="530"/>
      <c r="D44" s="530"/>
    </row>
    <row r="45" spans="1:4" ht="15" customHeight="1" x14ac:dyDescent="0.35">
      <c r="A45" s="52"/>
      <c r="B45" s="4" t="s">
        <v>1736</v>
      </c>
      <c r="C45" s="530"/>
      <c r="D45" s="530"/>
    </row>
    <row r="46" spans="1:4" ht="15" customHeight="1" x14ac:dyDescent="0.35">
      <c r="A46" s="52"/>
      <c r="B46" s="4" t="s">
        <v>1738</v>
      </c>
      <c r="C46" s="530"/>
      <c r="D46" s="530"/>
    </row>
    <row r="47" spans="1:4" ht="15" customHeight="1" x14ac:dyDescent="0.35">
      <c r="A47" s="52"/>
      <c r="B47" s="4" t="s">
        <v>1739</v>
      </c>
      <c r="C47" s="530"/>
      <c r="D47" s="530"/>
    </row>
    <row r="48" spans="1:4" ht="15" customHeight="1" x14ac:dyDescent="0.35">
      <c r="A48" s="52"/>
      <c r="B48" s="4" t="s">
        <v>1740</v>
      </c>
      <c r="C48" s="530"/>
      <c r="D48" s="530"/>
    </row>
    <row r="49" spans="1:7" ht="15" customHeight="1" x14ac:dyDescent="0.35">
      <c r="A49" s="52"/>
      <c r="B49" s="4" t="s">
        <v>1741</v>
      </c>
      <c r="C49" s="531"/>
      <c r="D49" s="531"/>
    </row>
    <row r="50" spans="1:7" ht="27.5" customHeight="1" x14ac:dyDescent="0.35">
      <c r="A50" s="52" t="s">
        <v>1729</v>
      </c>
      <c r="B50" s="4" t="s">
        <v>1733</v>
      </c>
      <c r="C50" s="405">
        <v>28.5</v>
      </c>
      <c r="D50" s="405" t="s">
        <v>1742</v>
      </c>
    </row>
    <row r="51" spans="1:7" ht="27.5" customHeight="1" x14ac:dyDescent="0.35">
      <c r="A51" s="4"/>
      <c r="B51" s="4" t="s">
        <v>1734</v>
      </c>
      <c r="C51" s="405">
        <v>2</v>
      </c>
      <c r="D51" s="405" t="s">
        <v>1748</v>
      </c>
    </row>
    <row r="52" spans="1:7" ht="29" x14ac:dyDescent="0.35">
      <c r="A52" s="52" t="s">
        <v>1730</v>
      </c>
      <c r="B52" s="4" t="s">
        <v>1731</v>
      </c>
      <c r="C52" s="405">
        <f>27.5</f>
        <v>27.5</v>
      </c>
      <c r="D52" s="405" t="s">
        <v>1748</v>
      </c>
    </row>
    <row r="53" spans="1:7" ht="43.5" x14ac:dyDescent="0.35">
      <c r="A53" s="52"/>
      <c r="B53" s="4" t="s">
        <v>1732</v>
      </c>
      <c r="C53" s="405">
        <v>30</v>
      </c>
      <c r="D53" s="405" t="s">
        <v>1748</v>
      </c>
    </row>
    <row r="54" spans="1:7" ht="29" x14ac:dyDescent="0.35">
      <c r="A54" s="59" t="s">
        <v>1753</v>
      </c>
      <c r="B54" s="78" t="s">
        <v>1789</v>
      </c>
      <c r="C54" s="416"/>
      <c r="D54" s="416" t="s">
        <v>1744</v>
      </c>
      <c r="G54" t="s">
        <v>1754</v>
      </c>
    </row>
    <row r="55" spans="1:7" ht="29" x14ac:dyDescent="0.35">
      <c r="A55" s="52" t="s">
        <v>1746</v>
      </c>
      <c r="B55" s="4"/>
      <c r="C55" s="405">
        <v>5</v>
      </c>
      <c r="D55" s="405" t="s">
        <v>1747</v>
      </c>
    </row>
    <row r="56" spans="1:7" ht="29" x14ac:dyDescent="0.35">
      <c r="A56" s="52" t="s">
        <v>1745</v>
      </c>
      <c r="B56" s="4"/>
      <c r="C56" s="405">
        <v>24</v>
      </c>
      <c r="D56" s="405" t="s">
        <v>1747</v>
      </c>
    </row>
    <row r="57" spans="1:7" ht="29" x14ac:dyDescent="0.35">
      <c r="A57" s="163" t="s">
        <v>1790</v>
      </c>
      <c r="B57" s="6" t="s">
        <v>1766</v>
      </c>
      <c r="C57" s="410">
        <v>16</v>
      </c>
      <c r="D57" s="410" t="s">
        <v>1792</v>
      </c>
    </row>
    <row r="58" spans="1:7" ht="54" customHeight="1" x14ac:dyDescent="0.35">
      <c r="A58" s="163" t="s">
        <v>285</v>
      </c>
      <c r="B58" s="6" t="s">
        <v>1798</v>
      </c>
      <c r="C58" s="410"/>
      <c r="D58" s="410" t="s">
        <v>1744</v>
      </c>
    </row>
    <row r="59" spans="1:7" ht="54" customHeight="1" x14ac:dyDescent="0.35">
      <c r="A59" s="163" t="s">
        <v>1800</v>
      </c>
      <c r="B59" s="6" t="s">
        <v>1801</v>
      </c>
      <c r="C59" s="410"/>
      <c r="D59" s="410" t="s">
        <v>1366</v>
      </c>
    </row>
    <row r="60" spans="1:7" ht="29" x14ac:dyDescent="0.35">
      <c r="A60" s="52" t="s">
        <v>1743</v>
      </c>
      <c r="B60" s="4" t="s">
        <v>1789</v>
      </c>
      <c r="C60" s="405"/>
      <c r="D60" s="405" t="s">
        <v>1744</v>
      </c>
    </row>
    <row r="61" spans="1:7" s="2" customFormat="1" ht="23" customHeight="1" x14ac:dyDescent="0.45">
      <c r="A61" s="406" t="s">
        <v>290</v>
      </c>
      <c r="B61" s="406"/>
      <c r="C61" s="407">
        <f>SUM(C43:C60)</f>
        <v>193</v>
      </c>
      <c r="D61" s="407"/>
    </row>
    <row r="64" spans="1:7" x14ac:dyDescent="0.35">
      <c r="A64" s="19" t="s">
        <v>2046</v>
      </c>
    </row>
    <row r="66" spans="1:4" ht="16" x14ac:dyDescent="0.4">
      <c r="A66" s="478" t="s">
        <v>2047</v>
      </c>
      <c r="B66" s="478" t="s">
        <v>904</v>
      </c>
      <c r="C66" s="478" t="s">
        <v>1652</v>
      </c>
    </row>
    <row r="67" spans="1:4" x14ac:dyDescent="0.35">
      <c r="A67" s="52" t="s">
        <v>2048</v>
      </c>
      <c r="B67" s="4">
        <v>11</v>
      </c>
      <c r="C67" s="4" t="s">
        <v>2049</v>
      </c>
    </row>
    <row r="68" spans="1:4" ht="43.5" x14ac:dyDescent="0.35">
      <c r="A68" s="52" t="s">
        <v>2050</v>
      </c>
      <c r="B68" s="4">
        <v>48</v>
      </c>
      <c r="C68" s="479" t="s">
        <v>2052</v>
      </c>
    </row>
    <row r="69" spans="1:4" ht="23" customHeight="1" x14ac:dyDescent="0.35">
      <c r="A69" s="52" t="s">
        <v>2051</v>
      </c>
      <c r="B69" s="4">
        <v>57</v>
      </c>
      <c r="C69" s="4" t="s">
        <v>2053</v>
      </c>
    </row>
    <row r="70" spans="1:4" x14ac:dyDescent="0.35">
      <c r="A70" s="52"/>
      <c r="B70" s="4"/>
      <c r="C70" s="4"/>
    </row>
    <row r="71" spans="1:4" s="10" customFormat="1" ht="16" x14ac:dyDescent="0.4">
      <c r="A71" s="29" t="s">
        <v>2054</v>
      </c>
      <c r="B71" s="29">
        <f>SUM(B67:B70)</f>
        <v>116</v>
      </c>
      <c r="C71" s="36"/>
      <c r="D71" s="480"/>
    </row>
    <row r="81" spans="1:6" s="16" customFormat="1" ht="29" x14ac:dyDescent="0.35">
      <c r="A81" s="19" t="s">
        <v>37</v>
      </c>
      <c r="B81" s="19"/>
      <c r="C81" s="19"/>
      <c r="D81" s="19"/>
    </row>
    <row r="82" spans="1:6" s="16" customFormat="1" x14ac:dyDescent="0.35">
      <c r="A82" s="19" t="s">
        <v>38</v>
      </c>
      <c r="B82" s="19"/>
      <c r="C82" s="19"/>
      <c r="D82" s="19"/>
    </row>
    <row r="83" spans="1:6" s="16" customFormat="1" x14ac:dyDescent="0.35">
      <c r="A83" s="19" t="s">
        <v>39</v>
      </c>
      <c r="B83" s="19"/>
      <c r="C83" s="19"/>
      <c r="D83" s="19"/>
    </row>
    <row r="84" spans="1:6" s="16" customFormat="1" x14ac:dyDescent="0.35">
      <c r="A84" s="19"/>
      <c r="B84" s="19"/>
      <c r="C84" s="19"/>
      <c r="D84" s="19"/>
    </row>
    <row r="85" spans="1:6" s="16" customFormat="1" x14ac:dyDescent="0.35">
      <c r="A85" s="19" t="s">
        <v>40</v>
      </c>
      <c r="B85" s="19"/>
      <c r="C85" s="19"/>
      <c r="D85" s="19"/>
    </row>
    <row r="87" spans="1:6" s="17" customFormat="1" ht="16" x14ac:dyDescent="0.4">
      <c r="A87" s="20" t="s">
        <v>41</v>
      </c>
      <c r="B87" s="18" t="s">
        <v>42</v>
      </c>
      <c r="C87" s="20" t="s">
        <v>43</v>
      </c>
      <c r="D87" s="20" t="s">
        <v>44</v>
      </c>
      <c r="E87" s="18" t="s">
        <v>45</v>
      </c>
      <c r="F87" s="18" t="s">
        <v>46</v>
      </c>
    </row>
    <row r="88" spans="1:6" s="16" customFormat="1" x14ac:dyDescent="0.35">
      <c r="A88" s="52" t="s">
        <v>47</v>
      </c>
      <c r="B88" s="43"/>
      <c r="C88" s="52"/>
      <c r="D88" s="52"/>
      <c r="E88" s="43"/>
      <c r="F88" s="43"/>
    </row>
    <row r="89" spans="1:6" s="16" customFormat="1" x14ac:dyDescent="0.35">
      <c r="A89" s="52" t="s">
        <v>48</v>
      </c>
      <c r="B89" s="1" t="s">
        <v>49</v>
      </c>
      <c r="C89" s="4" t="s">
        <v>50</v>
      </c>
      <c r="D89" s="4"/>
      <c r="E89" s="43"/>
      <c r="F89" s="43"/>
    </row>
    <row r="90" spans="1:6" s="16" customFormat="1" x14ac:dyDescent="0.35">
      <c r="A90" s="52"/>
      <c r="B90" s="1" t="s">
        <v>51</v>
      </c>
      <c r="C90" s="4" t="s">
        <v>50</v>
      </c>
      <c r="D90" s="4"/>
      <c r="E90" s="43"/>
      <c r="F90" s="43"/>
    </row>
    <row r="91" spans="1:6" s="16" customFormat="1" x14ac:dyDescent="0.35">
      <c r="A91" s="52"/>
      <c r="B91" s="1" t="s">
        <v>52</v>
      </c>
      <c r="C91" s="4" t="s">
        <v>50</v>
      </c>
      <c r="D91" s="4" t="s">
        <v>53</v>
      </c>
      <c r="E91" s="43"/>
      <c r="F91" s="43"/>
    </row>
    <row r="92" spans="1:6" s="16" customFormat="1" x14ac:dyDescent="0.35">
      <c r="A92" s="52"/>
      <c r="B92" s="1" t="s">
        <v>54</v>
      </c>
      <c r="C92" s="4" t="s">
        <v>50</v>
      </c>
      <c r="D92" s="4"/>
      <c r="E92" s="43"/>
      <c r="F92" s="43"/>
    </row>
    <row r="93" spans="1:6" s="16" customFormat="1" x14ac:dyDescent="0.35">
      <c r="A93" s="52" t="s">
        <v>55</v>
      </c>
      <c r="B93" s="1" t="s">
        <v>56</v>
      </c>
      <c r="C93" s="4" t="s">
        <v>57</v>
      </c>
      <c r="D93" s="4"/>
      <c r="E93" s="1" t="s">
        <v>58</v>
      </c>
      <c r="F93" s="1" t="s">
        <v>59</v>
      </c>
    </row>
    <row r="94" spans="1:6" x14ac:dyDescent="0.35">
      <c r="A94" s="52"/>
      <c r="B94" s="1" t="s">
        <v>60</v>
      </c>
      <c r="C94" s="4" t="s">
        <v>57</v>
      </c>
      <c r="D94" s="4" t="s">
        <v>61</v>
      </c>
      <c r="E94" s="1" t="s">
        <v>58</v>
      </c>
      <c r="F94" s="1" t="s">
        <v>59</v>
      </c>
    </row>
    <row r="95" spans="1:6" x14ac:dyDescent="0.35">
      <c r="A95" s="52"/>
      <c r="B95" s="1" t="s">
        <v>62</v>
      </c>
      <c r="C95" s="4" t="s">
        <v>50</v>
      </c>
      <c r="D95" s="4"/>
      <c r="E95" s="1"/>
      <c r="F95" s="1"/>
    </row>
    <row r="96" spans="1:6" x14ac:dyDescent="0.35">
      <c r="A96" s="52"/>
      <c r="B96" s="1" t="s">
        <v>63</v>
      </c>
      <c r="C96" s="4" t="s">
        <v>50</v>
      </c>
      <c r="D96" s="4"/>
      <c r="E96" s="1"/>
      <c r="F96" s="1"/>
    </row>
    <row r="97" spans="1:7" x14ac:dyDescent="0.35">
      <c r="A97" s="52"/>
      <c r="B97" s="1" t="s">
        <v>64</v>
      </c>
      <c r="C97" s="4" t="s">
        <v>50</v>
      </c>
      <c r="D97" s="4"/>
      <c r="E97" s="1"/>
      <c r="F97" s="1"/>
      <c r="G97" s="400"/>
    </row>
    <row r="98" spans="1:7" x14ac:dyDescent="0.35">
      <c r="A98" s="52"/>
      <c r="B98" s="1" t="s">
        <v>65</v>
      </c>
      <c r="C98" s="4" t="s">
        <v>50</v>
      </c>
      <c r="D98" s="4"/>
      <c r="E98" s="1"/>
      <c r="F98" s="1"/>
      <c r="G98" s="400"/>
    </row>
    <row r="99" spans="1:7" ht="29" x14ac:dyDescent="0.35">
      <c r="A99" s="52" t="s">
        <v>66</v>
      </c>
      <c r="B99" s="1" t="s">
        <v>67</v>
      </c>
      <c r="C99" s="4" t="s">
        <v>68</v>
      </c>
      <c r="D99" s="4" t="s">
        <v>69</v>
      </c>
      <c r="E99" s="1"/>
      <c r="F99" s="1"/>
    </row>
    <row r="100" spans="1:7" x14ac:dyDescent="0.35">
      <c r="A100" s="52"/>
      <c r="B100" s="1" t="s">
        <v>70</v>
      </c>
      <c r="C100" s="4" t="s">
        <v>50</v>
      </c>
      <c r="D100" s="4"/>
      <c r="E100" s="1"/>
      <c r="F100" s="1"/>
    </row>
    <row r="101" spans="1:7" x14ac:dyDescent="0.35">
      <c r="A101" s="52"/>
      <c r="B101" s="1" t="s">
        <v>71</v>
      </c>
      <c r="C101" s="4" t="s">
        <v>50</v>
      </c>
      <c r="D101" s="4"/>
      <c r="E101" s="1"/>
      <c r="F101" s="1"/>
    </row>
    <row r="102" spans="1:7" x14ac:dyDescent="0.35">
      <c r="A102" s="52"/>
      <c r="B102" s="1" t="s">
        <v>72</v>
      </c>
      <c r="C102" s="4" t="s">
        <v>73</v>
      </c>
      <c r="D102" s="4"/>
      <c r="E102" s="1"/>
      <c r="F102" s="1"/>
      <c r="G102" s="400" t="s">
        <v>74</v>
      </c>
    </row>
    <row r="103" spans="1:7" x14ac:dyDescent="0.35">
      <c r="A103" s="52"/>
      <c r="B103" s="1" t="s">
        <v>75</v>
      </c>
      <c r="C103" s="4" t="s">
        <v>50</v>
      </c>
      <c r="D103" s="4"/>
      <c r="E103" s="1"/>
      <c r="F103" s="1"/>
    </row>
    <row r="104" spans="1:7" ht="29" x14ac:dyDescent="0.35">
      <c r="A104" s="52"/>
      <c r="B104" s="1" t="s">
        <v>76</v>
      </c>
      <c r="C104" s="4" t="s">
        <v>77</v>
      </c>
      <c r="D104" s="4" t="s">
        <v>78</v>
      </c>
      <c r="E104" s="1"/>
      <c r="F104" s="1"/>
    </row>
    <row r="105" spans="1:7" x14ac:dyDescent="0.35">
      <c r="A105" s="52"/>
      <c r="B105" s="1" t="s">
        <v>79</v>
      </c>
      <c r="C105" s="4" t="s">
        <v>80</v>
      </c>
      <c r="D105" s="4" t="s">
        <v>81</v>
      </c>
      <c r="E105" s="1"/>
      <c r="F105" s="1"/>
    </row>
    <row r="106" spans="1:7" x14ac:dyDescent="0.35">
      <c r="A106" s="52"/>
      <c r="B106" s="1" t="s">
        <v>82</v>
      </c>
      <c r="C106" s="4" t="s">
        <v>50</v>
      </c>
      <c r="D106" s="4"/>
      <c r="E106" s="1"/>
      <c r="F106" s="1"/>
    </row>
    <row r="107" spans="1:7" x14ac:dyDescent="0.35">
      <c r="A107" s="52"/>
      <c r="B107" s="1" t="s">
        <v>83</v>
      </c>
      <c r="C107" s="1" t="s">
        <v>84</v>
      </c>
      <c r="D107" s="4" t="s">
        <v>85</v>
      </c>
      <c r="E107" s="1"/>
      <c r="F107" s="1"/>
      <c r="G107" s="400"/>
    </row>
    <row r="108" spans="1:7" x14ac:dyDescent="0.35">
      <c r="A108" s="52"/>
      <c r="B108" s="1" t="s">
        <v>86</v>
      </c>
      <c r="C108" s="4" t="s">
        <v>50</v>
      </c>
      <c r="D108" s="4" t="s">
        <v>87</v>
      </c>
      <c r="E108" s="1"/>
      <c r="F108" s="1"/>
      <c r="G108" s="401"/>
    </row>
    <row r="109" spans="1:7" x14ac:dyDescent="0.35">
      <c r="A109" s="52"/>
      <c r="B109" s="1" t="s">
        <v>88</v>
      </c>
      <c r="C109" s="4" t="s">
        <v>50</v>
      </c>
      <c r="D109" s="4"/>
      <c r="E109" s="1"/>
      <c r="F109" s="1"/>
    </row>
    <row r="110" spans="1:7" x14ac:dyDescent="0.35">
      <c r="A110" s="52"/>
      <c r="B110" s="1" t="s">
        <v>89</v>
      </c>
      <c r="C110" s="4" t="s">
        <v>80</v>
      </c>
      <c r="D110" s="4"/>
      <c r="E110" s="1"/>
      <c r="F110" s="1"/>
    </row>
    <row r="111" spans="1:7" x14ac:dyDescent="0.35">
      <c r="A111" s="52"/>
      <c r="B111" s="1" t="s">
        <v>90</v>
      </c>
      <c r="C111" s="4" t="s">
        <v>50</v>
      </c>
      <c r="D111" s="4"/>
      <c r="E111" s="1"/>
      <c r="F111" s="1"/>
    </row>
    <row r="112" spans="1:7" x14ac:dyDescent="0.35">
      <c r="A112" s="52"/>
      <c r="B112" s="1" t="s">
        <v>91</v>
      </c>
      <c r="C112" s="4" t="s">
        <v>50</v>
      </c>
      <c r="D112" s="4"/>
      <c r="E112" s="1"/>
      <c r="F112" s="1"/>
    </row>
    <row r="113" spans="1:12" x14ac:dyDescent="0.35">
      <c r="A113" s="52"/>
      <c r="B113" s="1" t="s">
        <v>92</v>
      </c>
      <c r="C113" s="4" t="s">
        <v>80</v>
      </c>
      <c r="D113" s="4"/>
      <c r="E113" s="1"/>
      <c r="F113" s="1"/>
    </row>
    <row r="114" spans="1:12" ht="43.5" x14ac:dyDescent="0.35">
      <c r="A114" s="52" t="s">
        <v>93</v>
      </c>
      <c r="B114" s="1" t="s">
        <v>94</v>
      </c>
      <c r="C114" s="4" t="s">
        <v>80</v>
      </c>
      <c r="D114" s="4" t="s">
        <v>95</v>
      </c>
      <c r="E114" s="1"/>
      <c r="F114" s="1"/>
      <c r="L114" t="s">
        <v>96</v>
      </c>
    </row>
    <row r="115" spans="1:12" x14ac:dyDescent="0.35">
      <c r="A115" s="52"/>
      <c r="B115" s="1" t="s">
        <v>97</v>
      </c>
      <c r="C115" s="4" t="s">
        <v>80</v>
      </c>
      <c r="D115" s="4"/>
      <c r="E115" s="1"/>
      <c r="F115" s="1"/>
    </row>
    <row r="116" spans="1:12" x14ac:dyDescent="0.35">
      <c r="A116" s="52"/>
      <c r="B116" s="1" t="s">
        <v>98</v>
      </c>
      <c r="C116" s="4" t="s">
        <v>80</v>
      </c>
      <c r="D116" s="4"/>
      <c r="E116" s="1"/>
      <c r="F116" s="1"/>
    </row>
    <row r="117" spans="1:12" x14ac:dyDescent="0.35">
      <c r="A117" s="52"/>
      <c r="B117" s="1" t="s">
        <v>99</v>
      </c>
      <c r="C117" s="4" t="s">
        <v>80</v>
      </c>
      <c r="D117" s="4"/>
      <c r="E117" s="1"/>
      <c r="F117" s="1"/>
      <c r="G117" s="400" t="s">
        <v>100</v>
      </c>
    </row>
    <row r="118" spans="1:12" x14ac:dyDescent="0.35">
      <c r="A118" s="52"/>
      <c r="B118" s="1" t="s">
        <v>101</v>
      </c>
      <c r="C118" s="4" t="s">
        <v>80</v>
      </c>
      <c r="D118" s="4"/>
      <c r="E118" s="1"/>
      <c r="F118" s="1"/>
    </row>
    <row r="119" spans="1:12" x14ac:dyDescent="0.35">
      <c r="A119" s="52"/>
      <c r="B119" s="1" t="s">
        <v>102</v>
      </c>
      <c r="C119" s="4" t="s">
        <v>80</v>
      </c>
      <c r="D119" s="4"/>
      <c r="E119" s="1"/>
      <c r="F119" s="1"/>
      <c r="G119" s="400" t="s">
        <v>103</v>
      </c>
    </row>
    <row r="120" spans="1:12" x14ac:dyDescent="0.35">
      <c r="A120" s="52"/>
      <c r="B120" s="1" t="s">
        <v>104</v>
      </c>
      <c r="C120" s="4" t="s">
        <v>80</v>
      </c>
      <c r="D120" s="4"/>
      <c r="E120" s="1"/>
      <c r="F120" s="1"/>
    </row>
    <row r="121" spans="1:12" x14ac:dyDescent="0.35">
      <c r="A121" s="52" t="s">
        <v>105</v>
      </c>
      <c r="B121" s="1" t="s">
        <v>106</v>
      </c>
      <c r="C121" s="4" t="s">
        <v>50</v>
      </c>
      <c r="D121" s="4"/>
      <c r="E121" s="1" t="s">
        <v>107</v>
      </c>
      <c r="F121" s="1" t="s">
        <v>59</v>
      </c>
    </row>
    <row r="122" spans="1:12" x14ac:dyDescent="0.35">
      <c r="A122" s="52"/>
      <c r="B122" s="1" t="s">
        <v>108</v>
      </c>
      <c r="C122" s="4" t="s">
        <v>50</v>
      </c>
      <c r="D122" s="4"/>
      <c r="E122" s="1" t="s">
        <v>107</v>
      </c>
      <c r="F122" s="1" t="s">
        <v>59</v>
      </c>
    </row>
    <row r="123" spans="1:12" x14ac:dyDescent="0.35">
      <c r="A123" s="52"/>
      <c r="B123" s="1" t="s">
        <v>109</v>
      </c>
      <c r="C123" s="4" t="s">
        <v>50</v>
      </c>
      <c r="D123" s="4"/>
      <c r="E123" s="1" t="s">
        <v>107</v>
      </c>
      <c r="F123" s="1" t="s">
        <v>59</v>
      </c>
    </row>
    <row r="124" spans="1:12" x14ac:dyDescent="0.35">
      <c r="A124" s="52"/>
      <c r="B124" s="1" t="s">
        <v>110</v>
      </c>
      <c r="C124" s="4" t="s">
        <v>50</v>
      </c>
      <c r="D124" s="4"/>
      <c r="E124" s="1" t="s">
        <v>107</v>
      </c>
      <c r="F124" s="1" t="s">
        <v>59</v>
      </c>
    </row>
    <row r="125" spans="1:12" x14ac:dyDescent="0.35">
      <c r="A125" s="52"/>
      <c r="B125" s="1" t="s">
        <v>111</v>
      </c>
      <c r="C125" s="4" t="s">
        <v>50</v>
      </c>
      <c r="D125" s="1" t="s">
        <v>112</v>
      </c>
      <c r="E125" s="1" t="s">
        <v>107</v>
      </c>
      <c r="F125" s="1" t="s">
        <v>59</v>
      </c>
      <c r="G125" s="400" t="s">
        <v>113</v>
      </c>
    </row>
    <row r="126" spans="1:12" x14ac:dyDescent="0.35">
      <c r="A126" s="52"/>
      <c r="B126" s="1" t="s">
        <v>114</v>
      </c>
      <c r="C126" s="4" t="s">
        <v>80</v>
      </c>
      <c r="D126" s="1" t="s">
        <v>115</v>
      </c>
      <c r="E126" s="1" t="s">
        <v>107</v>
      </c>
      <c r="F126" s="1" t="s">
        <v>59</v>
      </c>
    </row>
    <row r="127" spans="1:12" x14ac:dyDescent="0.35">
      <c r="A127" s="52" t="s">
        <v>116</v>
      </c>
      <c r="B127" s="1" t="s">
        <v>117</v>
      </c>
      <c r="C127" s="4" t="s">
        <v>80</v>
      </c>
      <c r="D127" s="1" t="s">
        <v>118</v>
      </c>
      <c r="E127" s="1"/>
      <c r="F127" s="1"/>
      <c r="G127" s="400" t="s">
        <v>119</v>
      </c>
    </row>
    <row r="128" spans="1:12" x14ac:dyDescent="0.35">
      <c r="A128" s="52"/>
      <c r="B128" s="1" t="s">
        <v>120</v>
      </c>
      <c r="C128" s="4" t="s">
        <v>121</v>
      </c>
      <c r="D128" s="4"/>
      <c r="E128" s="1"/>
      <c r="F128" s="1"/>
    </row>
    <row r="129" spans="1:7" x14ac:dyDescent="0.35">
      <c r="A129" s="52"/>
      <c r="B129" s="1" t="s">
        <v>122</v>
      </c>
      <c r="C129" s="4" t="s">
        <v>50</v>
      </c>
      <c r="D129" s="4"/>
      <c r="E129" s="1"/>
      <c r="F129" s="1"/>
    </row>
    <row r="130" spans="1:7" x14ac:dyDescent="0.35">
      <c r="A130" s="52"/>
      <c r="B130" s="1" t="s">
        <v>123</v>
      </c>
      <c r="C130" s="4" t="s">
        <v>50</v>
      </c>
      <c r="D130" s="4"/>
      <c r="E130" s="1"/>
      <c r="F130" s="1"/>
    </row>
    <row r="131" spans="1:7" ht="29" x14ac:dyDescent="0.35">
      <c r="A131" s="52" t="s">
        <v>124</v>
      </c>
      <c r="B131" s="1" t="s">
        <v>125</v>
      </c>
      <c r="C131" s="4" t="s">
        <v>80</v>
      </c>
      <c r="D131" s="4" t="s">
        <v>126</v>
      </c>
      <c r="E131" s="1"/>
      <c r="F131" s="1"/>
    </row>
    <row r="132" spans="1:7" x14ac:dyDescent="0.35">
      <c r="A132" s="52"/>
      <c r="B132" s="1" t="s">
        <v>127</v>
      </c>
      <c r="C132" s="4" t="s">
        <v>128</v>
      </c>
      <c r="D132" s="4" t="s">
        <v>129</v>
      </c>
      <c r="E132" s="1"/>
      <c r="F132" s="1"/>
      <c r="G132" s="402"/>
    </row>
    <row r="133" spans="1:7" x14ac:dyDescent="0.35">
      <c r="A133" s="52"/>
      <c r="B133" s="1" t="s">
        <v>130</v>
      </c>
      <c r="C133" s="4" t="s">
        <v>128</v>
      </c>
      <c r="D133" s="4" t="s">
        <v>129</v>
      </c>
      <c r="E133" s="1"/>
      <c r="F133" s="1"/>
      <c r="G133" s="402"/>
    </row>
    <row r="134" spans="1:7" x14ac:dyDescent="0.35">
      <c r="A134" s="52"/>
      <c r="B134" s="1" t="s">
        <v>131</v>
      </c>
      <c r="C134" s="4" t="s">
        <v>50</v>
      </c>
      <c r="D134" s="4"/>
      <c r="E134" s="1"/>
      <c r="F134" s="1"/>
    </row>
    <row r="135" spans="1:7" x14ac:dyDescent="0.35">
      <c r="A135" s="52"/>
      <c r="B135" s="1" t="s">
        <v>132</v>
      </c>
      <c r="C135" s="4" t="s">
        <v>50</v>
      </c>
      <c r="D135" s="4"/>
      <c r="E135" s="1"/>
      <c r="F135" s="1"/>
    </row>
    <row r="136" spans="1:7" x14ac:dyDescent="0.35">
      <c r="A136" s="52"/>
      <c r="B136" s="1" t="s">
        <v>133</v>
      </c>
      <c r="C136" s="4" t="s">
        <v>50</v>
      </c>
      <c r="D136" s="4"/>
      <c r="E136" s="1"/>
      <c r="F136" s="1"/>
    </row>
    <row r="137" spans="1:7" x14ac:dyDescent="0.35">
      <c r="A137" s="52"/>
      <c r="B137" s="1" t="s">
        <v>134</v>
      </c>
      <c r="C137" s="4" t="s">
        <v>50</v>
      </c>
      <c r="D137" s="4"/>
      <c r="E137" s="1"/>
      <c r="F137" s="1"/>
      <c r="G137" s="402"/>
    </row>
    <row r="138" spans="1:7" ht="29" x14ac:dyDescent="0.35">
      <c r="A138" s="52" t="s">
        <v>135</v>
      </c>
      <c r="B138" s="1" t="s">
        <v>136</v>
      </c>
      <c r="C138" s="4" t="s">
        <v>50</v>
      </c>
      <c r="D138" s="4"/>
      <c r="E138" s="1"/>
      <c r="F138" s="1"/>
    </row>
    <row r="139" spans="1:7" x14ac:dyDescent="0.35">
      <c r="A139" s="52"/>
      <c r="B139" s="1" t="s">
        <v>137</v>
      </c>
      <c r="C139" s="4" t="s">
        <v>50</v>
      </c>
      <c r="D139" s="4"/>
      <c r="E139" s="1"/>
      <c r="F139" s="1"/>
    </row>
    <row r="140" spans="1:7" x14ac:dyDescent="0.35">
      <c r="A140" s="52"/>
      <c r="B140" s="1" t="s">
        <v>138</v>
      </c>
      <c r="C140" s="4" t="s">
        <v>50</v>
      </c>
      <c r="D140" s="4"/>
      <c r="E140" s="1"/>
      <c r="F140" s="1"/>
    </row>
    <row r="141" spans="1:7" x14ac:dyDescent="0.35">
      <c r="A141" s="52" t="s">
        <v>139</v>
      </c>
      <c r="B141" s="1" t="s">
        <v>140</v>
      </c>
      <c r="C141" s="4" t="s">
        <v>50</v>
      </c>
      <c r="D141" s="4"/>
      <c r="E141" s="1"/>
      <c r="F141" s="1"/>
    </row>
    <row r="142" spans="1:7" x14ac:dyDescent="0.35">
      <c r="A142" s="52"/>
      <c r="B142" s="1" t="s">
        <v>141</v>
      </c>
      <c r="C142" s="4" t="s">
        <v>50</v>
      </c>
      <c r="D142" s="4"/>
      <c r="E142" s="1"/>
      <c r="F142" s="1"/>
    </row>
    <row r="143" spans="1:7" x14ac:dyDescent="0.35">
      <c r="A143" s="52"/>
      <c r="B143" s="1" t="s">
        <v>142</v>
      </c>
      <c r="C143" s="4" t="s">
        <v>143</v>
      </c>
      <c r="D143" s="4" t="s">
        <v>144</v>
      </c>
      <c r="E143" s="1"/>
      <c r="F143" s="1"/>
      <c r="G143" s="400"/>
    </row>
    <row r="144" spans="1:7" x14ac:dyDescent="0.35">
      <c r="A144" s="52"/>
      <c r="B144" s="1" t="s">
        <v>145</v>
      </c>
      <c r="C144" s="4" t="s">
        <v>128</v>
      </c>
      <c r="D144" s="4" t="s">
        <v>146</v>
      </c>
      <c r="E144" s="1"/>
      <c r="F144" s="1"/>
      <c r="G144" s="402"/>
    </row>
    <row r="145" spans="1:7" x14ac:dyDescent="0.35">
      <c r="A145" s="52" t="s">
        <v>147</v>
      </c>
      <c r="B145" s="1" t="s">
        <v>148</v>
      </c>
      <c r="C145" s="4" t="s">
        <v>50</v>
      </c>
      <c r="D145" s="4"/>
      <c r="E145" s="1"/>
      <c r="F145" s="1"/>
    </row>
    <row r="146" spans="1:7" x14ac:dyDescent="0.35">
      <c r="A146" s="52"/>
      <c r="B146" s="1" t="s">
        <v>149</v>
      </c>
      <c r="C146" s="4" t="s">
        <v>50</v>
      </c>
      <c r="D146" s="4"/>
      <c r="E146" s="1"/>
      <c r="F146" s="1"/>
    </row>
    <row r="147" spans="1:7" x14ac:dyDescent="0.35">
      <c r="A147" s="52"/>
      <c r="B147" s="1" t="s">
        <v>150</v>
      </c>
      <c r="C147" s="4" t="s">
        <v>50</v>
      </c>
      <c r="D147" s="4"/>
      <c r="E147" s="1"/>
      <c r="F147" s="1"/>
      <c r="G147" s="402"/>
    </row>
    <row r="148" spans="1:7" ht="29" x14ac:dyDescent="0.35">
      <c r="A148" s="52" t="s">
        <v>151</v>
      </c>
      <c r="B148" s="1" t="s">
        <v>152</v>
      </c>
      <c r="C148" s="4" t="s">
        <v>50</v>
      </c>
      <c r="D148" s="4"/>
      <c r="E148" s="1"/>
      <c r="F148" s="1"/>
    </row>
    <row r="149" spans="1:7" x14ac:dyDescent="0.35">
      <c r="A149" s="52"/>
      <c r="B149" s="1" t="s">
        <v>153</v>
      </c>
      <c r="C149" s="4" t="s">
        <v>50</v>
      </c>
      <c r="D149" s="4"/>
      <c r="E149" s="1"/>
      <c r="F149" s="1"/>
    </row>
    <row r="150" spans="1:7" x14ac:dyDescent="0.35">
      <c r="A150" s="52"/>
      <c r="B150" s="1" t="s">
        <v>154</v>
      </c>
      <c r="C150" s="4" t="s">
        <v>50</v>
      </c>
      <c r="D150" s="4"/>
      <c r="E150" s="1"/>
      <c r="F150" s="1"/>
    </row>
    <row r="151" spans="1:7" x14ac:dyDescent="0.35">
      <c r="A151" s="52"/>
      <c r="B151" s="1" t="s">
        <v>155</v>
      </c>
      <c r="C151" s="4" t="s">
        <v>50</v>
      </c>
      <c r="D151" s="4"/>
      <c r="E151" s="1"/>
      <c r="F151" s="1"/>
    </row>
    <row r="152" spans="1:7" x14ac:dyDescent="0.35">
      <c r="A152" s="52"/>
      <c r="B152" s="1" t="s">
        <v>156</v>
      </c>
      <c r="C152" s="4" t="s">
        <v>80</v>
      </c>
      <c r="D152" s="4"/>
      <c r="E152" s="1"/>
      <c r="F152" s="1"/>
      <c r="G152" s="403"/>
    </row>
    <row r="153" spans="1:7" x14ac:dyDescent="0.35">
      <c r="A153" s="52"/>
      <c r="B153" s="1" t="s">
        <v>157</v>
      </c>
      <c r="C153" s="4" t="s">
        <v>80</v>
      </c>
      <c r="D153" s="4" t="s">
        <v>158</v>
      </c>
      <c r="E153" s="1"/>
      <c r="F153" s="1"/>
      <c r="G153" s="402"/>
    </row>
    <row r="154" spans="1:7" ht="29" x14ac:dyDescent="0.35">
      <c r="A154" s="52" t="s">
        <v>159</v>
      </c>
      <c r="B154" s="1" t="s">
        <v>160</v>
      </c>
      <c r="C154" s="4" t="s">
        <v>50</v>
      </c>
      <c r="D154" s="4"/>
      <c r="E154" s="1"/>
      <c r="F154" s="1"/>
    </row>
    <row r="155" spans="1:7" x14ac:dyDescent="0.35">
      <c r="A155" s="52"/>
      <c r="B155" s="1" t="s">
        <v>161</v>
      </c>
      <c r="C155" s="4" t="s">
        <v>80</v>
      </c>
      <c r="D155" s="4" t="s">
        <v>162</v>
      </c>
      <c r="E155" s="1"/>
      <c r="F155" s="1"/>
      <c r="G155" s="400" t="s">
        <v>163</v>
      </c>
    </row>
    <row r="156" spans="1:7" x14ac:dyDescent="0.35">
      <c r="A156" s="52"/>
      <c r="B156" s="1" t="s">
        <v>164</v>
      </c>
      <c r="C156" s="4" t="s">
        <v>50</v>
      </c>
      <c r="D156" s="4"/>
      <c r="E156" s="1"/>
      <c r="F156" s="1"/>
    </row>
    <row r="157" spans="1:7" x14ac:dyDescent="0.35">
      <c r="A157" s="52"/>
      <c r="B157" s="1" t="s">
        <v>165</v>
      </c>
      <c r="C157" s="4" t="s">
        <v>50</v>
      </c>
      <c r="D157" s="4"/>
      <c r="E157" s="1"/>
      <c r="F157" s="1"/>
    </row>
    <row r="158" spans="1:7" x14ac:dyDescent="0.35">
      <c r="A158" s="52"/>
      <c r="B158" s="1" t="s">
        <v>166</v>
      </c>
      <c r="C158" s="4" t="s">
        <v>50</v>
      </c>
      <c r="D158" s="4"/>
      <c r="E158" s="1"/>
      <c r="F158" s="1"/>
    </row>
    <row r="159" spans="1:7" x14ac:dyDescent="0.35">
      <c r="A159" s="52"/>
      <c r="B159" s="1" t="s">
        <v>167</v>
      </c>
      <c r="C159" s="4" t="s">
        <v>50</v>
      </c>
      <c r="D159" s="4"/>
      <c r="E159" s="1"/>
      <c r="F159" s="1"/>
    </row>
    <row r="160" spans="1:7" x14ac:dyDescent="0.35">
      <c r="A160" s="52"/>
      <c r="B160" s="1" t="s">
        <v>168</v>
      </c>
      <c r="C160" s="4" t="s">
        <v>50</v>
      </c>
      <c r="D160" s="4"/>
      <c r="E160" s="1"/>
      <c r="F160" s="1"/>
    </row>
    <row r="161" spans="1:7" x14ac:dyDescent="0.35">
      <c r="A161" s="52"/>
      <c r="B161" s="1" t="s">
        <v>169</v>
      </c>
      <c r="C161" s="4" t="s">
        <v>50</v>
      </c>
      <c r="D161" s="4"/>
      <c r="E161" s="1"/>
      <c r="F161" s="1"/>
    </row>
    <row r="162" spans="1:7" x14ac:dyDescent="0.35">
      <c r="A162" s="52"/>
      <c r="B162" s="1" t="s">
        <v>170</v>
      </c>
      <c r="C162" s="4" t="s">
        <v>80</v>
      </c>
      <c r="D162" s="4" t="s">
        <v>171</v>
      </c>
      <c r="E162" s="1"/>
      <c r="F162" s="1"/>
      <c r="G162" s="400" t="s">
        <v>163</v>
      </c>
    </row>
    <row r="163" spans="1:7" x14ac:dyDescent="0.35">
      <c r="A163" s="1"/>
      <c r="B163" s="1" t="s">
        <v>172</v>
      </c>
      <c r="C163" s="4" t="s">
        <v>50</v>
      </c>
      <c r="D163" s="4"/>
      <c r="E163" s="1"/>
      <c r="F163" s="1"/>
      <c r="G163" s="400" t="s">
        <v>163</v>
      </c>
    </row>
    <row r="164" spans="1:7" ht="29" x14ac:dyDescent="0.35">
      <c r="A164" s="52" t="s">
        <v>173</v>
      </c>
      <c r="B164" s="1" t="s">
        <v>174</v>
      </c>
      <c r="C164" s="4" t="s">
        <v>50</v>
      </c>
      <c r="D164" s="4"/>
      <c r="E164" s="1" t="s">
        <v>175</v>
      </c>
      <c r="F164" s="1" t="s">
        <v>59</v>
      </c>
    </row>
    <row r="165" spans="1:7" x14ac:dyDescent="0.35">
      <c r="A165" s="52"/>
      <c r="B165" s="1" t="s">
        <v>176</v>
      </c>
      <c r="C165" s="4" t="s">
        <v>80</v>
      </c>
      <c r="D165" s="4" t="s">
        <v>171</v>
      </c>
      <c r="E165" s="1" t="s">
        <v>175</v>
      </c>
      <c r="F165" s="1" t="s">
        <v>59</v>
      </c>
    </row>
    <row r="166" spans="1:7" x14ac:dyDescent="0.35">
      <c r="A166" s="52"/>
      <c r="B166" s="1" t="s">
        <v>177</v>
      </c>
      <c r="C166" s="4" t="s">
        <v>80</v>
      </c>
      <c r="D166" s="4" t="s">
        <v>178</v>
      </c>
      <c r="E166" s="1" t="s">
        <v>175</v>
      </c>
      <c r="F166" s="1" t="s">
        <v>59</v>
      </c>
      <c r="G166" s="400" t="s">
        <v>179</v>
      </c>
    </row>
    <row r="167" spans="1:7" x14ac:dyDescent="0.35">
      <c r="A167" s="52"/>
      <c r="B167" s="1" t="s">
        <v>180</v>
      </c>
      <c r="C167" s="4" t="s">
        <v>128</v>
      </c>
      <c r="D167" s="4"/>
      <c r="E167" s="1" t="s">
        <v>175</v>
      </c>
      <c r="F167" s="1" t="s">
        <v>59</v>
      </c>
      <c r="G167" s="400" t="s">
        <v>181</v>
      </c>
    </row>
    <row r="168" spans="1:7" x14ac:dyDescent="0.35">
      <c r="A168" s="52"/>
      <c r="B168" s="1" t="s">
        <v>182</v>
      </c>
      <c r="C168" s="4" t="s">
        <v>128</v>
      </c>
      <c r="D168" s="4"/>
      <c r="E168" s="1" t="s">
        <v>175</v>
      </c>
      <c r="F168" s="1" t="s">
        <v>59</v>
      </c>
      <c r="G168" s="400" t="s">
        <v>183</v>
      </c>
    </row>
    <row r="169" spans="1:7" x14ac:dyDescent="0.35">
      <c r="A169" s="52"/>
      <c r="B169" s="1" t="s">
        <v>184</v>
      </c>
      <c r="C169" s="4" t="s">
        <v>50</v>
      </c>
      <c r="D169" s="4"/>
      <c r="E169" s="1" t="s">
        <v>175</v>
      </c>
      <c r="F169" s="1" t="s">
        <v>59</v>
      </c>
    </row>
    <row r="170" spans="1:7" x14ac:dyDescent="0.35">
      <c r="A170" s="52"/>
      <c r="B170" s="1" t="s">
        <v>185</v>
      </c>
      <c r="C170" s="4" t="s">
        <v>50</v>
      </c>
      <c r="D170" s="4"/>
      <c r="E170" s="1" t="s">
        <v>175</v>
      </c>
      <c r="F170" s="1" t="s">
        <v>59</v>
      </c>
      <c r="G170" s="402"/>
    </row>
    <row r="171" spans="1:7" x14ac:dyDescent="0.35">
      <c r="A171" s="52" t="s">
        <v>186</v>
      </c>
      <c r="B171" s="1" t="s">
        <v>187</v>
      </c>
      <c r="C171" s="4" t="s">
        <v>50</v>
      </c>
      <c r="D171" s="4"/>
      <c r="E171" s="1"/>
      <c r="F171" s="1"/>
      <c r="G171" s="402" t="s">
        <v>188</v>
      </c>
    </row>
    <row r="172" spans="1:7" x14ac:dyDescent="0.35">
      <c r="A172" s="52"/>
      <c r="B172" s="1" t="s">
        <v>189</v>
      </c>
      <c r="C172" s="4" t="s">
        <v>50</v>
      </c>
      <c r="D172" s="4" t="s">
        <v>190</v>
      </c>
      <c r="E172" s="1"/>
      <c r="F172" s="1"/>
      <c r="G172" s="402" t="s">
        <v>188</v>
      </c>
    </row>
    <row r="173" spans="1:7" x14ac:dyDescent="0.35">
      <c r="A173" s="52"/>
      <c r="B173" s="1" t="s">
        <v>191</v>
      </c>
      <c r="C173" s="4" t="s">
        <v>50</v>
      </c>
      <c r="D173" s="4"/>
      <c r="E173" s="1"/>
      <c r="F173" s="1"/>
    </row>
    <row r="174" spans="1:7" ht="43.5" x14ac:dyDescent="0.35">
      <c r="A174" s="52" t="s">
        <v>192</v>
      </c>
      <c r="B174" s="1" t="s">
        <v>193</v>
      </c>
      <c r="C174" s="4" t="s">
        <v>80</v>
      </c>
      <c r="D174" s="4" t="s">
        <v>194</v>
      </c>
      <c r="E174" s="1"/>
      <c r="F174" s="1"/>
    </row>
    <row r="175" spans="1:7" x14ac:dyDescent="0.35">
      <c r="A175" s="52"/>
      <c r="B175" s="1" t="s">
        <v>195</v>
      </c>
      <c r="C175" s="4" t="s">
        <v>80</v>
      </c>
      <c r="D175" s="4" t="s">
        <v>121</v>
      </c>
      <c r="E175" s="1"/>
      <c r="F175" s="1"/>
    </row>
    <row r="176" spans="1:7" x14ac:dyDescent="0.35">
      <c r="A176" s="52"/>
      <c r="B176" s="1" t="s">
        <v>196</v>
      </c>
      <c r="C176" s="4" t="s">
        <v>50</v>
      </c>
      <c r="D176" s="4"/>
      <c r="E176" s="1"/>
      <c r="F176" s="1"/>
    </row>
    <row r="177" spans="1:7" x14ac:dyDescent="0.35">
      <c r="A177" s="52"/>
      <c r="B177" s="1" t="s">
        <v>197</v>
      </c>
      <c r="C177" s="4" t="s">
        <v>50</v>
      </c>
      <c r="D177" s="4"/>
      <c r="E177" s="1"/>
      <c r="F177" s="1"/>
    </row>
    <row r="178" spans="1:7" x14ac:dyDescent="0.35">
      <c r="A178" s="52"/>
      <c r="B178" s="1" t="s">
        <v>198</v>
      </c>
      <c r="C178" s="4" t="s">
        <v>80</v>
      </c>
      <c r="D178" s="4" t="s">
        <v>199</v>
      </c>
      <c r="E178" s="1"/>
      <c r="F178" s="1"/>
      <c r="G178" s="402"/>
    </row>
    <row r="179" spans="1:7" x14ac:dyDescent="0.35">
      <c r="A179" s="52"/>
      <c r="B179" s="1" t="s">
        <v>200</v>
      </c>
      <c r="C179" s="4" t="s">
        <v>80</v>
      </c>
      <c r="D179" s="4" t="s">
        <v>201</v>
      </c>
      <c r="E179" s="1"/>
      <c r="F179" s="1"/>
      <c r="G179" s="400" t="s">
        <v>202</v>
      </c>
    </row>
    <row r="180" spans="1:7" ht="58" x14ac:dyDescent="0.35">
      <c r="A180" s="52" t="s">
        <v>203</v>
      </c>
      <c r="B180" s="1" t="s">
        <v>204</v>
      </c>
      <c r="C180" s="4" t="s">
        <v>50</v>
      </c>
      <c r="D180" s="4"/>
      <c r="E180" s="1" t="s">
        <v>205</v>
      </c>
      <c r="F180" s="1" t="s">
        <v>59</v>
      </c>
    </row>
    <row r="181" spans="1:7" x14ac:dyDescent="0.35">
      <c r="A181" s="52"/>
      <c r="B181" s="1" t="s">
        <v>206</v>
      </c>
      <c r="C181" s="4" t="s">
        <v>50</v>
      </c>
      <c r="D181" s="4"/>
      <c r="E181" s="1" t="s">
        <v>205</v>
      </c>
      <c r="F181" s="1" t="s">
        <v>59</v>
      </c>
    </row>
    <row r="182" spans="1:7" x14ac:dyDescent="0.35">
      <c r="A182" s="52"/>
      <c r="B182" s="1" t="s">
        <v>207</v>
      </c>
      <c r="C182" s="4" t="s">
        <v>50</v>
      </c>
      <c r="D182" s="4"/>
      <c r="E182" s="1" t="s">
        <v>205</v>
      </c>
      <c r="F182" s="1" t="s">
        <v>59</v>
      </c>
    </row>
    <row r="183" spans="1:7" x14ac:dyDescent="0.35">
      <c r="A183" s="52"/>
      <c r="B183" s="1" t="s">
        <v>208</v>
      </c>
      <c r="C183" s="4" t="s">
        <v>50</v>
      </c>
      <c r="D183" s="4"/>
      <c r="E183" s="1" t="s">
        <v>205</v>
      </c>
      <c r="F183" s="1" t="s">
        <v>59</v>
      </c>
    </row>
    <row r="184" spans="1:7" x14ac:dyDescent="0.35">
      <c r="A184" s="52"/>
      <c r="B184" s="1" t="s">
        <v>209</v>
      </c>
      <c r="C184" s="4" t="s">
        <v>50</v>
      </c>
      <c r="D184" s="4"/>
      <c r="E184" s="1" t="s">
        <v>205</v>
      </c>
      <c r="F184" s="1" t="s">
        <v>59</v>
      </c>
    </row>
    <row r="185" spans="1:7" x14ac:dyDescent="0.35">
      <c r="A185" s="52"/>
      <c r="B185" s="1" t="s">
        <v>210</v>
      </c>
      <c r="C185" s="4" t="s">
        <v>50</v>
      </c>
      <c r="D185" s="4"/>
      <c r="E185" s="1" t="s">
        <v>205</v>
      </c>
      <c r="F185" s="1" t="s">
        <v>59</v>
      </c>
    </row>
    <row r="186" spans="1:7" x14ac:dyDescent="0.35">
      <c r="A186" s="52"/>
      <c r="B186" s="1" t="s">
        <v>211</v>
      </c>
      <c r="C186" s="4" t="s">
        <v>50</v>
      </c>
      <c r="D186" s="4"/>
      <c r="E186" s="1" t="s">
        <v>205</v>
      </c>
      <c r="F186" s="1" t="s">
        <v>59</v>
      </c>
    </row>
    <row r="187" spans="1:7" x14ac:dyDescent="0.35">
      <c r="A187" s="52"/>
      <c r="B187" s="1" t="s">
        <v>212</v>
      </c>
      <c r="C187" s="4" t="s">
        <v>50</v>
      </c>
      <c r="D187" s="4" t="s">
        <v>213</v>
      </c>
      <c r="E187" s="1" t="s">
        <v>205</v>
      </c>
      <c r="F187" s="1" t="s">
        <v>59</v>
      </c>
    </row>
    <row r="188" spans="1:7" x14ac:dyDescent="0.35">
      <c r="A188" s="52"/>
      <c r="B188" s="1" t="s">
        <v>214</v>
      </c>
      <c r="C188" s="4" t="s">
        <v>50</v>
      </c>
      <c r="D188" s="4" t="s">
        <v>215</v>
      </c>
      <c r="E188" s="1" t="s">
        <v>205</v>
      </c>
      <c r="F188" s="1" t="s">
        <v>59</v>
      </c>
    </row>
    <row r="189" spans="1:7" x14ac:dyDescent="0.35">
      <c r="A189" s="52"/>
      <c r="B189" s="1" t="s">
        <v>216</v>
      </c>
      <c r="C189" s="4" t="s">
        <v>50</v>
      </c>
      <c r="D189" s="4"/>
      <c r="E189" s="1" t="s">
        <v>205</v>
      </c>
      <c r="F189" s="1" t="s">
        <v>59</v>
      </c>
    </row>
    <row r="190" spans="1:7" x14ac:dyDescent="0.35">
      <c r="A190" s="52"/>
      <c r="B190" s="1" t="s">
        <v>217</v>
      </c>
      <c r="C190" s="4" t="s">
        <v>50</v>
      </c>
      <c r="D190" s="4"/>
      <c r="E190" s="1" t="s">
        <v>205</v>
      </c>
      <c r="F190" s="1" t="s">
        <v>59</v>
      </c>
    </row>
    <row r="191" spans="1:7" x14ac:dyDescent="0.35">
      <c r="A191" s="52"/>
      <c r="B191" s="1" t="s">
        <v>218</v>
      </c>
      <c r="C191" s="4" t="s">
        <v>50</v>
      </c>
      <c r="D191" s="4"/>
      <c r="E191" s="1" t="s">
        <v>205</v>
      </c>
      <c r="F191" s="1" t="s">
        <v>59</v>
      </c>
    </row>
    <row r="192" spans="1:7" x14ac:dyDescent="0.35">
      <c r="A192" s="52"/>
      <c r="B192" s="1" t="s">
        <v>219</v>
      </c>
      <c r="C192" s="4" t="s">
        <v>50</v>
      </c>
      <c r="D192" s="4"/>
      <c r="E192" s="1" t="s">
        <v>205</v>
      </c>
      <c r="F192" s="1" t="s">
        <v>59</v>
      </c>
    </row>
    <row r="193" spans="1:9" x14ac:dyDescent="0.35">
      <c r="A193" s="52"/>
      <c r="B193" s="1" t="s">
        <v>220</v>
      </c>
      <c r="C193" s="4" t="s">
        <v>50</v>
      </c>
      <c r="D193" s="4"/>
      <c r="E193" s="1" t="s">
        <v>205</v>
      </c>
      <c r="F193" s="1" t="s">
        <v>59</v>
      </c>
    </row>
    <row r="194" spans="1:9" ht="43.5" x14ac:dyDescent="0.35">
      <c r="A194" s="52" t="s">
        <v>221</v>
      </c>
      <c r="B194" s="1" t="s">
        <v>222</v>
      </c>
      <c r="C194" s="4" t="s">
        <v>80</v>
      </c>
      <c r="D194" s="4" t="s">
        <v>223</v>
      </c>
      <c r="E194" s="1"/>
      <c r="F194" s="1"/>
      <c r="G194" s="402"/>
      <c r="H194" t="s">
        <v>224</v>
      </c>
      <c r="I194" t="s">
        <v>225</v>
      </c>
    </row>
    <row r="195" spans="1:9" x14ac:dyDescent="0.35">
      <c r="A195" s="52"/>
      <c r="B195" s="1" t="s">
        <v>226</v>
      </c>
      <c r="C195" s="4" t="s">
        <v>80</v>
      </c>
      <c r="D195" s="4"/>
      <c r="E195" s="1"/>
      <c r="F195" s="1"/>
      <c r="G195" s="402"/>
    </row>
    <row r="196" spans="1:9" x14ac:dyDescent="0.35">
      <c r="A196" s="52"/>
      <c r="B196" s="1" t="s">
        <v>227</v>
      </c>
      <c r="C196" s="4" t="s">
        <v>80</v>
      </c>
      <c r="D196" s="4"/>
      <c r="E196" s="1"/>
      <c r="F196" s="1"/>
      <c r="G196" s="402"/>
    </row>
    <row r="197" spans="1:9" x14ac:dyDescent="0.35">
      <c r="A197" s="52"/>
      <c r="B197" s="1" t="s">
        <v>228</v>
      </c>
      <c r="C197" s="4" t="s">
        <v>80</v>
      </c>
      <c r="D197" s="4"/>
      <c r="E197" s="1"/>
      <c r="F197" s="1"/>
      <c r="G197" s="402"/>
    </row>
    <row r="198" spans="1:9" x14ac:dyDescent="0.35">
      <c r="A198" s="52"/>
      <c r="B198" s="1" t="s">
        <v>229</v>
      </c>
      <c r="C198" s="4" t="s">
        <v>80</v>
      </c>
      <c r="D198" s="4"/>
      <c r="E198" s="1"/>
      <c r="F198" s="1"/>
      <c r="G198" s="402"/>
    </row>
    <row r="199" spans="1:9" x14ac:dyDescent="0.35">
      <c r="A199" s="52"/>
      <c r="B199" s="1" t="s">
        <v>230</v>
      </c>
      <c r="C199" s="4" t="s">
        <v>80</v>
      </c>
      <c r="D199" s="4"/>
      <c r="E199" s="1"/>
      <c r="F199" s="1"/>
      <c r="G199" s="402"/>
    </row>
    <row r="200" spans="1:9" x14ac:dyDescent="0.35">
      <c r="A200" s="52"/>
      <c r="B200" s="1" t="s">
        <v>231</v>
      </c>
      <c r="C200" s="4" t="s">
        <v>80</v>
      </c>
      <c r="D200" s="4"/>
      <c r="E200" s="1"/>
      <c r="F200" s="1"/>
      <c r="G200" s="402"/>
    </row>
    <row r="201" spans="1:9" x14ac:dyDescent="0.35">
      <c r="A201" s="52"/>
      <c r="B201" s="1" t="s">
        <v>232</v>
      </c>
      <c r="C201" s="4" t="s">
        <v>80</v>
      </c>
      <c r="D201" s="4"/>
      <c r="E201" s="1"/>
      <c r="F201" s="1"/>
      <c r="G201" s="402"/>
    </row>
    <row r="202" spans="1:9" ht="29" x14ac:dyDescent="0.35">
      <c r="A202" s="52" t="s">
        <v>233</v>
      </c>
      <c r="B202" s="1" t="s">
        <v>234</v>
      </c>
      <c r="C202" s="4" t="s">
        <v>80</v>
      </c>
      <c r="D202" s="4"/>
      <c r="E202" s="1"/>
      <c r="F202" s="1"/>
      <c r="G202" s="402"/>
    </row>
    <row r="203" spans="1:9" x14ac:dyDescent="0.35">
      <c r="A203" s="52"/>
      <c r="B203" s="1" t="s">
        <v>235</v>
      </c>
      <c r="C203" s="4" t="s">
        <v>80</v>
      </c>
      <c r="D203" s="4"/>
      <c r="E203" s="1"/>
      <c r="F203" s="1"/>
      <c r="G203" s="402"/>
    </row>
    <row r="204" spans="1:9" x14ac:dyDescent="0.35">
      <c r="A204" s="52"/>
      <c r="B204" s="1" t="s">
        <v>236</v>
      </c>
      <c r="C204" s="4" t="s">
        <v>80</v>
      </c>
      <c r="D204" s="4"/>
      <c r="E204" s="1"/>
      <c r="F204" s="1"/>
      <c r="G204" s="402"/>
    </row>
    <row r="205" spans="1:9" x14ac:dyDescent="0.35">
      <c r="A205" s="52"/>
      <c r="B205" s="1" t="s">
        <v>237</v>
      </c>
      <c r="C205" s="4" t="s">
        <v>80</v>
      </c>
      <c r="D205" s="4"/>
      <c r="E205" s="1"/>
      <c r="F205" s="1"/>
      <c r="G205" s="402"/>
    </row>
    <row r="206" spans="1:9" x14ac:dyDescent="0.35">
      <c r="A206" s="52"/>
      <c r="B206" s="1" t="s">
        <v>238</v>
      </c>
      <c r="C206" s="4" t="s">
        <v>80</v>
      </c>
      <c r="D206" s="4"/>
      <c r="E206" s="1"/>
      <c r="F206" s="1"/>
      <c r="G206" s="402"/>
    </row>
    <row r="207" spans="1:9" ht="29" x14ac:dyDescent="0.35">
      <c r="A207" s="52" t="s">
        <v>239</v>
      </c>
      <c r="B207" s="1" t="s">
        <v>240</v>
      </c>
      <c r="C207" s="4" t="s">
        <v>80</v>
      </c>
      <c r="D207" s="4" t="s">
        <v>241</v>
      </c>
      <c r="E207" s="1" t="s">
        <v>242</v>
      </c>
      <c r="F207" s="1" t="s">
        <v>59</v>
      </c>
    </row>
    <row r="208" spans="1:9" x14ac:dyDescent="0.35">
      <c r="A208" s="52"/>
      <c r="B208" s="1" t="s">
        <v>243</v>
      </c>
      <c r="C208" s="4" t="s">
        <v>80</v>
      </c>
      <c r="D208" s="4" t="s">
        <v>244</v>
      </c>
      <c r="E208" s="1"/>
      <c r="F208" s="1"/>
      <c r="G208" s="401"/>
    </row>
    <row r="209" spans="1:13" x14ac:dyDescent="0.35">
      <c r="A209" s="52"/>
      <c r="B209" s="1" t="s">
        <v>245</v>
      </c>
      <c r="C209" s="4" t="s">
        <v>80</v>
      </c>
      <c r="D209" s="1" t="s">
        <v>246</v>
      </c>
      <c r="E209" s="1"/>
      <c r="F209" s="1"/>
      <c r="G209" s="402"/>
    </row>
    <row r="210" spans="1:13" ht="29" x14ac:dyDescent="0.35">
      <c r="A210" s="52"/>
      <c r="B210" s="1" t="s">
        <v>247</v>
      </c>
      <c r="C210" s="4" t="s">
        <v>80</v>
      </c>
      <c r="D210" s="4" t="s">
        <v>248</v>
      </c>
      <c r="E210" s="1"/>
      <c r="F210" s="1"/>
      <c r="G210" s="400"/>
    </row>
    <row r="211" spans="1:13" x14ac:dyDescent="0.35">
      <c r="A211" s="52" t="s">
        <v>249</v>
      </c>
      <c r="B211" s="1" t="s">
        <v>250</v>
      </c>
      <c r="C211" s="4" t="s">
        <v>50</v>
      </c>
      <c r="D211" s="4"/>
      <c r="E211" s="1"/>
      <c r="F211" s="1"/>
    </row>
    <row r="212" spans="1:13" x14ac:dyDescent="0.35">
      <c r="A212" s="52"/>
      <c r="B212" s="1" t="s">
        <v>251</v>
      </c>
      <c r="C212" s="4" t="s">
        <v>50</v>
      </c>
      <c r="D212" s="1" t="s">
        <v>252</v>
      </c>
      <c r="E212" s="1"/>
      <c r="F212" s="1"/>
      <c r="G212" s="402"/>
    </row>
    <row r="213" spans="1:13" x14ac:dyDescent="0.35">
      <c r="A213" s="52"/>
      <c r="B213" s="1" t="s">
        <v>253</v>
      </c>
      <c r="C213" s="4" t="s">
        <v>50</v>
      </c>
      <c r="D213" s="4"/>
      <c r="E213" s="1"/>
      <c r="F213" s="1"/>
      <c r="G213" s="402"/>
    </row>
    <row r="214" spans="1:13" x14ac:dyDescent="0.35">
      <c r="A214" s="52"/>
      <c r="B214" s="1" t="s">
        <v>254</v>
      </c>
      <c r="C214" s="4" t="s">
        <v>50</v>
      </c>
      <c r="D214" s="4"/>
      <c r="E214" s="1"/>
      <c r="F214" s="1"/>
      <c r="G214" s="402"/>
      <c r="M214" t="s">
        <v>255</v>
      </c>
    </row>
    <row r="215" spans="1:13" x14ac:dyDescent="0.35">
      <c r="A215" s="52"/>
      <c r="B215" s="1" t="s">
        <v>256</v>
      </c>
      <c r="C215" s="4" t="s">
        <v>50</v>
      </c>
      <c r="D215" s="4"/>
      <c r="E215" s="1"/>
      <c r="F215" s="1"/>
      <c r="G215" s="402"/>
    </row>
    <row r="216" spans="1:13" ht="72.5" x14ac:dyDescent="0.35">
      <c r="A216" s="52" t="s">
        <v>257</v>
      </c>
      <c r="B216" s="1" t="s">
        <v>258</v>
      </c>
      <c r="C216" s="4" t="s">
        <v>259</v>
      </c>
      <c r="D216" s="4" t="s">
        <v>260</v>
      </c>
      <c r="E216" s="1"/>
      <c r="F216" s="1"/>
    </row>
    <row r="217" spans="1:13" x14ac:dyDescent="0.35">
      <c r="A217" s="52"/>
      <c r="B217" s="1" t="s">
        <v>261</v>
      </c>
      <c r="C217" s="4" t="s">
        <v>259</v>
      </c>
      <c r="D217" s="4"/>
      <c r="E217" s="1"/>
      <c r="F217" s="1"/>
    </row>
    <row r="218" spans="1:13" x14ac:dyDescent="0.35">
      <c r="A218" s="52"/>
      <c r="B218" s="1" t="s">
        <v>262</v>
      </c>
      <c r="C218" s="4" t="s">
        <v>50</v>
      </c>
      <c r="D218" s="4"/>
      <c r="E218" s="1"/>
      <c r="F218" s="1"/>
    </row>
    <row r="219" spans="1:13" x14ac:dyDescent="0.35">
      <c r="A219" s="52"/>
      <c r="B219" s="1" t="s">
        <v>263</v>
      </c>
      <c r="C219" s="4" t="s">
        <v>50</v>
      </c>
      <c r="D219" s="4"/>
      <c r="E219" s="1"/>
      <c r="F219" s="1"/>
    </row>
    <row r="220" spans="1:13" ht="29" x14ac:dyDescent="0.35">
      <c r="A220" s="52" t="s">
        <v>264</v>
      </c>
      <c r="B220" s="1" t="s">
        <v>265</v>
      </c>
      <c r="C220" s="4" t="s">
        <v>80</v>
      </c>
      <c r="D220" s="4" t="s">
        <v>266</v>
      </c>
      <c r="E220" s="1"/>
      <c r="F220" s="1"/>
      <c r="G220" s="402"/>
    </row>
    <row r="221" spans="1:13" x14ac:dyDescent="0.35">
      <c r="A221" s="52"/>
      <c r="B221" s="1" t="s">
        <v>267</v>
      </c>
      <c r="C221" s="4" t="s">
        <v>80</v>
      </c>
      <c r="D221" s="52" t="s">
        <v>268</v>
      </c>
      <c r="E221" s="1"/>
      <c r="F221" s="1"/>
      <c r="G221" s="402"/>
    </row>
    <row r="222" spans="1:13" x14ac:dyDescent="0.35">
      <c r="A222" s="52"/>
      <c r="B222" s="1" t="s">
        <v>269</v>
      </c>
      <c r="C222" s="4" t="s">
        <v>80</v>
      </c>
      <c r="D222" s="4"/>
      <c r="E222" s="1"/>
      <c r="F222" s="1"/>
    </row>
    <row r="223" spans="1:13" x14ac:dyDescent="0.35">
      <c r="A223" s="52"/>
      <c r="B223" s="1" t="s">
        <v>270</v>
      </c>
      <c r="C223" s="4" t="s">
        <v>80</v>
      </c>
      <c r="D223" s="4"/>
      <c r="E223" s="1"/>
      <c r="F223" s="1"/>
      <c r="G223" s="402"/>
    </row>
    <row r="224" spans="1:13" x14ac:dyDescent="0.35">
      <c r="A224" s="399" t="s">
        <v>271</v>
      </c>
      <c r="B224" s="1" t="s">
        <v>272</v>
      </c>
      <c r="C224" s="4" t="s">
        <v>80</v>
      </c>
      <c r="D224" s="4" t="s">
        <v>268</v>
      </c>
      <c r="E224" s="1"/>
      <c r="F224" s="1"/>
      <c r="G224" s="402"/>
    </row>
    <row r="225" spans="1:8" x14ac:dyDescent="0.35">
      <c r="A225" s="52"/>
      <c r="B225" s="1" t="s">
        <v>273</v>
      </c>
      <c r="C225" s="4" t="s">
        <v>80</v>
      </c>
      <c r="D225" s="4" t="s">
        <v>268</v>
      </c>
      <c r="E225" s="1"/>
      <c r="F225" s="1"/>
      <c r="G225" s="402"/>
    </row>
    <row r="226" spans="1:8" x14ac:dyDescent="0.35">
      <c r="A226" s="52"/>
      <c r="B226" s="1" t="s">
        <v>274</v>
      </c>
      <c r="C226" s="4" t="s">
        <v>80</v>
      </c>
      <c r="D226" s="4" t="s">
        <v>275</v>
      </c>
      <c r="E226" s="1"/>
      <c r="F226" s="1"/>
      <c r="G226" s="402"/>
      <c r="H226" t="s">
        <v>276</v>
      </c>
    </row>
  </sheetData>
  <mergeCells count="5">
    <mergeCell ref="B2:D2"/>
    <mergeCell ref="E25:G25"/>
    <mergeCell ref="A30:C30"/>
    <mergeCell ref="C43:C49"/>
    <mergeCell ref="D43:D49"/>
  </mergeCells>
  <phoneticPr fontId="24" type="noConversion"/>
  <pageMargins left="0.7" right="0.7" top="0.75" bottom="0.75" header="0.3" footer="0.3"/>
  <pageSetup paperSize="9" orientation="portrait" r:id="rId1"/>
  <headerFooter>
    <oddFooter>&amp;C_x000D_&amp;1#&amp;"Aptos"&amp;8&amp;KFF0000 Logicalis - Sensitive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5875-A8EB-40CC-8127-AB62F0A46233}">
  <dimension ref="A1:F37"/>
  <sheetViews>
    <sheetView workbookViewId="0">
      <selection activeCell="G13" sqref="G13"/>
    </sheetView>
  </sheetViews>
  <sheetFormatPr baseColWidth="10" defaultColWidth="11.453125" defaultRowHeight="14.5" x14ac:dyDescent="0.35"/>
  <cols>
    <col min="1" max="1" width="13.26953125" customWidth="1"/>
    <col min="2" max="2" width="28.54296875" customWidth="1"/>
    <col min="3" max="3" width="13.7265625" customWidth="1"/>
    <col min="4" max="4" width="54.81640625" customWidth="1"/>
  </cols>
  <sheetData>
    <row r="1" spans="1:6" x14ac:dyDescent="0.35">
      <c r="A1" s="315"/>
      <c r="B1" s="316"/>
      <c r="C1" s="315"/>
      <c r="D1" s="316"/>
      <c r="E1" s="315"/>
      <c r="F1" s="315"/>
    </row>
    <row r="2" spans="1:6" ht="43.5" customHeight="1" x14ac:dyDescent="0.35">
      <c r="A2" s="317" t="s">
        <v>277</v>
      </c>
      <c r="B2" s="492" t="s">
        <v>278</v>
      </c>
      <c r="C2" s="492"/>
      <c r="D2" s="492"/>
      <c r="E2" s="317"/>
      <c r="F2" s="317"/>
    </row>
    <row r="3" spans="1:6" x14ac:dyDescent="0.35">
      <c r="A3" s="317" t="s">
        <v>2</v>
      </c>
      <c r="B3" s="353">
        <v>46038</v>
      </c>
      <c r="C3" s="317"/>
      <c r="D3" s="318"/>
      <c r="E3" s="317"/>
      <c r="F3" s="317"/>
    </row>
    <row r="4" spans="1:6" x14ac:dyDescent="0.35">
      <c r="A4" s="317" t="s">
        <v>3</v>
      </c>
      <c r="B4" s="318" t="s">
        <v>4</v>
      </c>
      <c r="C4" s="317"/>
      <c r="D4" s="318"/>
      <c r="E4" s="317"/>
      <c r="F4" s="317"/>
    </row>
    <row r="5" spans="1:6" x14ac:dyDescent="0.35">
      <c r="A5" s="315"/>
      <c r="B5" s="316"/>
      <c r="C5" s="315"/>
      <c r="D5" s="316"/>
      <c r="E5" s="315"/>
      <c r="F5" s="315"/>
    </row>
    <row r="6" spans="1:6" ht="16" x14ac:dyDescent="0.4">
      <c r="A6" s="319"/>
      <c r="B6" s="320" t="s">
        <v>7</v>
      </c>
      <c r="C6" s="321" t="s">
        <v>8</v>
      </c>
      <c r="D6" s="320" t="s">
        <v>44</v>
      </c>
      <c r="E6" s="319"/>
      <c r="F6" s="319"/>
    </row>
    <row r="7" spans="1:6" ht="16" x14ac:dyDescent="0.4">
      <c r="A7" s="319"/>
      <c r="B7" s="322" t="s">
        <v>279</v>
      </c>
      <c r="C7" s="323">
        <v>3</v>
      </c>
      <c r="D7" s="322"/>
      <c r="E7" s="319"/>
      <c r="F7" s="319"/>
    </row>
    <row r="8" spans="1:6" ht="32" x14ac:dyDescent="0.4">
      <c r="A8" s="319"/>
      <c r="B8" s="322" t="s">
        <v>280</v>
      </c>
      <c r="C8" s="323">
        <v>8</v>
      </c>
      <c r="D8" s="322" t="s">
        <v>281</v>
      </c>
      <c r="E8" s="319"/>
      <c r="F8" s="319"/>
    </row>
    <row r="9" spans="1:6" s="102" customFormat="1" ht="26.15" customHeight="1" x14ac:dyDescent="0.4">
      <c r="A9" s="387"/>
      <c r="B9" s="388" t="s">
        <v>282</v>
      </c>
      <c r="C9" s="389">
        <v>8</v>
      </c>
      <c r="D9" s="388"/>
      <c r="E9" s="387"/>
      <c r="F9" s="387"/>
    </row>
    <row r="10" spans="1:6" s="102" customFormat="1" ht="45.65" customHeight="1" x14ac:dyDescent="0.35">
      <c r="A10" s="390"/>
      <c r="B10" s="391" t="s">
        <v>283</v>
      </c>
      <c r="C10" s="391">
        <v>8</v>
      </c>
      <c r="D10" s="391"/>
      <c r="E10" s="390"/>
      <c r="F10" s="390"/>
    </row>
    <row r="11" spans="1:6" s="16" customFormat="1" x14ac:dyDescent="0.35">
      <c r="A11" s="317"/>
      <c r="B11" s="328" t="s">
        <v>284</v>
      </c>
      <c r="C11" s="329">
        <f>SUM(C7:C10)</f>
        <v>27</v>
      </c>
      <c r="D11" s="328"/>
      <c r="E11" s="317"/>
      <c r="F11" s="317"/>
    </row>
    <row r="12" spans="1:6" x14ac:dyDescent="0.35">
      <c r="A12" s="315"/>
      <c r="B12" s="325" t="s">
        <v>285</v>
      </c>
      <c r="C12" s="336">
        <f>C11*0.25</f>
        <v>6.75</v>
      </c>
      <c r="D12" s="325"/>
      <c r="E12" s="315"/>
      <c r="F12" s="315"/>
    </row>
    <row r="13" spans="1:6" x14ac:dyDescent="0.35">
      <c r="A13" s="315"/>
      <c r="B13" s="325" t="s">
        <v>286</v>
      </c>
      <c r="C13" s="336">
        <f>(C11+C12)*0.1</f>
        <v>3.375</v>
      </c>
      <c r="D13" s="325"/>
      <c r="E13" s="315"/>
      <c r="F13" s="315"/>
    </row>
    <row r="14" spans="1:6" x14ac:dyDescent="0.35">
      <c r="A14" s="315"/>
      <c r="B14" s="325" t="s">
        <v>287</v>
      </c>
      <c r="C14" s="336">
        <v>4</v>
      </c>
      <c r="D14" s="325"/>
      <c r="E14" s="315"/>
      <c r="F14" s="315"/>
    </row>
    <row r="15" spans="1:6" x14ac:dyDescent="0.35">
      <c r="A15" s="317"/>
      <c r="B15" s="328" t="s">
        <v>288</v>
      </c>
      <c r="C15" s="337">
        <f>SUM(C11:C14)</f>
        <v>41.125</v>
      </c>
      <c r="D15" s="328"/>
      <c r="E15" s="317"/>
      <c r="F15" s="317"/>
    </row>
    <row r="16" spans="1:6" x14ac:dyDescent="0.35">
      <c r="A16" s="315"/>
      <c r="B16" s="325"/>
      <c r="C16" s="327"/>
      <c r="D16" s="325"/>
      <c r="E16" s="315"/>
      <c r="F16" s="315"/>
    </row>
    <row r="17" spans="1:6" x14ac:dyDescent="0.35">
      <c r="A17" s="315"/>
      <c r="B17" s="316"/>
      <c r="C17" s="315"/>
      <c r="D17" s="316"/>
      <c r="E17" s="315"/>
      <c r="F17" s="315"/>
    </row>
    <row r="18" spans="1:6" x14ac:dyDescent="0.35">
      <c r="A18" s="315"/>
      <c r="B18" s="316"/>
      <c r="C18" s="315"/>
      <c r="D18" s="316"/>
      <c r="E18" s="315"/>
      <c r="F18" s="315"/>
    </row>
    <row r="19" spans="1:6" x14ac:dyDescent="0.35">
      <c r="A19" s="315" t="s">
        <v>289</v>
      </c>
      <c r="B19" s="316"/>
      <c r="C19" s="315"/>
      <c r="D19" s="316"/>
      <c r="E19" s="315"/>
      <c r="F19" s="315"/>
    </row>
    <row r="20" spans="1:6" ht="16" x14ac:dyDescent="0.4">
      <c r="A20" s="319"/>
      <c r="B20" s="320" t="s">
        <v>7</v>
      </c>
      <c r="C20" s="321" t="s">
        <v>8</v>
      </c>
      <c r="D20" s="320" t="s">
        <v>44</v>
      </c>
      <c r="E20" s="319"/>
      <c r="F20" s="319"/>
    </row>
    <row r="21" spans="1:6" ht="32" x14ac:dyDescent="0.4">
      <c r="A21" s="319"/>
      <c r="B21" s="324" t="s">
        <v>280</v>
      </c>
      <c r="C21" s="523">
        <v>27</v>
      </c>
      <c r="D21" s="322"/>
      <c r="E21" s="319"/>
      <c r="F21" s="319"/>
    </row>
    <row r="22" spans="1:6" ht="16" x14ac:dyDescent="0.4">
      <c r="A22" s="519"/>
      <c r="B22" s="388" t="s">
        <v>282</v>
      </c>
      <c r="C22" s="524"/>
      <c r="D22" s="331"/>
      <c r="E22" s="522"/>
      <c r="F22" s="522"/>
    </row>
    <row r="23" spans="1:6" ht="23.5" customHeight="1" x14ac:dyDescent="0.35">
      <c r="A23" s="519"/>
      <c r="B23" s="391" t="s">
        <v>283</v>
      </c>
      <c r="C23" s="525"/>
      <c r="E23" s="522"/>
      <c r="F23" s="522"/>
    </row>
    <row r="24" spans="1:6" x14ac:dyDescent="0.35">
      <c r="A24" s="519"/>
      <c r="B24" s="328" t="s">
        <v>290</v>
      </c>
      <c r="C24" s="333">
        <v>27</v>
      </c>
      <c r="D24" s="331"/>
      <c r="E24" s="522"/>
      <c r="F24" s="522"/>
    </row>
    <row r="25" spans="1:6" x14ac:dyDescent="0.35">
      <c r="A25" s="519"/>
      <c r="B25" s="325" t="s">
        <v>285</v>
      </c>
      <c r="C25" s="348">
        <f>C24*0.25</f>
        <v>6.75</v>
      </c>
      <c r="D25" s="332"/>
      <c r="E25" s="522"/>
      <c r="F25" s="522"/>
    </row>
    <row r="26" spans="1:6" x14ac:dyDescent="0.35">
      <c r="A26" s="519"/>
      <c r="B26" s="325" t="s">
        <v>286</v>
      </c>
      <c r="C26" s="348">
        <f>(C24+C25)*0.1</f>
        <v>3.375</v>
      </c>
      <c r="D26" s="330"/>
      <c r="E26" s="520"/>
      <c r="F26" s="520"/>
    </row>
    <row r="27" spans="1:6" x14ac:dyDescent="0.35">
      <c r="A27" s="519"/>
      <c r="B27" s="325" t="s">
        <v>287</v>
      </c>
      <c r="C27" s="348">
        <v>4</v>
      </c>
      <c r="D27" s="331"/>
      <c r="E27" s="521"/>
      <c r="F27" s="521"/>
    </row>
    <row r="28" spans="1:6" x14ac:dyDescent="0.35">
      <c r="A28" s="519"/>
      <c r="B28" s="328" t="s">
        <v>288</v>
      </c>
      <c r="C28" s="349">
        <f>SUM(C24:C27)</f>
        <v>41.125</v>
      </c>
      <c r="D28" s="331"/>
      <c r="E28" s="521"/>
      <c r="F28" s="521"/>
    </row>
    <row r="29" spans="1:6" x14ac:dyDescent="0.35">
      <c r="A29" s="519"/>
      <c r="B29" s="325"/>
      <c r="C29" s="326"/>
      <c r="D29" s="332"/>
      <c r="E29" s="521"/>
      <c r="F29" s="521"/>
    </row>
    <row r="30" spans="1:6" x14ac:dyDescent="0.35">
      <c r="A30" s="315"/>
      <c r="B30" s="316"/>
      <c r="C30" s="315"/>
      <c r="D30" s="316"/>
      <c r="E30" s="315"/>
      <c r="F30" s="315"/>
    </row>
    <row r="31" spans="1:6" x14ac:dyDescent="0.35">
      <c r="A31" s="315"/>
      <c r="B31" s="316"/>
      <c r="C31" s="315"/>
      <c r="D31" s="316"/>
      <c r="E31" s="315"/>
      <c r="F31" s="315"/>
    </row>
    <row r="32" spans="1:6" x14ac:dyDescent="0.35">
      <c r="A32" s="315"/>
      <c r="B32" s="316"/>
      <c r="C32" s="315"/>
      <c r="D32" s="316"/>
      <c r="E32" s="315"/>
      <c r="F32" s="315"/>
    </row>
    <row r="33" spans="1:6" x14ac:dyDescent="0.35">
      <c r="A33" s="315"/>
      <c r="B33" s="316"/>
      <c r="C33" s="315"/>
      <c r="D33" s="316"/>
      <c r="E33" s="315"/>
      <c r="F33" s="315"/>
    </row>
    <row r="34" spans="1:6" x14ac:dyDescent="0.35">
      <c r="A34" s="315"/>
      <c r="B34" s="316"/>
      <c r="C34" s="315"/>
      <c r="D34" s="316"/>
      <c r="E34" s="315"/>
      <c r="F34" s="315"/>
    </row>
    <row r="35" spans="1:6" x14ac:dyDescent="0.35">
      <c r="A35" s="315"/>
      <c r="B35" s="316"/>
      <c r="C35" s="315"/>
      <c r="D35" s="335"/>
      <c r="E35" s="315"/>
      <c r="F35" s="315"/>
    </row>
    <row r="36" spans="1:6" x14ac:dyDescent="0.35">
      <c r="A36" s="315"/>
      <c r="B36" s="316"/>
      <c r="C36" s="315"/>
      <c r="D36" s="316"/>
      <c r="E36" s="315"/>
      <c r="F36" s="315"/>
    </row>
    <row r="37" spans="1:6" x14ac:dyDescent="0.35">
      <c r="A37" s="315"/>
      <c r="B37" s="316"/>
      <c r="C37" s="315"/>
      <c r="D37" s="316"/>
      <c r="E37" s="315"/>
      <c r="F37" s="315"/>
    </row>
  </sheetData>
  <mergeCells count="10">
    <mergeCell ref="A26:A29"/>
    <mergeCell ref="E26:F26"/>
    <mergeCell ref="E27:F27"/>
    <mergeCell ref="E28:F28"/>
    <mergeCell ref="E29:F29"/>
    <mergeCell ref="B2:D2"/>
    <mergeCell ref="C21:C23"/>
    <mergeCell ref="A22:A25"/>
    <mergeCell ref="E22:E25"/>
    <mergeCell ref="F22:F25"/>
  </mergeCells>
  <pageMargins left="0.7" right="0.7" top="0.75" bottom="0.75" header="0.3" footer="0.3"/>
  <headerFooter>
    <oddFooter>&amp;C_x000D_&amp;1#&amp;"Aptos"&amp;8&amp;KFF0000 Logicalis - Sensitive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AF57-BFCA-44CF-B622-61A3B5592CDD}">
  <dimension ref="A1:H20"/>
  <sheetViews>
    <sheetView workbookViewId="0">
      <selection activeCell="B9" sqref="B9"/>
    </sheetView>
  </sheetViews>
  <sheetFormatPr baseColWidth="10" defaultColWidth="11.453125" defaultRowHeight="14.5" x14ac:dyDescent="0.35"/>
  <cols>
    <col min="1" max="1" width="27" style="16" customWidth="1"/>
    <col min="2" max="2" width="58.81640625" style="3" customWidth="1"/>
    <col min="3" max="3" width="43.81640625" customWidth="1"/>
    <col min="4" max="4" width="22.54296875" customWidth="1"/>
  </cols>
  <sheetData>
    <row r="1" spans="1:8" s="262" customFormat="1" ht="18.5" x14ac:dyDescent="0.45">
      <c r="A1" s="511" t="s">
        <v>296</v>
      </c>
      <c r="B1" s="511"/>
      <c r="C1" s="511"/>
      <c r="D1" s="511"/>
    </row>
    <row r="3" spans="1:8" x14ac:dyDescent="0.35">
      <c r="A3" s="16" t="s">
        <v>297</v>
      </c>
    </row>
    <row r="6" spans="1:8" ht="16" x14ac:dyDescent="0.4">
      <c r="A6" s="17" t="s">
        <v>298</v>
      </c>
    </row>
    <row r="7" spans="1:8" s="16" customFormat="1" x14ac:dyDescent="0.35">
      <c r="A7" s="41" t="s">
        <v>299</v>
      </c>
      <c r="B7" s="39" t="s">
        <v>300</v>
      </c>
      <c r="C7" s="41" t="s">
        <v>301</v>
      </c>
      <c r="D7" s="41" t="s">
        <v>302</v>
      </c>
    </row>
    <row r="8" spans="1:8" ht="16" x14ac:dyDescent="0.35">
      <c r="A8" s="43" t="s">
        <v>303</v>
      </c>
      <c r="B8" s="4" t="s">
        <v>304</v>
      </c>
      <c r="C8" s="1">
        <v>7004</v>
      </c>
      <c r="D8" s="1" t="s">
        <v>305</v>
      </c>
      <c r="H8" s="351"/>
    </row>
    <row r="9" spans="1:8" ht="16" x14ac:dyDescent="0.35">
      <c r="A9" s="43" t="s">
        <v>306</v>
      </c>
      <c r="B9" s="4" t="s">
        <v>307</v>
      </c>
      <c r="C9" s="1">
        <v>7004</v>
      </c>
      <c r="D9" s="1" t="s">
        <v>305</v>
      </c>
      <c r="H9" s="351"/>
    </row>
    <row r="12" spans="1:8" ht="16" x14ac:dyDescent="0.4">
      <c r="A12" s="17" t="s">
        <v>308</v>
      </c>
    </row>
    <row r="13" spans="1:8" s="16" customFormat="1" x14ac:dyDescent="0.35">
      <c r="A13" s="41" t="s">
        <v>309</v>
      </c>
      <c r="B13" s="39" t="s">
        <v>43</v>
      </c>
      <c r="C13" s="41" t="s">
        <v>6</v>
      </c>
      <c r="D13" s="41" t="s">
        <v>310</v>
      </c>
    </row>
    <row r="14" spans="1:8" ht="23.15" customHeight="1" x14ac:dyDescent="0.35">
      <c r="A14" s="43" t="s">
        <v>311</v>
      </c>
      <c r="B14" s="4" t="s">
        <v>312</v>
      </c>
      <c r="C14" s="1"/>
      <c r="D14" s="1"/>
    </row>
    <row r="15" spans="1:8" ht="23.15" customHeight="1" x14ac:dyDescent="0.35">
      <c r="A15" s="43" t="s">
        <v>313</v>
      </c>
      <c r="B15" s="4" t="s">
        <v>314</v>
      </c>
      <c r="C15" s="1" t="s">
        <v>315</v>
      </c>
      <c r="D15" s="1" t="s">
        <v>316</v>
      </c>
    </row>
    <row r="16" spans="1:8" ht="157.5" customHeight="1" x14ac:dyDescent="0.35">
      <c r="A16" s="43" t="s">
        <v>317</v>
      </c>
      <c r="B16" s="4" t="s">
        <v>318</v>
      </c>
      <c r="C16" s="4" t="s">
        <v>319</v>
      </c>
      <c r="D16" s="1" t="s">
        <v>320</v>
      </c>
    </row>
    <row r="17" spans="1:4" ht="61.5" customHeight="1" x14ac:dyDescent="0.35">
      <c r="A17" s="43" t="s">
        <v>321</v>
      </c>
      <c r="B17" s="4" t="s">
        <v>322</v>
      </c>
      <c r="C17" s="1"/>
      <c r="D17" s="1"/>
    </row>
    <row r="18" spans="1:4" ht="61.5" customHeight="1" x14ac:dyDescent="0.35"/>
    <row r="20" spans="1:4" ht="16" x14ac:dyDescent="0.4">
      <c r="A20" s="17" t="s">
        <v>323</v>
      </c>
    </row>
  </sheetData>
  <mergeCells count="1">
    <mergeCell ref="A1:D1"/>
  </mergeCells>
  <phoneticPr fontId="24"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8C993-18F9-484D-B95E-C989AD51CA6E}">
  <dimension ref="A2:G100"/>
  <sheetViews>
    <sheetView topLeftCell="A48" zoomScaleNormal="100" workbookViewId="0">
      <selection activeCell="A90" sqref="A90:A91"/>
    </sheetView>
  </sheetViews>
  <sheetFormatPr baseColWidth="10" defaultColWidth="11.453125" defaultRowHeight="14.5" x14ac:dyDescent="0.35"/>
  <cols>
    <col min="1" max="1" width="28.54296875" customWidth="1"/>
    <col min="2" max="2" width="33.81640625" style="3" customWidth="1"/>
    <col min="3" max="3" width="42" style="3" customWidth="1"/>
    <col min="4" max="4" width="41.81640625" customWidth="1"/>
    <col min="5" max="5" width="20.54296875" customWidth="1"/>
    <col min="6" max="6" width="24" customWidth="1"/>
    <col min="7" max="7" width="27.453125" customWidth="1"/>
  </cols>
  <sheetData>
    <row r="2" spans="1:7" s="16" customFormat="1" ht="30" customHeight="1" x14ac:dyDescent="0.4">
      <c r="A2" s="16" t="s">
        <v>0</v>
      </c>
      <c r="B2" s="526" t="s">
        <v>1</v>
      </c>
      <c r="C2" s="526"/>
      <c r="D2" s="526"/>
    </row>
    <row r="3" spans="1:7" s="16" customFormat="1" x14ac:dyDescent="0.35">
      <c r="A3" s="16" t="s">
        <v>2</v>
      </c>
      <c r="B3" s="23">
        <v>45845</v>
      </c>
      <c r="C3" s="23"/>
    </row>
    <row r="4" spans="1:7" s="16" customFormat="1" x14ac:dyDescent="0.35">
      <c r="A4" s="16" t="s">
        <v>3</v>
      </c>
      <c r="B4" s="19" t="s">
        <v>4</v>
      </c>
      <c r="C4" s="19"/>
    </row>
    <row r="5" spans="1:7" x14ac:dyDescent="0.35">
      <c r="F5" s="16" t="s">
        <v>5</v>
      </c>
    </row>
    <row r="6" spans="1:7" s="17" customFormat="1" ht="16" x14ac:dyDescent="0.4">
      <c r="A6" s="17" t="s">
        <v>6</v>
      </c>
      <c r="B6" s="20" t="s">
        <v>7</v>
      </c>
      <c r="C6" s="20" t="s">
        <v>6</v>
      </c>
      <c r="D6" s="18"/>
      <c r="F6" s="20" t="s">
        <v>7</v>
      </c>
      <c r="G6" s="18" t="s">
        <v>8</v>
      </c>
    </row>
    <row r="7" spans="1:7" s="17" customFormat="1" ht="32" x14ac:dyDescent="0.4">
      <c r="B7" s="29" t="s">
        <v>9</v>
      </c>
      <c r="D7" s="30"/>
      <c r="F7" s="4"/>
      <c r="G7" s="1"/>
    </row>
    <row r="8" spans="1:7" ht="16" x14ac:dyDescent="0.4">
      <c r="B8" s="43" t="s">
        <v>10</v>
      </c>
      <c r="C8" s="29" t="s">
        <v>11</v>
      </c>
      <c r="D8" s="1"/>
      <c r="F8" s="4"/>
      <c r="G8" s="1"/>
    </row>
    <row r="9" spans="1:7" ht="43.5" x14ac:dyDescent="0.35">
      <c r="B9" s="1"/>
      <c r="C9" s="4" t="s">
        <v>12</v>
      </c>
      <c r="D9" s="1"/>
      <c r="F9" s="4"/>
      <c r="G9" s="1"/>
    </row>
    <row r="10" spans="1:7" x14ac:dyDescent="0.35">
      <c r="B10" s="1"/>
      <c r="C10" s="4" t="s">
        <v>13</v>
      </c>
      <c r="D10" s="1"/>
      <c r="F10" s="4"/>
      <c r="G10" s="143"/>
    </row>
    <row r="11" spans="1:7" ht="58" x14ac:dyDescent="0.35">
      <c r="B11" s="179"/>
      <c r="C11" s="4" t="s">
        <v>14</v>
      </c>
      <c r="D11" s="1"/>
      <c r="F11" s="4"/>
      <c r="G11" s="143"/>
    </row>
    <row r="12" spans="1:7" ht="29.25" customHeight="1" x14ac:dyDescent="0.35">
      <c r="B12" s="4"/>
      <c r="C12" s="179" t="s">
        <v>15</v>
      </c>
      <c r="D12" s="1"/>
      <c r="F12" s="4"/>
      <c r="G12" s="1"/>
    </row>
    <row r="13" spans="1:7" ht="24.75" customHeight="1" x14ac:dyDescent="0.35">
      <c r="B13" s="1"/>
      <c r="C13" s="4" t="s">
        <v>16</v>
      </c>
      <c r="D13" s="1"/>
    </row>
    <row r="14" spans="1:7" ht="43.5" x14ac:dyDescent="0.35">
      <c r="B14" s="1"/>
      <c r="C14" s="4" t="s">
        <v>17</v>
      </c>
      <c r="D14" s="1"/>
    </row>
    <row r="15" spans="1:7" ht="24" customHeight="1" x14ac:dyDescent="0.35">
      <c r="B15" s="1"/>
      <c r="C15" s="4"/>
      <c r="D15" s="1"/>
    </row>
    <row r="16" spans="1:7" x14ac:dyDescent="0.35">
      <c r="B16" s="1"/>
      <c r="C16" s="4"/>
      <c r="D16" s="1"/>
    </row>
    <row r="17" spans="1:7" s="16" customFormat="1" x14ac:dyDescent="0.35">
      <c r="B17" s="43" t="s">
        <v>18</v>
      </c>
      <c r="C17" s="52" t="s">
        <v>19</v>
      </c>
      <c r="D17" s="43"/>
    </row>
    <row r="18" spans="1:7" s="16" customFormat="1" x14ac:dyDescent="0.35">
      <c r="B18" s="4"/>
      <c r="C18" s="4"/>
      <c r="D18" s="1"/>
    </row>
    <row r="19" spans="1:7" x14ac:dyDescent="0.35">
      <c r="B19" s="4"/>
      <c r="C19" s="4"/>
      <c r="D19" s="1"/>
    </row>
    <row r="20" spans="1:7" hidden="1" x14ac:dyDescent="0.35">
      <c r="B20" s="11"/>
      <c r="C20" s="11"/>
      <c r="D20" s="207"/>
    </row>
    <row r="21" spans="1:7" x14ac:dyDescent="0.35">
      <c r="B21" s="1"/>
      <c r="C21" s="4"/>
      <c r="D21" s="1"/>
    </row>
    <row r="22" spans="1:7" s="17" customFormat="1" ht="16" x14ac:dyDescent="0.4">
      <c r="B22" s="43"/>
      <c r="C22" s="52"/>
      <c r="D22" s="43"/>
    </row>
    <row r="23" spans="1:7" s="17" customFormat="1" ht="16" x14ac:dyDescent="0.4">
      <c r="B23" s="1"/>
      <c r="C23" s="4"/>
      <c r="D23" s="1"/>
    </row>
    <row r="24" spans="1:7" x14ac:dyDescent="0.35">
      <c r="B24" s="4" t="s">
        <v>20</v>
      </c>
      <c r="C24" s="4"/>
      <c r="D24" s="1"/>
    </row>
    <row r="25" spans="1:7" x14ac:dyDescent="0.35">
      <c r="B25" s="1"/>
      <c r="C25" s="4"/>
      <c r="D25" s="143"/>
      <c r="E25" s="527"/>
      <c r="F25" s="527"/>
      <c r="G25" s="527"/>
    </row>
    <row r="26" spans="1:7" x14ac:dyDescent="0.35">
      <c r="B26" s="1"/>
      <c r="C26" s="4"/>
      <c r="D26" s="143"/>
    </row>
    <row r="27" spans="1:7" s="16" customFormat="1" x14ac:dyDescent="0.35">
      <c r="B27" s="52"/>
      <c r="C27" s="52"/>
      <c r="D27" s="205"/>
    </row>
    <row r="30" spans="1:7" ht="31.5" customHeight="1" x14ac:dyDescent="0.45">
      <c r="A30" s="528" t="s">
        <v>21</v>
      </c>
      <c r="B30" s="528"/>
      <c r="C30" s="528"/>
    </row>
    <row r="31" spans="1:7" s="16" customFormat="1" x14ac:dyDescent="0.35">
      <c r="A31" s="222" t="s">
        <v>22</v>
      </c>
      <c r="B31" s="39"/>
      <c r="C31" s="39" t="s">
        <v>23</v>
      </c>
      <c r="D31" s="39"/>
    </row>
    <row r="32" spans="1:7" ht="99" customHeight="1" x14ac:dyDescent="0.35">
      <c r="A32" s="95">
        <v>1</v>
      </c>
      <c r="B32" s="36" t="s">
        <v>24</v>
      </c>
      <c r="C32" s="4" t="s">
        <v>25</v>
      </c>
      <c r="D32" s="4"/>
    </row>
    <row r="33" spans="1:4" ht="72.75" customHeight="1" x14ac:dyDescent="0.4">
      <c r="A33" s="223">
        <v>2</v>
      </c>
      <c r="B33" s="36" t="s">
        <v>26</v>
      </c>
      <c r="C33" s="4" t="s">
        <v>27</v>
      </c>
      <c r="D33" s="4" t="s">
        <v>28</v>
      </c>
    </row>
    <row r="34" spans="1:4" ht="87.5" x14ac:dyDescent="0.4">
      <c r="A34" s="95">
        <v>3</v>
      </c>
      <c r="B34" s="36" t="s">
        <v>29</v>
      </c>
      <c r="C34" s="4" t="s">
        <v>30</v>
      </c>
      <c r="D34" s="4"/>
    </row>
    <row r="35" spans="1:4" ht="89.25" customHeight="1" x14ac:dyDescent="0.35">
      <c r="A35" s="98"/>
      <c r="B35" s="7" t="s">
        <v>31</v>
      </c>
      <c r="C35" s="4" t="s">
        <v>32</v>
      </c>
      <c r="D35" s="4"/>
    </row>
    <row r="36" spans="1:4" ht="87.75" customHeight="1" x14ac:dyDescent="0.35">
      <c r="A36" s="98"/>
      <c r="B36" s="7" t="s">
        <v>33</v>
      </c>
      <c r="C36" s="3" t="s">
        <v>34</v>
      </c>
      <c r="D36" s="4"/>
    </row>
    <row r="37" spans="1:4" ht="87.5" x14ac:dyDescent="0.4">
      <c r="A37" s="95">
        <v>4</v>
      </c>
      <c r="B37" s="36" t="s">
        <v>35</v>
      </c>
      <c r="C37" s="4" t="s">
        <v>36</v>
      </c>
      <c r="D37" s="4"/>
    </row>
    <row r="41" spans="1:4" ht="18.5" x14ac:dyDescent="0.45">
      <c r="A41" s="528" t="s">
        <v>543</v>
      </c>
      <c r="B41" s="528"/>
      <c r="C41" s="528"/>
    </row>
    <row r="42" spans="1:4" x14ac:dyDescent="0.35">
      <c r="A42" s="222" t="s">
        <v>544</v>
      </c>
      <c r="B42" s="39" t="s">
        <v>545</v>
      </c>
      <c r="C42" s="39" t="s">
        <v>546</v>
      </c>
      <c r="D42" s="39" t="s">
        <v>547</v>
      </c>
    </row>
    <row r="43" spans="1:4" ht="43.5" x14ac:dyDescent="0.35">
      <c r="A43" s="95" t="s">
        <v>548</v>
      </c>
      <c r="B43" s="4" t="s">
        <v>549</v>
      </c>
      <c r="C43" s="4" t="s">
        <v>550</v>
      </c>
      <c r="D43" s="4" t="s">
        <v>551</v>
      </c>
    </row>
    <row r="44" spans="1:4" ht="53.15" customHeight="1" x14ac:dyDescent="0.35">
      <c r="A44" s="95" t="s">
        <v>552</v>
      </c>
      <c r="B44" s="4" t="s">
        <v>553</v>
      </c>
      <c r="C44" s="4"/>
      <c r="D44" s="4" t="s">
        <v>554</v>
      </c>
    </row>
    <row r="45" spans="1:4" ht="61.75" customHeight="1" x14ac:dyDescent="0.35">
      <c r="A45" s="223" t="s">
        <v>555</v>
      </c>
      <c r="B45" s="4" t="s">
        <v>556</v>
      </c>
      <c r="C45" s="4" t="s">
        <v>557</v>
      </c>
      <c r="D45" s="532" t="s">
        <v>558</v>
      </c>
    </row>
    <row r="46" spans="1:4" ht="36.65" customHeight="1" x14ac:dyDescent="0.35">
      <c r="A46" s="95"/>
      <c r="B46" s="4" t="s">
        <v>559</v>
      </c>
      <c r="C46" s="4" t="s">
        <v>557</v>
      </c>
      <c r="D46" s="533"/>
    </row>
    <row r="47" spans="1:4" ht="36" customHeight="1" x14ac:dyDescent="0.35">
      <c r="A47" s="223"/>
      <c r="B47" s="4" t="s">
        <v>560</v>
      </c>
      <c r="C47" s="4" t="s">
        <v>557</v>
      </c>
      <c r="D47" s="534"/>
    </row>
    <row r="48" spans="1:4" ht="33" customHeight="1" x14ac:dyDescent="0.35">
      <c r="A48" s="223" t="s">
        <v>561</v>
      </c>
      <c r="B48" s="4" t="s">
        <v>562</v>
      </c>
      <c r="C48" s="4" t="s">
        <v>550</v>
      </c>
      <c r="D48" s="4" t="s">
        <v>551</v>
      </c>
    </row>
    <row r="49" spans="1:4" ht="29" x14ac:dyDescent="0.35">
      <c r="A49" s="95" t="s">
        <v>563</v>
      </c>
      <c r="B49" s="4" t="s">
        <v>564</v>
      </c>
      <c r="C49" s="4"/>
      <c r="D49" s="4"/>
    </row>
    <row r="50" spans="1:4" ht="27" customHeight="1" x14ac:dyDescent="0.35">
      <c r="A50" s="223" t="s">
        <v>565</v>
      </c>
      <c r="B50" s="4" t="s">
        <v>566</v>
      </c>
      <c r="C50" s="4"/>
      <c r="D50" s="4" t="s">
        <v>567</v>
      </c>
    </row>
    <row r="51" spans="1:4" ht="16" x14ac:dyDescent="0.35">
      <c r="A51" s="95"/>
      <c r="B51" s="4"/>
      <c r="C51" s="4"/>
      <c r="D51" s="4"/>
    </row>
    <row r="54" spans="1:4" ht="16" x14ac:dyDescent="0.4">
      <c r="A54" s="17" t="s">
        <v>568</v>
      </c>
      <c r="B54" s="50" t="s">
        <v>569</v>
      </c>
    </row>
    <row r="55" spans="1:4" ht="29.5" x14ac:dyDescent="0.4">
      <c r="A55" s="17" t="s">
        <v>300</v>
      </c>
      <c r="B55" s="236" t="s">
        <v>570</v>
      </c>
    </row>
    <row r="56" spans="1:4" ht="16" x14ac:dyDescent="0.4">
      <c r="A56" s="17" t="s">
        <v>571</v>
      </c>
      <c r="B56" s="50" t="s">
        <v>572</v>
      </c>
    </row>
    <row r="57" spans="1:4" ht="16" x14ac:dyDescent="0.4">
      <c r="A57" s="17" t="s">
        <v>573</v>
      </c>
      <c r="B57" s="50"/>
    </row>
    <row r="58" spans="1:4" ht="16" x14ac:dyDescent="0.4">
      <c r="A58" s="17"/>
      <c r="B58" s="50"/>
    </row>
    <row r="60" spans="1:4" s="262" customFormat="1" ht="37" x14ac:dyDescent="0.45">
      <c r="A60" s="2" t="s">
        <v>574</v>
      </c>
      <c r="B60" s="51" t="s">
        <v>575</v>
      </c>
      <c r="C60" s="261"/>
    </row>
    <row r="61" spans="1:4" ht="43.5" x14ac:dyDescent="0.35">
      <c r="A61" s="1" t="s">
        <v>576</v>
      </c>
      <c r="B61" s="4" t="s">
        <v>577</v>
      </c>
      <c r="C61" s="4"/>
      <c r="D61" s="1" t="s">
        <v>50</v>
      </c>
    </row>
    <row r="62" spans="1:4" ht="29" x14ac:dyDescent="0.35">
      <c r="A62" s="1"/>
      <c r="B62" s="4" t="s">
        <v>578</v>
      </c>
      <c r="C62" s="4"/>
      <c r="D62" s="1" t="s">
        <v>50</v>
      </c>
    </row>
    <row r="63" spans="1:4" ht="29" x14ac:dyDescent="0.35">
      <c r="A63" s="1"/>
      <c r="B63" s="4" t="s">
        <v>579</v>
      </c>
      <c r="C63" s="4"/>
      <c r="D63" s="1" t="s">
        <v>50</v>
      </c>
    </row>
    <row r="64" spans="1:4" ht="29" x14ac:dyDescent="0.35">
      <c r="A64" s="1"/>
      <c r="B64" s="4" t="s">
        <v>580</v>
      </c>
      <c r="C64" s="4" t="s">
        <v>581</v>
      </c>
      <c r="D64" s="1" t="s">
        <v>50</v>
      </c>
    </row>
    <row r="65" spans="1:4" ht="29" x14ac:dyDescent="0.35">
      <c r="A65" s="1" t="s">
        <v>561</v>
      </c>
      <c r="B65" s="4"/>
      <c r="C65" s="4" t="s">
        <v>582</v>
      </c>
      <c r="D65" s="1" t="s">
        <v>583</v>
      </c>
    </row>
    <row r="66" spans="1:4" x14ac:dyDescent="0.35">
      <c r="A66" s="1" t="s">
        <v>584</v>
      </c>
      <c r="B66" s="4" t="s">
        <v>585</v>
      </c>
      <c r="C66" s="4" t="s">
        <v>586</v>
      </c>
      <c r="D66" s="1" t="s">
        <v>50</v>
      </c>
    </row>
    <row r="67" spans="1:4" x14ac:dyDescent="0.35">
      <c r="A67" s="1"/>
      <c r="B67" s="4"/>
      <c r="C67" s="4" t="s">
        <v>587</v>
      </c>
      <c r="D67" s="1" t="s">
        <v>583</v>
      </c>
    </row>
    <row r="68" spans="1:4" x14ac:dyDescent="0.35">
      <c r="A68" s="1"/>
      <c r="B68" s="4"/>
      <c r="C68" s="4" t="s">
        <v>588</v>
      </c>
      <c r="D68" s="1" t="s">
        <v>583</v>
      </c>
    </row>
    <row r="69" spans="1:4" x14ac:dyDescent="0.35">
      <c r="A69" s="1"/>
      <c r="B69" s="4" t="s">
        <v>589</v>
      </c>
      <c r="C69" s="4" t="s">
        <v>586</v>
      </c>
      <c r="D69" s="1" t="s">
        <v>583</v>
      </c>
    </row>
    <row r="70" spans="1:4" x14ac:dyDescent="0.35">
      <c r="A70" s="1"/>
      <c r="B70" s="4"/>
      <c r="C70" s="4" t="s">
        <v>587</v>
      </c>
      <c r="D70" s="1" t="s">
        <v>583</v>
      </c>
    </row>
    <row r="71" spans="1:4" x14ac:dyDescent="0.35">
      <c r="A71" s="1"/>
      <c r="B71" s="4"/>
      <c r="C71" s="4" t="s">
        <v>588</v>
      </c>
      <c r="D71" s="1" t="s">
        <v>583</v>
      </c>
    </row>
    <row r="72" spans="1:4" x14ac:dyDescent="0.35">
      <c r="A72" s="1" t="s">
        <v>590</v>
      </c>
      <c r="B72" s="4"/>
      <c r="C72" s="4"/>
      <c r="D72" s="1"/>
    </row>
    <row r="73" spans="1:4" x14ac:dyDescent="0.35">
      <c r="A73" s="1" t="s">
        <v>591</v>
      </c>
      <c r="B73" s="4"/>
      <c r="C73" s="4"/>
      <c r="D73" s="1"/>
    </row>
    <row r="74" spans="1:4" x14ac:dyDescent="0.35">
      <c r="A74" s="1" t="s">
        <v>592</v>
      </c>
      <c r="B74" s="4"/>
      <c r="C74" s="4"/>
      <c r="D74" s="1"/>
    </row>
    <row r="78" spans="1:4" x14ac:dyDescent="0.35">
      <c r="A78" s="16" t="s">
        <v>593</v>
      </c>
    </row>
    <row r="79" spans="1:4" ht="16" x14ac:dyDescent="0.35">
      <c r="A79" s="351" t="s">
        <v>594</v>
      </c>
    </row>
    <row r="80" spans="1:4" ht="16" x14ac:dyDescent="0.35">
      <c r="A80" s="351"/>
    </row>
    <row r="81" spans="1:3" ht="16" x14ac:dyDescent="0.35">
      <c r="A81" s="351" t="s">
        <v>595</v>
      </c>
    </row>
    <row r="82" spans="1:3" ht="16" x14ac:dyDescent="0.35">
      <c r="A82" s="351"/>
    </row>
    <row r="83" spans="1:3" ht="16" x14ac:dyDescent="0.35">
      <c r="A83" s="352" t="s">
        <v>596</v>
      </c>
    </row>
    <row r="84" spans="1:3" ht="16" x14ac:dyDescent="0.35">
      <c r="A84" s="351" t="s">
        <v>597</v>
      </c>
    </row>
    <row r="85" spans="1:3" ht="16" x14ac:dyDescent="0.35">
      <c r="A85" s="351" t="s">
        <v>598</v>
      </c>
    </row>
    <row r="86" spans="1:3" ht="16" x14ac:dyDescent="0.35">
      <c r="A86" s="351"/>
    </row>
    <row r="87" spans="1:3" ht="16" x14ac:dyDescent="0.35">
      <c r="A87" s="352" t="s">
        <v>599</v>
      </c>
    </row>
    <row r="88" spans="1:3" ht="16" x14ac:dyDescent="0.35">
      <c r="A88" s="351" t="s">
        <v>600</v>
      </c>
    </row>
    <row r="89" spans="1:3" ht="16" x14ac:dyDescent="0.35">
      <c r="A89" s="352" t="s">
        <v>601</v>
      </c>
    </row>
    <row r="90" spans="1:3" ht="16" x14ac:dyDescent="0.35">
      <c r="A90" s="351" t="s">
        <v>602</v>
      </c>
      <c r="C90" s="3" t="s">
        <v>603</v>
      </c>
    </row>
    <row r="91" spans="1:3" ht="16" x14ac:dyDescent="0.35">
      <c r="A91" s="351" t="s">
        <v>604</v>
      </c>
      <c r="C91" s="3" t="s">
        <v>605</v>
      </c>
    </row>
    <row r="92" spans="1:3" ht="16" x14ac:dyDescent="0.35">
      <c r="A92" s="351" t="s">
        <v>606</v>
      </c>
    </row>
    <row r="93" spans="1:3" ht="16" x14ac:dyDescent="0.35">
      <c r="A93" s="351"/>
    </row>
    <row r="94" spans="1:3" ht="16" x14ac:dyDescent="0.35">
      <c r="A94" s="352" t="s">
        <v>607</v>
      </c>
    </row>
    <row r="95" spans="1:3" ht="16" x14ac:dyDescent="0.35">
      <c r="A95" s="351" t="s">
        <v>608</v>
      </c>
    </row>
    <row r="96" spans="1:3" ht="16" x14ac:dyDescent="0.35">
      <c r="A96" s="351"/>
    </row>
    <row r="97" spans="1:1" ht="16" x14ac:dyDescent="0.35">
      <c r="A97" s="352" t="s">
        <v>609</v>
      </c>
    </row>
    <row r="98" spans="1:1" ht="16" x14ac:dyDescent="0.35">
      <c r="A98" s="351" t="s">
        <v>610</v>
      </c>
    </row>
    <row r="99" spans="1:1" ht="16" x14ac:dyDescent="0.35">
      <c r="A99" s="351" t="s">
        <v>611</v>
      </c>
    </row>
    <row r="100" spans="1:1" ht="16" x14ac:dyDescent="0.35">
      <c r="A100" s="351"/>
    </row>
  </sheetData>
  <mergeCells count="5">
    <mergeCell ref="B2:D2"/>
    <mergeCell ref="E25:G25"/>
    <mergeCell ref="A30:C30"/>
    <mergeCell ref="A41:C41"/>
    <mergeCell ref="D45:D47"/>
  </mergeCells>
  <hyperlinks>
    <hyperlink ref="B55" r:id="rId1" xr:uid="{F22896E1-5466-44CE-895D-39B6536F5535}"/>
  </hyperlinks>
  <pageMargins left="0.7" right="0.7" top="0.75" bottom="0.75" header="0.3" footer="0.3"/>
  <pageSetup paperSize="9" orientation="portrait" r:id="rId2"/>
  <headerFooter>
    <oddFooter>&amp;C_x000D_&amp;1#&amp;"Aptos"&amp;8&amp;KFF0000 Logicalis - Sensitive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4E262-1E0E-4050-94CC-6680146B38E3}">
  <dimension ref="A1:H43"/>
  <sheetViews>
    <sheetView topLeftCell="A11" zoomScale="120" zoomScaleNormal="120" workbookViewId="0">
      <selection activeCell="C3" sqref="C3:F3"/>
    </sheetView>
  </sheetViews>
  <sheetFormatPr baseColWidth="10" defaultColWidth="11.453125" defaultRowHeight="14.5" x14ac:dyDescent="0.35"/>
  <cols>
    <col min="1" max="1" width="24.7265625" customWidth="1"/>
    <col min="2" max="3" width="28.54296875" customWidth="1"/>
    <col min="4" max="4" width="13.7265625" customWidth="1"/>
    <col min="5" max="6" width="54.81640625" customWidth="1"/>
  </cols>
  <sheetData>
    <row r="1" spans="1:8" x14ac:dyDescent="0.35">
      <c r="A1" s="316"/>
      <c r="B1" s="316"/>
      <c r="C1" s="316"/>
      <c r="D1" s="315"/>
      <c r="E1" s="316"/>
      <c r="F1" s="316"/>
      <c r="G1" s="315"/>
      <c r="H1" s="315"/>
    </row>
    <row r="2" spans="1:8" ht="29" x14ac:dyDescent="0.35">
      <c r="A2" s="318" t="s">
        <v>612</v>
      </c>
      <c r="B2" s="318"/>
      <c r="C2" s="318" t="s">
        <v>613</v>
      </c>
      <c r="D2" s="317"/>
      <c r="E2" s="318"/>
      <c r="F2" s="318"/>
      <c r="G2" s="317"/>
      <c r="H2" s="317"/>
    </row>
    <row r="3" spans="1:8" ht="49.5" customHeight="1" x14ac:dyDescent="0.35">
      <c r="A3" s="317"/>
      <c r="B3" s="317"/>
      <c r="C3" s="492" t="s">
        <v>614</v>
      </c>
      <c r="D3" s="492"/>
      <c r="E3" s="492"/>
      <c r="F3" s="492"/>
      <c r="G3" s="317"/>
      <c r="H3" s="317"/>
    </row>
    <row r="4" spans="1:8" x14ac:dyDescent="0.35">
      <c r="A4" s="353" t="s">
        <v>2</v>
      </c>
      <c r="B4" s="353"/>
      <c r="C4" s="353">
        <v>46013</v>
      </c>
      <c r="D4" s="317"/>
      <c r="E4" s="318"/>
      <c r="F4" s="318"/>
      <c r="G4" s="317"/>
      <c r="H4" s="317"/>
    </row>
    <row r="5" spans="1:8" x14ac:dyDescent="0.35">
      <c r="A5" s="318" t="s">
        <v>3</v>
      </c>
      <c r="B5" s="318"/>
      <c r="C5" s="318" t="s">
        <v>4</v>
      </c>
      <c r="D5" s="317"/>
      <c r="E5" s="318"/>
      <c r="F5" s="318"/>
      <c r="G5" s="317"/>
      <c r="H5" s="317"/>
    </row>
    <row r="6" spans="1:8" x14ac:dyDescent="0.35">
      <c r="A6" s="316"/>
      <c r="B6" s="316"/>
      <c r="C6" s="316"/>
      <c r="D6" s="315"/>
      <c r="E6" s="316"/>
      <c r="F6" s="316"/>
      <c r="G6" s="315"/>
      <c r="H6" s="315"/>
    </row>
    <row r="7" spans="1:8" ht="16" x14ac:dyDescent="0.4">
      <c r="A7" s="320" t="s">
        <v>615</v>
      </c>
      <c r="B7" s="320"/>
      <c r="C7" s="320" t="s">
        <v>7</v>
      </c>
      <c r="D7" s="321" t="s">
        <v>8</v>
      </c>
      <c r="E7" s="320" t="s">
        <v>44</v>
      </c>
      <c r="F7" s="320"/>
      <c r="G7" s="319"/>
      <c r="H7" s="319"/>
    </row>
    <row r="8" spans="1:8" ht="16" x14ac:dyDescent="0.4">
      <c r="A8" s="322"/>
      <c r="B8" s="322"/>
      <c r="C8" s="322" t="s">
        <v>279</v>
      </c>
      <c r="D8" s="323">
        <v>8</v>
      </c>
      <c r="E8" s="322"/>
      <c r="F8" s="322"/>
      <c r="G8" s="319"/>
      <c r="H8" s="319"/>
    </row>
    <row r="9" spans="1:8" ht="32" x14ac:dyDescent="0.4">
      <c r="A9" s="339" t="s">
        <v>616</v>
      </c>
      <c r="B9" s="339"/>
      <c r="C9" s="339"/>
      <c r="D9" s="340"/>
      <c r="E9" s="339"/>
      <c r="F9" s="339"/>
      <c r="G9" s="319"/>
      <c r="H9" s="319"/>
    </row>
    <row r="10" spans="1:8" ht="45.65" customHeight="1" x14ac:dyDescent="0.35">
      <c r="A10" s="341"/>
      <c r="B10" s="341"/>
      <c r="C10" s="341"/>
      <c r="D10" s="341"/>
      <c r="E10" s="341"/>
      <c r="F10" s="341"/>
      <c r="G10" s="315"/>
      <c r="H10" s="315"/>
    </row>
    <row r="11" spans="1:8" ht="26.15" customHeight="1" x14ac:dyDescent="0.35">
      <c r="A11" s="341"/>
      <c r="B11" s="341"/>
      <c r="C11" s="341"/>
      <c r="D11" s="342"/>
      <c r="E11" s="343"/>
      <c r="F11" s="343"/>
      <c r="G11" s="315"/>
      <c r="H11" s="315"/>
    </row>
    <row r="12" spans="1:8" ht="81" customHeight="1" x14ac:dyDescent="0.35">
      <c r="A12" s="341" t="s">
        <v>617</v>
      </c>
      <c r="B12" s="341" t="s">
        <v>618</v>
      </c>
      <c r="C12" s="341"/>
      <c r="D12" s="342"/>
      <c r="E12" s="341"/>
      <c r="F12" s="341"/>
      <c r="G12" s="315"/>
      <c r="H12" s="315"/>
    </row>
    <row r="13" spans="1:8" ht="56.15" customHeight="1" x14ac:dyDescent="0.35">
      <c r="A13" s="344"/>
      <c r="B13" s="344" t="s">
        <v>619</v>
      </c>
      <c r="C13" s="344"/>
      <c r="D13" s="345"/>
      <c r="E13" s="344"/>
      <c r="F13" s="344"/>
      <c r="G13" s="315"/>
      <c r="H13" s="315"/>
    </row>
    <row r="14" spans="1:8" x14ac:dyDescent="0.35">
      <c r="A14" s="344" t="s">
        <v>620</v>
      </c>
      <c r="B14" s="344"/>
      <c r="C14" s="344"/>
      <c r="D14" s="345"/>
      <c r="E14" s="344"/>
      <c r="F14" s="344"/>
      <c r="G14" s="315"/>
      <c r="H14" s="315"/>
    </row>
    <row r="15" spans="1:8" x14ac:dyDescent="0.35">
      <c r="A15" s="344"/>
      <c r="B15" s="344"/>
      <c r="C15" s="344"/>
      <c r="D15" s="345"/>
      <c r="E15" s="344"/>
      <c r="F15" s="344"/>
      <c r="G15" s="315"/>
      <c r="H15" s="315"/>
    </row>
    <row r="16" spans="1:8" ht="20.149999999999999" customHeight="1" x14ac:dyDescent="0.35">
      <c r="A16" s="346"/>
      <c r="B16" s="346"/>
      <c r="C16" s="346"/>
      <c r="D16" s="347"/>
      <c r="E16" s="346"/>
      <c r="F16" s="346"/>
      <c r="G16" s="315"/>
      <c r="H16" s="315"/>
    </row>
    <row r="17" spans="1:8" ht="24.65" customHeight="1" x14ac:dyDescent="0.35">
      <c r="A17" s="346"/>
      <c r="B17" s="346"/>
      <c r="C17" s="346"/>
      <c r="D17" s="347"/>
      <c r="E17" s="346"/>
      <c r="F17" s="346"/>
      <c r="G17" s="315"/>
      <c r="H17" s="315"/>
    </row>
    <row r="18" spans="1:8" x14ac:dyDescent="0.35">
      <c r="A18" s="346"/>
      <c r="B18" s="346"/>
      <c r="C18" s="346"/>
      <c r="D18" s="347"/>
      <c r="E18" s="346"/>
      <c r="F18" s="346"/>
      <c r="G18" s="315"/>
      <c r="H18" s="315"/>
    </row>
    <row r="19" spans="1:8" ht="19" customHeight="1" x14ac:dyDescent="0.35">
      <c r="A19" s="346"/>
      <c r="B19" s="346"/>
      <c r="C19" s="346"/>
      <c r="D19" s="347"/>
      <c r="E19" s="346"/>
      <c r="F19" s="346"/>
      <c r="G19" s="315"/>
      <c r="H19" s="315"/>
    </row>
    <row r="20" spans="1:8" x14ac:dyDescent="0.35">
      <c r="A20" s="346"/>
      <c r="B20" s="346"/>
      <c r="C20" s="346"/>
      <c r="D20" s="347"/>
      <c r="E20" s="346"/>
      <c r="F20" s="346"/>
      <c r="G20" s="315"/>
      <c r="H20" s="315"/>
    </row>
    <row r="21" spans="1:8" s="16" customFormat="1" x14ac:dyDescent="0.35">
      <c r="A21" s="328"/>
      <c r="B21" s="328"/>
      <c r="C21" s="328" t="s">
        <v>284</v>
      </c>
      <c r="D21" s="329">
        <f>SUM(D8:D20)</f>
        <v>8</v>
      </c>
      <c r="E21" s="328"/>
      <c r="F21" s="328"/>
      <c r="G21" s="317"/>
      <c r="H21" s="317"/>
    </row>
    <row r="22" spans="1:8" x14ac:dyDescent="0.35">
      <c r="A22" s="325"/>
      <c r="B22" s="325"/>
      <c r="C22" s="325" t="s">
        <v>285</v>
      </c>
      <c r="D22" s="336">
        <f>D21*0.25</f>
        <v>2</v>
      </c>
      <c r="E22" s="325"/>
      <c r="F22" s="325"/>
      <c r="G22" s="315"/>
      <c r="H22" s="315"/>
    </row>
    <row r="23" spans="1:8" x14ac:dyDescent="0.35">
      <c r="A23" s="325"/>
      <c r="B23" s="325"/>
      <c r="C23" s="325" t="s">
        <v>286</v>
      </c>
      <c r="D23" s="336">
        <f>(D21+D22)*0.1</f>
        <v>1</v>
      </c>
      <c r="E23" s="325"/>
      <c r="F23" s="325"/>
      <c r="G23" s="315"/>
      <c r="H23" s="315"/>
    </row>
    <row r="24" spans="1:8" x14ac:dyDescent="0.35">
      <c r="A24" s="325"/>
      <c r="B24" s="325"/>
      <c r="C24" s="325" t="s">
        <v>287</v>
      </c>
      <c r="D24" s="336">
        <v>4</v>
      </c>
      <c r="E24" s="325"/>
      <c r="F24" s="325"/>
      <c r="G24" s="315"/>
      <c r="H24" s="315"/>
    </row>
    <row r="25" spans="1:8" x14ac:dyDescent="0.35">
      <c r="A25" s="328"/>
      <c r="B25" s="328"/>
      <c r="C25" s="328" t="s">
        <v>288</v>
      </c>
      <c r="D25" s="337">
        <f>SUM(D21:D24)</f>
        <v>15</v>
      </c>
      <c r="E25" s="328"/>
      <c r="F25" s="328"/>
      <c r="G25" s="317"/>
      <c r="H25" s="317"/>
    </row>
    <row r="26" spans="1:8" x14ac:dyDescent="0.35">
      <c r="A26" s="325"/>
      <c r="B26" s="325"/>
      <c r="C26" s="325"/>
      <c r="D26" s="327"/>
      <c r="E26" s="325"/>
      <c r="F26" s="325"/>
      <c r="G26" s="315"/>
      <c r="H26" s="315"/>
    </row>
    <row r="27" spans="1:8" x14ac:dyDescent="0.35">
      <c r="A27" s="316"/>
      <c r="B27" s="316"/>
      <c r="C27" s="316"/>
      <c r="D27" s="315"/>
      <c r="E27" s="316"/>
      <c r="F27" s="316"/>
      <c r="G27" s="315"/>
      <c r="H27" s="315"/>
    </row>
    <row r="28" spans="1:8" x14ac:dyDescent="0.35">
      <c r="A28" s="316"/>
      <c r="B28" s="316"/>
      <c r="C28" s="316"/>
      <c r="D28" s="315"/>
      <c r="E28" s="316"/>
      <c r="F28" s="316"/>
      <c r="G28" s="315"/>
      <c r="H28" s="315"/>
    </row>
    <row r="29" spans="1:8" x14ac:dyDescent="0.35">
      <c r="A29" s="316" t="s">
        <v>289</v>
      </c>
      <c r="B29" s="316"/>
      <c r="C29" s="316"/>
      <c r="D29" s="315"/>
      <c r="E29" s="316"/>
      <c r="F29" s="316"/>
      <c r="G29" s="315"/>
      <c r="H29" s="315"/>
    </row>
    <row r="30" spans="1:8" ht="16" x14ac:dyDescent="0.4">
      <c r="A30" s="320"/>
      <c r="B30" s="320"/>
      <c r="C30" s="320" t="s">
        <v>7</v>
      </c>
      <c r="D30" s="321" t="s">
        <v>8</v>
      </c>
      <c r="E30" s="320" t="s">
        <v>44</v>
      </c>
      <c r="F30" s="320"/>
      <c r="G30" s="319"/>
      <c r="H30" s="319"/>
    </row>
    <row r="31" spans="1:8" ht="16" x14ac:dyDescent="0.4">
      <c r="A31" s="324"/>
      <c r="B31" s="324"/>
      <c r="C31" s="324" t="s">
        <v>279</v>
      </c>
      <c r="D31" s="338">
        <v>8</v>
      </c>
      <c r="E31" s="322"/>
      <c r="F31" s="322"/>
      <c r="G31" s="319"/>
      <c r="H31" s="319"/>
    </row>
    <row r="32" spans="1:8" x14ac:dyDescent="0.35">
      <c r="A32" s="325"/>
      <c r="B32" s="325"/>
      <c r="C32" s="325" t="s">
        <v>621</v>
      </c>
      <c r="D32" s="334">
        <f>SUM(D9:D15)</f>
        <v>0</v>
      </c>
      <c r="E32" s="330"/>
      <c r="F32" s="330"/>
      <c r="G32" s="522"/>
      <c r="H32" s="522"/>
    </row>
    <row r="33" spans="1:8" ht="29" x14ac:dyDescent="0.35">
      <c r="A33" s="325"/>
      <c r="B33" s="325"/>
      <c r="C33" s="325" t="s">
        <v>622</v>
      </c>
      <c r="D33" s="334">
        <f>SUM(D16:D20)</f>
        <v>0</v>
      </c>
      <c r="E33" s="331"/>
      <c r="F33" s="331"/>
      <c r="G33" s="522"/>
      <c r="H33" s="522"/>
    </row>
    <row r="34" spans="1:8" x14ac:dyDescent="0.35">
      <c r="A34" s="328"/>
      <c r="B34" s="328"/>
      <c r="C34" s="328" t="s">
        <v>290</v>
      </c>
      <c r="D34" s="333">
        <f>SUM(D31:D33)</f>
        <v>8</v>
      </c>
      <c r="E34" s="331"/>
      <c r="F34" s="331"/>
      <c r="G34" s="522"/>
      <c r="H34" s="522"/>
    </row>
    <row r="35" spans="1:8" x14ac:dyDescent="0.35">
      <c r="A35" s="325"/>
      <c r="B35" s="325"/>
      <c r="C35" s="325" t="s">
        <v>285</v>
      </c>
      <c r="D35" s="348">
        <f>D34*0.25</f>
        <v>2</v>
      </c>
      <c r="E35" s="332"/>
      <c r="F35" s="332"/>
      <c r="G35" s="522"/>
      <c r="H35" s="522"/>
    </row>
    <row r="36" spans="1:8" x14ac:dyDescent="0.35">
      <c r="A36" s="325"/>
      <c r="B36" s="325"/>
      <c r="C36" s="325" t="s">
        <v>286</v>
      </c>
      <c r="D36" s="348">
        <f>(D34+D35)*0.1</f>
        <v>1</v>
      </c>
      <c r="E36" s="330"/>
      <c r="F36" s="536"/>
      <c r="G36" s="520"/>
      <c r="H36" s="520"/>
    </row>
    <row r="37" spans="1:8" x14ac:dyDescent="0.35">
      <c r="A37" s="325"/>
      <c r="B37" s="325"/>
      <c r="C37" s="325" t="s">
        <v>287</v>
      </c>
      <c r="D37" s="348">
        <v>4</v>
      </c>
      <c r="E37" s="331"/>
      <c r="F37" s="535"/>
      <c r="G37" s="521"/>
      <c r="H37" s="521"/>
    </row>
    <row r="38" spans="1:8" x14ac:dyDescent="0.35">
      <c r="A38" s="328"/>
      <c r="B38" s="328"/>
      <c r="C38" s="328" t="s">
        <v>288</v>
      </c>
      <c r="D38" s="349">
        <f>SUM(D34:D37)</f>
        <v>15</v>
      </c>
      <c r="E38" s="331"/>
      <c r="F38" s="535"/>
      <c r="G38" s="521"/>
      <c r="H38" s="521"/>
    </row>
    <row r="39" spans="1:8" x14ac:dyDescent="0.35">
      <c r="A39" s="325"/>
      <c r="B39" s="325"/>
      <c r="C39" s="325"/>
      <c r="D39" s="326"/>
      <c r="E39" s="332"/>
      <c r="F39" s="535"/>
      <c r="G39" s="521"/>
      <c r="H39" s="521"/>
    </row>
    <row r="40" spans="1:8" x14ac:dyDescent="0.35">
      <c r="A40" s="316"/>
      <c r="B40" s="316"/>
      <c r="C40" s="316"/>
      <c r="D40" s="315"/>
      <c r="E40" s="316"/>
      <c r="F40" s="316"/>
      <c r="G40" s="315"/>
      <c r="H40" s="315"/>
    </row>
    <row r="41" spans="1:8" x14ac:dyDescent="0.35">
      <c r="A41" s="316"/>
      <c r="B41" s="316"/>
      <c r="C41" s="316"/>
      <c r="D41" s="315"/>
      <c r="E41" s="316"/>
      <c r="F41" s="316"/>
      <c r="G41" s="315"/>
      <c r="H41" s="315"/>
    </row>
    <row r="42" spans="1:8" x14ac:dyDescent="0.35">
      <c r="A42" s="316"/>
      <c r="B42" s="316"/>
      <c r="C42" s="316" t="s">
        <v>623</v>
      </c>
      <c r="D42" s="315"/>
      <c r="E42" s="316"/>
      <c r="F42" s="316"/>
      <c r="G42" s="315"/>
      <c r="H42" s="315"/>
    </row>
    <row r="43" spans="1:8" x14ac:dyDescent="0.35">
      <c r="C43" t="s">
        <v>624</v>
      </c>
    </row>
  </sheetData>
  <mergeCells count="7">
    <mergeCell ref="F38:H38"/>
    <mergeCell ref="F39:H39"/>
    <mergeCell ref="C3:F3"/>
    <mergeCell ref="G32:G35"/>
    <mergeCell ref="H32:H35"/>
    <mergeCell ref="F36:H36"/>
    <mergeCell ref="F37:H37"/>
  </mergeCells>
  <pageMargins left="0.7" right="0.7" top="0.75" bottom="0.75" header="0.3" footer="0.3"/>
  <headerFooter>
    <oddFooter>&amp;C_x000D_&amp;1#&amp;"Aptos"&amp;8&amp;KFF0000 Logicalis - Sensitive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2349-09CF-40CE-BB43-D37FD78E1F8E}">
  <dimension ref="A1:G48"/>
  <sheetViews>
    <sheetView topLeftCell="A31" workbookViewId="0">
      <selection activeCell="D21" sqref="D21"/>
    </sheetView>
  </sheetViews>
  <sheetFormatPr baseColWidth="10" defaultColWidth="11.453125" defaultRowHeight="14.5" x14ac:dyDescent="0.35"/>
  <cols>
    <col min="2" max="2" width="28.54296875" customWidth="1"/>
    <col min="3" max="3" width="13.7265625" customWidth="1"/>
    <col min="4" max="5" width="54.81640625" customWidth="1"/>
  </cols>
  <sheetData>
    <row r="1" spans="1:7" x14ac:dyDescent="0.35">
      <c r="A1" s="315"/>
      <c r="B1" s="316"/>
      <c r="C1" s="315"/>
      <c r="D1" s="316"/>
      <c r="E1" s="316"/>
      <c r="F1" s="315"/>
      <c r="G1" s="315"/>
    </row>
    <row r="2" spans="1:7" x14ac:dyDescent="0.35">
      <c r="A2" s="317" t="s">
        <v>612</v>
      </c>
      <c r="B2" s="318" t="s">
        <v>625</v>
      </c>
      <c r="C2" s="317"/>
      <c r="D2" s="318"/>
      <c r="E2" s="318"/>
      <c r="F2" s="317"/>
      <c r="G2" s="317"/>
    </row>
    <row r="3" spans="1:7" x14ac:dyDescent="0.35">
      <c r="A3" s="317" t="s">
        <v>2</v>
      </c>
      <c r="B3" s="318" t="s">
        <v>626</v>
      </c>
      <c r="C3" s="317"/>
      <c r="D3" s="318"/>
      <c r="E3" s="318"/>
      <c r="F3" s="317"/>
      <c r="G3" s="317"/>
    </row>
    <row r="4" spans="1:7" x14ac:dyDescent="0.35">
      <c r="A4" s="317" t="s">
        <v>3</v>
      </c>
      <c r="B4" s="318" t="s">
        <v>4</v>
      </c>
      <c r="C4" s="317"/>
      <c r="D4" s="318"/>
      <c r="E4" s="318"/>
      <c r="F4" s="317"/>
      <c r="G4" s="317"/>
    </row>
    <row r="5" spans="1:7" x14ac:dyDescent="0.35">
      <c r="A5" s="317" t="s">
        <v>627</v>
      </c>
      <c r="B5" s="318" t="s">
        <v>628</v>
      </c>
      <c r="C5" s="317"/>
      <c r="D5" s="318"/>
      <c r="E5" s="318"/>
      <c r="F5" s="317"/>
      <c r="G5" s="317"/>
    </row>
    <row r="6" spans="1:7" x14ac:dyDescent="0.35">
      <c r="A6" s="317"/>
      <c r="B6" s="318"/>
      <c r="C6" s="317"/>
      <c r="D6" s="318"/>
      <c r="E6" s="318"/>
      <c r="F6" s="317"/>
      <c r="G6" s="317"/>
    </row>
    <row r="7" spans="1:7" x14ac:dyDescent="0.35">
      <c r="A7" s="315"/>
      <c r="B7" s="316"/>
      <c r="C7" s="315"/>
      <c r="D7" s="316"/>
      <c r="E7" s="316"/>
      <c r="F7" s="315"/>
      <c r="G7" s="315"/>
    </row>
    <row r="8" spans="1:7" ht="16" x14ac:dyDescent="0.4">
      <c r="A8" s="319"/>
      <c r="B8" s="320" t="s">
        <v>7</v>
      </c>
      <c r="C8" s="321" t="s">
        <v>8</v>
      </c>
      <c r="D8" s="320" t="s">
        <v>44</v>
      </c>
      <c r="E8" s="320" t="s">
        <v>629</v>
      </c>
      <c r="F8" s="319"/>
      <c r="G8" s="319"/>
    </row>
    <row r="9" spans="1:7" ht="16" x14ac:dyDescent="0.4">
      <c r="A9" s="319"/>
      <c r="B9" s="322" t="s">
        <v>279</v>
      </c>
      <c r="C9" s="323">
        <v>8</v>
      </c>
      <c r="D9" s="322"/>
      <c r="E9" s="322"/>
      <c r="F9" s="319"/>
      <c r="G9" s="319"/>
    </row>
    <row r="10" spans="1:7" ht="64" x14ac:dyDescent="0.4">
      <c r="A10" s="319"/>
      <c r="B10" s="339" t="s">
        <v>630</v>
      </c>
      <c r="C10" s="340">
        <v>4</v>
      </c>
      <c r="D10" s="339" t="s">
        <v>631</v>
      </c>
      <c r="E10" s="339" t="s">
        <v>632</v>
      </c>
      <c r="F10" s="319"/>
      <c r="G10" s="319"/>
    </row>
    <row r="11" spans="1:7" ht="45.65" customHeight="1" x14ac:dyDescent="0.35">
      <c r="A11" s="315"/>
      <c r="B11" s="341" t="s">
        <v>633</v>
      </c>
      <c r="C11" s="341">
        <v>12</v>
      </c>
      <c r="D11" s="341" t="s">
        <v>634</v>
      </c>
      <c r="E11" s="341"/>
      <c r="F11" s="315" t="s">
        <v>635</v>
      </c>
      <c r="G11" s="315"/>
    </row>
    <row r="12" spans="1:7" ht="26.15" customHeight="1" x14ac:dyDescent="0.35">
      <c r="A12" s="315"/>
      <c r="B12" s="341" t="s">
        <v>636</v>
      </c>
      <c r="C12" s="342">
        <v>12</v>
      </c>
      <c r="D12" s="343" t="s">
        <v>637</v>
      </c>
      <c r="E12" s="343"/>
      <c r="F12" s="315"/>
      <c r="G12" s="315"/>
    </row>
    <row r="13" spans="1:7" ht="69.650000000000006" customHeight="1" x14ac:dyDescent="0.35">
      <c r="A13" s="315"/>
      <c r="B13" s="341" t="s">
        <v>638</v>
      </c>
      <c r="C13" s="342">
        <v>12</v>
      </c>
      <c r="D13" s="341" t="s">
        <v>639</v>
      </c>
      <c r="E13" s="341"/>
      <c r="F13" s="315"/>
      <c r="G13" s="315"/>
    </row>
    <row r="14" spans="1:7" ht="56.15" customHeight="1" x14ac:dyDescent="0.35">
      <c r="A14" s="315"/>
      <c r="B14" s="344" t="s">
        <v>640</v>
      </c>
      <c r="C14" s="345">
        <v>4</v>
      </c>
      <c r="D14" s="344" t="s">
        <v>641</v>
      </c>
      <c r="E14" s="344"/>
      <c r="F14" s="315"/>
      <c r="G14" s="315"/>
    </row>
    <row r="15" spans="1:7" ht="29" x14ac:dyDescent="0.35">
      <c r="A15" s="315"/>
      <c r="B15" s="344" t="s">
        <v>642</v>
      </c>
      <c r="C15" s="345">
        <v>4</v>
      </c>
      <c r="D15" s="344" t="s">
        <v>643</v>
      </c>
      <c r="E15" s="344"/>
      <c r="F15" s="315"/>
      <c r="G15" s="315"/>
    </row>
    <row r="16" spans="1:7" ht="72.5" x14ac:dyDescent="0.35">
      <c r="A16" s="315"/>
      <c r="B16" s="344" t="s">
        <v>644</v>
      </c>
      <c r="C16" s="345">
        <v>8</v>
      </c>
      <c r="D16" s="344" t="s">
        <v>645</v>
      </c>
      <c r="E16" s="344"/>
      <c r="F16" s="315"/>
      <c r="G16" s="315"/>
    </row>
    <row r="17" spans="1:7" ht="20.149999999999999" customHeight="1" x14ac:dyDescent="0.35">
      <c r="A17" s="315"/>
      <c r="B17" s="346" t="s">
        <v>646</v>
      </c>
      <c r="C17" s="347">
        <v>8</v>
      </c>
      <c r="D17" s="346"/>
      <c r="E17" s="346"/>
      <c r="F17" s="315"/>
      <c r="G17" s="315"/>
    </row>
    <row r="18" spans="1:7" ht="24.65" customHeight="1" x14ac:dyDescent="0.35">
      <c r="A18" s="315"/>
      <c r="B18" s="346" t="s">
        <v>647</v>
      </c>
      <c r="C18" s="347">
        <v>4</v>
      </c>
      <c r="D18" s="346"/>
      <c r="E18" s="346"/>
      <c r="F18" s="315"/>
      <c r="G18" s="315"/>
    </row>
    <row r="19" spans="1:7" ht="43.5" x14ac:dyDescent="0.35">
      <c r="A19" s="315"/>
      <c r="B19" s="346" t="s">
        <v>648</v>
      </c>
      <c r="C19" s="347">
        <v>4</v>
      </c>
      <c r="D19" s="346" t="s">
        <v>649</v>
      </c>
      <c r="E19" s="346"/>
      <c r="F19" s="315"/>
      <c r="G19" s="315"/>
    </row>
    <row r="20" spans="1:7" ht="19" customHeight="1" x14ac:dyDescent="0.35">
      <c r="A20" s="315"/>
      <c r="B20" s="346" t="s">
        <v>650</v>
      </c>
      <c r="C20" s="347">
        <v>8</v>
      </c>
      <c r="D20" s="346" t="s">
        <v>651</v>
      </c>
      <c r="E20" s="346"/>
      <c r="F20" s="315"/>
      <c r="G20" s="315"/>
    </row>
    <row r="21" spans="1:7" ht="101.5" x14ac:dyDescent="0.35">
      <c r="A21" s="315"/>
      <c r="B21" s="346" t="s">
        <v>652</v>
      </c>
      <c r="C21" s="347">
        <v>24</v>
      </c>
      <c r="D21" s="346" t="s">
        <v>653</v>
      </c>
      <c r="E21" s="346" t="s">
        <v>1775</v>
      </c>
      <c r="F21" s="315"/>
      <c r="G21" s="315"/>
    </row>
    <row r="22" spans="1:7" s="16" customFormat="1" x14ac:dyDescent="0.35">
      <c r="A22" s="317"/>
      <c r="B22" s="328" t="s">
        <v>284</v>
      </c>
      <c r="C22" s="329">
        <f>SUM(C9:C21)</f>
        <v>112</v>
      </c>
      <c r="D22" s="328"/>
      <c r="E22" s="328"/>
      <c r="F22" s="317"/>
      <c r="G22" s="317"/>
    </row>
    <row r="23" spans="1:7" x14ac:dyDescent="0.35">
      <c r="A23" s="315"/>
      <c r="B23" s="325" t="s">
        <v>285</v>
      </c>
      <c r="C23" s="336">
        <f>C22*0.25</f>
        <v>28</v>
      </c>
      <c r="D23" s="325"/>
      <c r="E23" s="325"/>
      <c r="F23" s="315"/>
      <c r="G23" s="315"/>
    </row>
    <row r="24" spans="1:7" x14ac:dyDescent="0.35">
      <c r="A24" s="315"/>
      <c r="B24" s="325" t="s">
        <v>286</v>
      </c>
      <c r="C24" s="336">
        <f>(C22+C23)*0.1</f>
        <v>14</v>
      </c>
      <c r="D24" s="325"/>
      <c r="E24" s="325"/>
      <c r="F24" s="315"/>
      <c r="G24" s="315"/>
    </row>
    <row r="25" spans="1:7" x14ac:dyDescent="0.35">
      <c r="A25" s="315"/>
      <c r="B25" s="325" t="s">
        <v>287</v>
      </c>
      <c r="C25" s="336">
        <v>4</v>
      </c>
      <c r="D25" s="325"/>
      <c r="E25" s="325"/>
      <c r="F25" s="315"/>
      <c r="G25" s="315"/>
    </row>
    <row r="26" spans="1:7" x14ac:dyDescent="0.35">
      <c r="A26" s="317"/>
      <c r="B26" s="328" t="s">
        <v>288</v>
      </c>
      <c r="C26" s="337">
        <f>SUM(C22:C25)</f>
        <v>158</v>
      </c>
      <c r="D26" s="328"/>
      <c r="E26" s="328"/>
      <c r="F26" s="317"/>
      <c r="G26" s="317"/>
    </row>
    <row r="27" spans="1:7" x14ac:dyDescent="0.35">
      <c r="A27" s="315"/>
      <c r="B27" s="325"/>
      <c r="C27" s="327"/>
      <c r="D27" s="325"/>
      <c r="E27" s="325"/>
      <c r="F27" s="315"/>
      <c r="G27" s="315"/>
    </row>
    <row r="28" spans="1:7" x14ac:dyDescent="0.35">
      <c r="A28" s="315"/>
      <c r="B28" s="316"/>
      <c r="C28" s="315"/>
      <c r="D28" s="316"/>
      <c r="E28" s="316"/>
      <c r="F28" s="315"/>
      <c r="G28" s="315"/>
    </row>
    <row r="29" spans="1:7" x14ac:dyDescent="0.35">
      <c r="A29" s="315"/>
      <c r="B29" s="316"/>
      <c r="C29" s="315"/>
      <c r="D29" s="316"/>
      <c r="E29" s="316"/>
      <c r="F29" s="315"/>
      <c r="G29" s="315"/>
    </row>
    <row r="30" spans="1:7" x14ac:dyDescent="0.35">
      <c r="A30" s="315" t="s">
        <v>289</v>
      </c>
      <c r="B30" s="316"/>
      <c r="C30" s="315"/>
      <c r="D30" s="316"/>
      <c r="E30" s="316"/>
      <c r="F30" s="315"/>
      <c r="G30" s="315"/>
    </row>
    <row r="31" spans="1:7" ht="16" x14ac:dyDescent="0.4">
      <c r="A31" s="319"/>
      <c r="B31" s="320" t="s">
        <v>7</v>
      </c>
      <c r="C31" s="321" t="s">
        <v>8</v>
      </c>
      <c r="D31" s="320" t="s">
        <v>44</v>
      </c>
      <c r="E31" s="320"/>
      <c r="F31" s="319"/>
      <c r="G31" s="319"/>
    </row>
    <row r="32" spans="1:7" ht="16" x14ac:dyDescent="0.4">
      <c r="A32" s="319"/>
      <c r="B32" s="324" t="s">
        <v>279</v>
      </c>
      <c r="C32" s="338">
        <v>8</v>
      </c>
      <c r="D32" s="322"/>
      <c r="E32" s="322"/>
      <c r="F32" s="319"/>
      <c r="G32" s="319"/>
    </row>
    <row r="33" spans="1:7" x14ac:dyDescent="0.35">
      <c r="A33" s="519"/>
      <c r="B33" s="325" t="s">
        <v>621</v>
      </c>
      <c r="C33" s="334">
        <f>SUM(C10:C16)</f>
        <v>56</v>
      </c>
      <c r="D33" s="330"/>
      <c r="E33" s="330"/>
      <c r="F33" s="522"/>
      <c r="G33" s="522"/>
    </row>
    <row r="34" spans="1:7" ht="29" x14ac:dyDescent="0.35">
      <c r="A34" s="519"/>
      <c r="B34" s="325" t="s">
        <v>622</v>
      </c>
      <c r="C34" s="334">
        <f>SUM(C17:C21)</f>
        <v>48</v>
      </c>
      <c r="D34" s="331"/>
      <c r="E34" s="331"/>
      <c r="F34" s="522"/>
      <c r="G34" s="522"/>
    </row>
    <row r="35" spans="1:7" x14ac:dyDescent="0.35">
      <c r="A35" s="519"/>
      <c r="B35" s="328" t="s">
        <v>290</v>
      </c>
      <c r="C35" s="333">
        <f>SUM(C32:C34)</f>
        <v>112</v>
      </c>
      <c r="D35" s="331"/>
      <c r="E35" s="331"/>
      <c r="F35" s="522"/>
      <c r="G35" s="522"/>
    </row>
    <row r="36" spans="1:7" x14ac:dyDescent="0.35">
      <c r="A36" s="519"/>
      <c r="B36" s="325" t="s">
        <v>285</v>
      </c>
      <c r="C36" s="348">
        <f>C35*0.25</f>
        <v>28</v>
      </c>
      <c r="D36" s="332"/>
      <c r="E36" s="332"/>
      <c r="F36" s="522"/>
      <c r="G36" s="522"/>
    </row>
    <row r="37" spans="1:7" x14ac:dyDescent="0.35">
      <c r="A37" s="519"/>
      <c r="B37" s="325" t="s">
        <v>286</v>
      </c>
      <c r="C37" s="348">
        <f>(C35+C36)*0.1</f>
        <v>14</v>
      </c>
      <c r="D37" s="330"/>
      <c r="E37" s="536"/>
      <c r="F37" s="520"/>
      <c r="G37" s="520"/>
    </row>
    <row r="38" spans="1:7" x14ac:dyDescent="0.35">
      <c r="A38" s="519"/>
      <c r="B38" s="325" t="s">
        <v>287</v>
      </c>
      <c r="C38" s="348">
        <v>4</v>
      </c>
      <c r="D38" s="331"/>
      <c r="E38" s="535"/>
      <c r="F38" s="521"/>
      <c r="G38" s="521"/>
    </row>
    <row r="39" spans="1:7" x14ac:dyDescent="0.35">
      <c r="A39" s="519"/>
      <c r="B39" s="328" t="s">
        <v>288</v>
      </c>
      <c r="C39" s="349">
        <f>SUM(C35:C38)</f>
        <v>158</v>
      </c>
      <c r="D39" s="331"/>
      <c r="E39" s="535"/>
      <c r="F39" s="521"/>
      <c r="G39" s="521"/>
    </row>
    <row r="40" spans="1:7" x14ac:dyDescent="0.35">
      <c r="A40" s="519"/>
      <c r="B40" s="325"/>
      <c r="C40" s="326"/>
      <c r="D40" s="332"/>
      <c r="E40" s="535"/>
      <c r="F40" s="521"/>
      <c r="G40" s="521"/>
    </row>
    <row r="41" spans="1:7" x14ac:dyDescent="0.35">
      <c r="A41" s="315"/>
      <c r="B41" s="316"/>
      <c r="C41" s="315"/>
      <c r="D41" s="316"/>
      <c r="E41" s="316"/>
      <c r="F41" s="315"/>
      <c r="G41" s="315"/>
    </row>
    <row r="42" spans="1:7" x14ac:dyDescent="0.35">
      <c r="A42" s="315"/>
      <c r="B42" s="316"/>
      <c r="C42" s="315"/>
      <c r="D42" s="316"/>
      <c r="E42" s="316"/>
      <c r="F42" s="315"/>
      <c r="G42" s="315"/>
    </row>
    <row r="43" spans="1:7" x14ac:dyDescent="0.35">
      <c r="A43" s="315"/>
      <c r="B43" s="316"/>
      <c r="C43" s="315"/>
      <c r="D43" s="316"/>
      <c r="E43" s="316"/>
      <c r="F43" s="315"/>
      <c r="G43" s="315"/>
    </row>
    <row r="44" spans="1:7" ht="29" x14ac:dyDescent="0.35">
      <c r="A44" s="315"/>
      <c r="B44" s="316" t="s">
        <v>291</v>
      </c>
      <c r="C44" s="315"/>
      <c r="D44" s="316" t="s">
        <v>292</v>
      </c>
      <c r="E44" s="316"/>
      <c r="F44" s="315"/>
      <c r="G44" s="315"/>
    </row>
    <row r="45" spans="1:7" x14ac:dyDescent="0.35">
      <c r="A45" s="315"/>
      <c r="B45" s="316"/>
      <c r="C45" s="315"/>
      <c r="D45" s="316"/>
      <c r="E45" s="316"/>
      <c r="F45" s="315"/>
      <c r="G45" s="315"/>
    </row>
    <row r="46" spans="1:7" x14ac:dyDescent="0.35">
      <c r="A46" s="315"/>
      <c r="B46" s="316" t="s">
        <v>293</v>
      </c>
      <c r="C46" s="315">
        <v>20272002</v>
      </c>
      <c r="D46" s="335">
        <v>20000362</v>
      </c>
      <c r="E46" s="335"/>
      <c r="F46" s="315"/>
      <c r="G46" s="315"/>
    </row>
    <row r="47" spans="1:7" x14ac:dyDescent="0.35">
      <c r="A47" s="315"/>
      <c r="B47" s="316" t="s">
        <v>294</v>
      </c>
      <c r="C47" s="315">
        <v>163170795</v>
      </c>
      <c r="D47" s="316"/>
      <c r="E47" s="316"/>
      <c r="F47" s="315"/>
      <c r="G47" s="315"/>
    </row>
    <row r="48" spans="1:7" x14ac:dyDescent="0.35">
      <c r="A48" s="315"/>
      <c r="B48" s="316" t="s">
        <v>295</v>
      </c>
      <c r="C48" s="315">
        <v>323891</v>
      </c>
      <c r="D48" s="316"/>
      <c r="E48" s="316"/>
      <c r="F48" s="315"/>
      <c r="G48" s="315"/>
    </row>
  </sheetData>
  <mergeCells count="8">
    <mergeCell ref="G33:G36"/>
    <mergeCell ref="A37:A40"/>
    <mergeCell ref="E37:G37"/>
    <mergeCell ref="E38:G38"/>
    <mergeCell ref="A33:A36"/>
    <mergeCell ref="F33:F36"/>
    <mergeCell ref="E39:G39"/>
    <mergeCell ref="E40:G40"/>
  </mergeCells>
  <pageMargins left="0.7" right="0.7" top="0.75" bottom="0.75" header="0.3" footer="0.3"/>
  <headerFooter>
    <oddFooter>&amp;C_x000D_&amp;1#&amp;"Aptos"&amp;8&amp;KFF0000 Logicalis - Sensitive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E7AB-CB44-474A-964F-D6F662CA46DD}">
  <dimension ref="A2:K163"/>
  <sheetViews>
    <sheetView zoomScale="110" zoomScaleNormal="110" workbookViewId="0">
      <selection activeCell="A150" sqref="A150:A159"/>
    </sheetView>
  </sheetViews>
  <sheetFormatPr baseColWidth="10" defaultColWidth="11.453125" defaultRowHeight="14.5" x14ac:dyDescent="0.35"/>
  <cols>
    <col min="1" max="1" width="39.81640625" customWidth="1"/>
    <col min="2" max="2" width="59" style="3" customWidth="1"/>
    <col min="3" max="3" width="39.1796875" customWidth="1"/>
    <col min="4" max="4" width="22.1796875" style="3" customWidth="1"/>
    <col min="5" max="5" width="14.81640625" style="3" customWidth="1"/>
    <col min="6" max="6" width="19.7265625" customWidth="1"/>
    <col min="7" max="7" width="29.26953125" customWidth="1"/>
    <col min="8" max="8" width="30.7265625" customWidth="1"/>
    <col min="9" max="9" width="51.81640625" customWidth="1"/>
    <col min="10" max="10" width="18" customWidth="1"/>
  </cols>
  <sheetData>
    <row r="2" spans="1:8" s="16" customFormat="1" ht="30" customHeight="1" x14ac:dyDescent="0.4">
      <c r="A2" s="16" t="s">
        <v>0</v>
      </c>
      <c r="B2" s="526" t="s">
        <v>654</v>
      </c>
      <c r="C2" s="526"/>
      <c r="D2" s="526"/>
      <c r="E2" s="19"/>
    </row>
    <row r="3" spans="1:8" s="16" customFormat="1" x14ac:dyDescent="0.35">
      <c r="A3" s="16" t="s">
        <v>2</v>
      </c>
      <c r="B3" s="23">
        <v>45824</v>
      </c>
      <c r="D3" s="19"/>
      <c r="E3" s="19"/>
    </row>
    <row r="4" spans="1:8" s="16" customFormat="1" x14ac:dyDescent="0.35">
      <c r="A4" s="16" t="s">
        <v>3</v>
      </c>
      <c r="B4" s="19" t="s">
        <v>4</v>
      </c>
      <c r="D4" s="19"/>
      <c r="E4" s="19"/>
    </row>
    <row r="6" spans="1:8" s="17" customFormat="1" ht="16" x14ac:dyDescent="0.4">
      <c r="A6" s="17" t="s">
        <v>6</v>
      </c>
      <c r="B6" s="20" t="s">
        <v>7</v>
      </c>
      <c r="C6" s="18" t="s">
        <v>8</v>
      </c>
      <c r="D6" s="20" t="s">
        <v>44</v>
      </c>
      <c r="E6" s="50"/>
      <c r="H6" s="18" t="s">
        <v>8</v>
      </c>
    </row>
    <row r="7" spans="1:8" s="17" customFormat="1" ht="92" x14ac:dyDescent="0.4">
      <c r="B7" s="29" t="s">
        <v>279</v>
      </c>
      <c r="C7" s="30">
        <v>6</v>
      </c>
      <c r="D7" s="7" t="s">
        <v>655</v>
      </c>
      <c r="E7" s="50"/>
      <c r="H7" s="1">
        <f>C7+C8</f>
        <v>14</v>
      </c>
    </row>
    <row r="8" spans="1:8" x14ac:dyDescent="0.35">
      <c r="B8" s="4" t="s">
        <v>656</v>
      </c>
      <c r="C8" s="1">
        <v>8</v>
      </c>
      <c r="D8" s="4"/>
      <c r="H8" s="1">
        <f>SUM(C9:C12)</f>
        <v>44</v>
      </c>
    </row>
    <row r="9" spans="1:8" ht="29" x14ac:dyDescent="0.35">
      <c r="B9" s="4" t="s">
        <v>657</v>
      </c>
      <c r="C9" s="1">
        <v>16</v>
      </c>
      <c r="D9" s="4" t="s">
        <v>658</v>
      </c>
      <c r="H9" s="1">
        <f>SUM(C13:C19)</f>
        <v>136</v>
      </c>
    </row>
    <row r="10" spans="1:8" ht="21.75" customHeight="1" x14ac:dyDescent="0.35">
      <c r="B10" s="4" t="s">
        <v>659</v>
      </c>
      <c r="C10" s="1">
        <v>8</v>
      </c>
      <c r="D10" s="4" t="s">
        <v>658</v>
      </c>
      <c r="H10" s="143">
        <f>C21+C23+C24+C25</f>
        <v>96</v>
      </c>
    </row>
    <row r="11" spans="1:8" ht="43.5" x14ac:dyDescent="0.35">
      <c r="B11" s="206" t="s">
        <v>660</v>
      </c>
      <c r="C11" s="204">
        <v>16</v>
      </c>
      <c r="D11" s="4" t="s">
        <v>661</v>
      </c>
      <c r="H11" s="143">
        <f>C26</f>
        <v>24</v>
      </c>
    </row>
    <row r="12" spans="1:8" ht="29.25" customHeight="1" x14ac:dyDescent="0.35">
      <c r="B12" s="77" t="s">
        <v>662</v>
      </c>
      <c r="C12" s="57">
        <v>4</v>
      </c>
      <c r="D12" s="4"/>
      <c r="H12" s="1">
        <f>SUM(H7:H11)</f>
        <v>314</v>
      </c>
    </row>
    <row r="13" spans="1:8" ht="24.75" customHeight="1" x14ac:dyDescent="0.35">
      <c r="B13" s="4" t="s">
        <v>663</v>
      </c>
      <c r="C13" s="1">
        <v>24</v>
      </c>
      <c r="D13" s="4"/>
    </row>
    <row r="14" spans="1:8" x14ac:dyDescent="0.35">
      <c r="B14" s="77" t="s">
        <v>664</v>
      </c>
      <c r="C14" s="57">
        <v>16</v>
      </c>
      <c r="D14" s="4"/>
    </row>
    <row r="15" spans="1:8" ht="24" customHeight="1" x14ac:dyDescent="0.35">
      <c r="B15" s="4" t="s">
        <v>665</v>
      </c>
      <c r="C15" s="1">
        <v>16</v>
      </c>
      <c r="D15" s="4"/>
    </row>
    <row r="16" spans="1:8" x14ac:dyDescent="0.35">
      <c r="B16" s="4" t="s">
        <v>666</v>
      </c>
      <c r="C16" s="1">
        <v>16</v>
      </c>
      <c r="D16" s="4"/>
    </row>
    <row r="17" spans="1:8" x14ac:dyDescent="0.35">
      <c r="B17" s="4" t="s">
        <v>667</v>
      </c>
      <c r="C17" s="1">
        <v>16</v>
      </c>
      <c r="D17" s="4"/>
    </row>
    <row r="18" spans="1:8" s="16" customFormat="1" x14ac:dyDescent="0.35">
      <c r="B18" s="6" t="s">
        <v>668</v>
      </c>
      <c r="C18" s="204">
        <v>16</v>
      </c>
      <c r="D18" s="4"/>
      <c r="E18" s="19"/>
    </row>
    <row r="19" spans="1:8" ht="29" x14ac:dyDescent="0.35">
      <c r="B19" s="4" t="s">
        <v>669</v>
      </c>
      <c r="C19" s="1">
        <v>32</v>
      </c>
      <c r="D19" s="4"/>
    </row>
    <row r="20" spans="1:8" ht="29" hidden="1" x14ac:dyDescent="0.35">
      <c r="B20" s="11" t="s">
        <v>670</v>
      </c>
      <c r="C20" s="207">
        <v>0</v>
      </c>
      <c r="D20" s="4"/>
    </row>
    <row r="21" spans="1:8" x14ac:dyDescent="0.35">
      <c r="B21" s="4" t="s">
        <v>671</v>
      </c>
      <c r="C21" s="1">
        <v>24</v>
      </c>
      <c r="D21" s="4"/>
    </row>
    <row r="22" spans="1:8" s="17" customFormat="1" ht="16" x14ac:dyDescent="0.4">
      <c r="B22" s="52" t="s">
        <v>672</v>
      </c>
      <c r="C22" s="43">
        <f>SUM(C7:C21)</f>
        <v>218</v>
      </c>
      <c r="D22" s="4"/>
      <c r="E22" s="50"/>
    </row>
    <row r="23" spans="1:8" s="17" customFormat="1" ht="16" x14ac:dyDescent="0.4">
      <c r="B23" s="4" t="s">
        <v>673</v>
      </c>
      <c r="C23" s="1">
        <v>16</v>
      </c>
      <c r="D23" s="4"/>
      <c r="E23" s="50"/>
    </row>
    <row r="24" spans="1:8" x14ac:dyDescent="0.35">
      <c r="B24" s="4" t="s">
        <v>674</v>
      </c>
      <c r="C24" s="1">
        <v>8</v>
      </c>
      <c r="D24" s="4"/>
    </row>
    <row r="25" spans="1:8" ht="29" x14ac:dyDescent="0.35">
      <c r="B25" s="4" t="s">
        <v>675</v>
      </c>
      <c r="C25" s="143">
        <v>48</v>
      </c>
      <c r="D25" s="4" t="s">
        <v>676</v>
      </c>
      <c r="E25" s="527"/>
      <c r="F25" s="527"/>
      <c r="G25" s="527"/>
      <c r="H25" s="527"/>
    </row>
    <row r="26" spans="1:8" x14ac:dyDescent="0.35">
      <c r="B26" s="4" t="s">
        <v>286</v>
      </c>
      <c r="C26" s="143">
        <v>24</v>
      </c>
      <c r="D26" s="4"/>
    </row>
    <row r="27" spans="1:8" s="16" customFormat="1" x14ac:dyDescent="0.35">
      <c r="B27" s="52" t="s">
        <v>677</v>
      </c>
      <c r="C27" s="205">
        <f>SUM(C22:C26)</f>
        <v>314</v>
      </c>
      <c r="D27" s="52"/>
      <c r="E27" s="19"/>
    </row>
    <row r="30" spans="1:8" x14ac:dyDescent="0.35">
      <c r="A30" t="s">
        <v>678</v>
      </c>
    </row>
    <row r="32" spans="1:8" ht="16" x14ac:dyDescent="0.4">
      <c r="A32" s="20" t="s">
        <v>277</v>
      </c>
      <c r="B32" s="20" t="s">
        <v>7</v>
      </c>
      <c r="C32" s="18" t="s">
        <v>8</v>
      </c>
    </row>
    <row r="33" spans="1:5" ht="16" x14ac:dyDescent="0.4">
      <c r="A33" s="29"/>
      <c r="B33" s="29" t="s">
        <v>279</v>
      </c>
      <c r="C33" s="231">
        <v>6</v>
      </c>
    </row>
    <row r="34" spans="1:5" x14ac:dyDescent="0.35">
      <c r="A34" s="43" t="s">
        <v>679</v>
      </c>
      <c r="B34" s="4" t="s">
        <v>680</v>
      </c>
      <c r="C34" s="232">
        <v>56</v>
      </c>
    </row>
    <row r="35" spans="1:5" x14ac:dyDescent="0.35">
      <c r="A35" s="43" t="s">
        <v>681</v>
      </c>
      <c r="B35" s="4" t="s">
        <v>682</v>
      </c>
      <c r="C35" s="232">
        <v>16</v>
      </c>
    </row>
    <row r="36" spans="1:5" x14ac:dyDescent="0.35">
      <c r="A36" s="43" t="s">
        <v>683</v>
      </c>
      <c r="B36" s="6" t="s">
        <v>684</v>
      </c>
      <c r="C36" s="547">
        <v>120</v>
      </c>
      <c r="D36" s="4">
        <v>16</v>
      </c>
      <c r="E36" s="1">
        <v>16</v>
      </c>
    </row>
    <row r="37" spans="1:5" x14ac:dyDescent="0.35">
      <c r="A37" s="43"/>
      <c r="B37" s="4" t="s">
        <v>685</v>
      </c>
      <c r="C37" s="548"/>
      <c r="D37" s="4">
        <v>16</v>
      </c>
      <c r="E37" s="1">
        <v>16</v>
      </c>
    </row>
    <row r="38" spans="1:5" x14ac:dyDescent="0.35">
      <c r="A38" s="43"/>
      <c r="B38" s="4" t="s">
        <v>686</v>
      </c>
      <c r="C38" s="548"/>
      <c r="D38" s="4">
        <v>8</v>
      </c>
      <c r="E38" s="1">
        <v>8</v>
      </c>
    </row>
    <row r="39" spans="1:5" ht="29" x14ac:dyDescent="0.35">
      <c r="A39" s="43"/>
      <c r="B39" s="4" t="s">
        <v>687</v>
      </c>
      <c r="C39" s="548"/>
      <c r="D39" s="4">
        <v>24</v>
      </c>
      <c r="E39" s="1">
        <v>24</v>
      </c>
    </row>
    <row r="40" spans="1:5" x14ac:dyDescent="0.35">
      <c r="A40" s="43"/>
      <c r="B40" s="77" t="s">
        <v>688</v>
      </c>
      <c r="C40" s="548"/>
      <c r="D40" s="4">
        <v>32</v>
      </c>
      <c r="E40" s="1">
        <v>32</v>
      </c>
    </row>
    <row r="41" spans="1:5" x14ac:dyDescent="0.35">
      <c r="A41" s="43"/>
      <c r="B41" s="4" t="s">
        <v>689</v>
      </c>
      <c r="C41" s="549"/>
      <c r="D41" s="77">
        <v>0</v>
      </c>
      <c r="E41" s="57">
        <v>0</v>
      </c>
    </row>
    <row r="42" spans="1:5" ht="29" x14ac:dyDescent="0.35">
      <c r="A42" s="4" t="s">
        <v>690</v>
      </c>
      <c r="B42" s="4" t="s">
        <v>691</v>
      </c>
      <c r="C42" s="232">
        <v>20</v>
      </c>
    </row>
    <row r="43" spans="1:5" s="16" customFormat="1" x14ac:dyDescent="0.35">
      <c r="A43" s="52" t="s">
        <v>677</v>
      </c>
      <c r="B43" s="52"/>
      <c r="C43" s="105">
        <f>SUM(C33:C42)</f>
        <v>218</v>
      </c>
      <c r="D43" s="19"/>
      <c r="E43" s="19">
        <f>96*1.2</f>
        <v>115.19999999999999</v>
      </c>
    </row>
    <row r="44" spans="1:5" x14ac:dyDescent="0.35">
      <c r="A44" s="4" t="s">
        <v>692</v>
      </c>
      <c r="B44" s="4"/>
      <c r="C44" s="149">
        <f>C43*0.2</f>
        <v>43.6</v>
      </c>
      <c r="D44" s="3" t="s">
        <v>693</v>
      </c>
    </row>
    <row r="45" spans="1:5" x14ac:dyDescent="0.35">
      <c r="A45" s="4" t="s">
        <v>286</v>
      </c>
      <c r="B45" s="4"/>
      <c r="C45" s="233">
        <f>(C44+C43)*0.1</f>
        <v>26.160000000000004</v>
      </c>
    </row>
    <row r="46" spans="1:5" s="16" customFormat="1" x14ac:dyDescent="0.35">
      <c r="A46" s="52" t="s">
        <v>694</v>
      </c>
      <c r="B46" s="52"/>
      <c r="C46" s="234">
        <f>SUM(C43:D45)</f>
        <v>287.76000000000005</v>
      </c>
      <c r="D46" s="19"/>
      <c r="E46" s="19"/>
    </row>
    <row r="47" spans="1:5" x14ac:dyDescent="0.35">
      <c r="A47" s="43"/>
      <c r="B47" s="4"/>
      <c r="C47" s="1"/>
    </row>
    <row r="48" spans="1:5" x14ac:dyDescent="0.35">
      <c r="A48" s="43"/>
      <c r="B48" s="4"/>
      <c r="C48" s="1"/>
    </row>
    <row r="49" spans="1:7" x14ac:dyDescent="0.35">
      <c r="A49" s="43"/>
      <c r="B49" s="4"/>
      <c r="C49" s="1"/>
    </row>
    <row r="50" spans="1:7" x14ac:dyDescent="0.35">
      <c r="A50" s="43"/>
      <c r="B50" s="4"/>
      <c r="C50" s="1"/>
    </row>
    <row r="51" spans="1:7" x14ac:dyDescent="0.35">
      <c r="A51" s="43"/>
      <c r="B51" s="4"/>
      <c r="C51" s="1"/>
    </row>
    <row r="52" spans="1:7" x14ac:dyDescent="0.35">
      <c r="A52" s="43"/>
      <c r="B52" s="4"/>
      <c r="C52" s="1"/>
    </row>
    <row r="55" spans="1:7" ht="18.5" x14ac:dyDescent="0.45">
      <c r="A55" s="237" t="s">
        <v>695</v>
      </c>
    </row>
    <row r="57" spans="1:7" s="17" customFormat="1" ht="18.5" x14ac:dyDescent="0.45">
      <c r="A57" s="237" t="s">
        <v>696</v>
      </c>
      <c r="B57" s="238" t="s">
        <v>6</v>
      </c>
      <c r="C57" s="237" t="s">
        <v>697</v>
      </c>
      <c r="D57" s="238"/>
      <c r="E57" s="238" t="s">
        <v>698</v>
      </c>
      <c r="F57" s="237" t="s">
        <v>699</v>
      </c>
      <c r="G57" s="364"/>
    </row>
    <row r="58" spans="1:7" s="17" customFormat="1" ht="18.5" x14ac:dyDescent="0.45">
      <c r="A58" s="242">
        <v>45915</v>
      </c>
      <c r="B58" s="240"/>
      <c r="C58" s="241"/>
      <c r="D58" s="240"/>
      <c r="E58" s="240"/>
      <c r="F58" s="241"/>
      <c r="G58" s="365"/>
    </row>
    <row r="59" spans="1:7" ht="58" x14ac:dyDescent="0.35">
      <c r="A59" s="1"/>
      <c r="B59" s="4" t="s">
        <v>700</v>
      </c>
      <c r="C59" s="43" t="s">
        <v>4</v>
      </c>
      <c r="D59" s="4"/>
      <c r="E59" s="4" t="s">
        <v>701</v>
      </c>
      <c r="F59" s="1" t="s">
        <v>702</v>
      </c>
    </row>
    <row r="60" spans="1:7" ht="29" x14ac:dyDescent="0.35">
      <c r="A60" s="1"/>
      <c r="B60" s="4" t="s">
        <v>703</v>
      </c>
      <c r="C60" s="1"/>
      <c r="D60" s="4"/>
      <c r="E60" s="4" t="s">
        <v>704</v>
      </c>
      <c r="F60" s="1" t="s">
        <v>702</v>
      </c>
    </row>
    <row r="61" spans="1:7" ht="43.5" x14ac:dyDescent="0.35">
      <c r="A61" s="1"/>
      <c r="B61" s="4" t="s">
        <v>705</v>
      </c>
      <c r="C61" s="1"/>
      <c r="D61" s="4"/>
      <c r="E61" s="4" t="s">
        <v>706</v>
      </c>
      <c r="F61" s="1" t="s">
        <v>702</v>
      </c>
    </row>
    <row r="62" spans="1:7" ht="40.5" customHeight="1" x14ac:dyDescent="0.35">
      <c r="A62" s="1" t="s">
        <v>707</v>
      </c>
      <c r="B62" s="4" t="s">
        <v>708</v>
      </c>
      <c r="C62" s="1"/>
      <c r="D62" s="4"/>
      <c r="E62" s="4" t="s">
        <v>706</v>
      </c>
      <c r="F62" s="1" t="s">
        <v>709</v>
      </c>
    </row>
    <row r="63" spans="1:7" ht="29" x14ac:dyDescent="0.35">
      <c r="A63" s="1"/>
      <c r="B63" s="4" t="s">
        <v>710</v>
      </c>
      <c r="C63" s="1"/>
      <c r="D63" s="4"/>
      <c r="E63" s="4" t="s">
        <v>706</v>
      </c>
      <c r="F63" s="1" t="s">
        <v>709</v>
      </c>
    </row>
    <row r="64" spans="1:7" ht="29" x14ac:dyDescent="0.35">
      <c r="A64" s="1" t="s">
        <v>711</v>
      </c>
      <c r="B64" s="4" t="s">
        <v>712</v>
      </c>
      <c r="C64" s="1"/>
      <c r="D64" s="4"/>
      <c r="E64" s="4" t="s">
        <v>713</v>
      </c>
      <c r="F64" s="1" t="s">
        <v>709</v>
      </c>
    </row>
    <row r="65" spans="1:7" ht="29" x14ac:dyDescent="0.35">
      <c r="A65" s="1"/>
      <c r="B65" s="4" t="s">
        <v>714</v>
      </c>
      <c r="C65" s="1"/>
      <c r="D65" s="4"/>
      <c r="E65" s="3" t="s">
        <v>715</v>
      </c>
      <c r="F65" s="1" t="s">
        <v>709</v>
      </c>
    </row>
    <row r="66" spans="1:7" ht="29" x14ac:dyDescent="0.35">
      <c r="A66" s="1"/>
      <c r="B66" s="4" t="s">
        <v>716</v>
      </c>
      <c r="C66" s="1"/>
      <c r="D66" s="4"/>
      <c r="E66" s="4" t="s">
        <v>50</v>
      </c>
      <c r="F66" s="1" t="s">
        <v>709</v>
      </c>
    </row>
    <row r="67" spans="1:7" x14ac:dyDescent="0.35">
      <c r="A67" s="1"/>
      <c r="B67" s="4" t="s">
        <v>717</v>
      </c>
      <c r="C67" s="1"/>
      <c r="D67" s="4"/>
      <c r="E67" s="4" t="s">
        <v>50</v>
      </c>
      <c r="F67" s="1" t="s">
        <v>709</v>
      </c>
    </row>
    <row r="68" spans="1:7" ht="29" x14ac:dyDescent="0.35">
      <c r="A68" s="1" t="s">
        <v>718</v>
      </c>
      <c r="B68" s="4" t="s">
        <v>719</v>
      </c>
      <c r="C68" s="1"/>
      <c r="D68" s="4"/>
      <c r="E68" s="4"/>
      <c r="F68" s="1" t="s">
        <v>709</v>
      </c>
    </row>
    <row r="69" spans="1:7" ht="21.65" customHeight="1" x14ac:dyDescent="0.35">
      <c r="A69" s="1"/>
      <c r="B69" s="4" t="s">
        <v>720</v>
      </c>
      <c r="C69" s="1"/>
      <c r="D69" s="4"/>
      <c r="E69" s="4" t="s">
        <v>721</v>
      </c>
      <c r="F69" s="1" t="s">
        <v>709</v>
      </c>
    </row>
    <row r="70" spans="1:7" ht="29" x14ac:dyDescent="0.35">
      <c r="A70" s="1" t="s">
        <v>722</v>
      </c>
      <c r="B70" s="4" t="s">
        <v>723</v>
      </c>
      <c r="C70" s="1"/>
      <c r="D70" s="4"/>
      <c r="E70" s="4" t="s">
        <v>724</v>
      </c>
      <c r="F70" s="1" t="s">
        <v>709</v>
      </c>
    </row>
    <row r="71" spans="1:7" ht="18" customHeight="1" x14ac:dyDescent="0.35">
      <c r="A71" s="1" t="s">
        <v>725</v>
      </c>
      <c r="B71" s="4" t="s">
        <v>726</v>
      </c>
      <c r="C71" s="1"/>
      <c r="D71" s="4"/>
      <c r="E71" s="4" t="s">
        <v>727</v>
      </c>
      <c r="F71" s="1" t="s">
        <v>709</v>
      </c>
    </row>
    <row r="72" spans="1:7" ht="18" customHeight="1" x14ac:dyDescent="0.35">
      <c r="A72" s="1" t="s">
        <v>728</v>
      </c>
      <c r="B72" s="4" t="s">
        <v>729</v>
      </c>
      <c r="C72" s="1"/>
      <c r="D72" s="4"/>
      <c r="E72" s="4" t="s">
        <v>721</v>
      </c>
      <c r="F72" s="1" t="s">
        <v>730</v>
      </c>
    </row>
    <row r="73" spans="1:7" ht="37" customHeight="1" x14ac:dyDescent="0.35">
      <c r="A73" s="1" t="s">
        <v>731</v>
      </c>
      <c r="B73" s="4" t="s">
        <v>732</v>
      </c>
      <c r="C73" s="1"/>
      <c r="D73" s="4"/>
      <c r="E73" s="4" t="s">
        <v>50</v>
      </c>
      <c r="F73" s="1" t="s">
        <v>730</v>
      </c>
    </row>
    <row r="74" spans="1:7" s="17" customFormat="1" ht="18.5" x14ac:dyDescent="0.45">
      <c r="A74" s="243">
        <v>45922</v>
      </c>
      <c r="B74" s="240"/>
      <c r="C74" s="241"/>
      <c r="D74" s="240"/>
      <c r="E74" s="240"/>
      <c r="F74" s="241"/>
      <c r="G74" s="365"/>
    </row>
    <row r="75" spans="1:7" s="17" customFormat="1" ht="18.5" x14ac:dyDescent="0.45">
      <c r="A75" s="243">
        <v>45924</v>
      </c>
      <c r="B75" s="240"/>
      <c r="C75" s="241"/>
      <c r="D75" s="240"/>
      <c r="E75" s="240"/>
      <c r="F75" s="241"/>
      <c r="G75" s="365"/>
    </row>
    <row r="76" spans="1:7" s="17" customFormat="1" ht="35.15" customHeight="1" x14ac:dyDescent="0.45">
      <c r="A76" s="1" t="s">
        <v>733</v>
      </c>
      <c r="B76" s="4" t="s">
        <v>734</v>
      </c>
      <c r="C76" s="241"/>
      <c r="D76" s="240"/>
      <c r="E76" s="4" t="s">
        <v>735</v>
      </c>
      <c r="F76" s="1" t="s">
        <v>736</v>
      </c>
      <c r="G76"/>
    </row>
    <row r="77" spans="1:7" s="17" customFormat="1" ht="49" customHeight="1" x14ac:dyDescent="0.45">
      <c r="A77" s="1" t="s">
        <v>737</v>
      </c>
      <c r="B77" s="4" t="s">
        <v>738</v>
      </c>
      <c r="C77" s="241"/>
      <c r="D77" s="240"/>
      <c r="E77" s="4" t="s">
        <v>735</v>
      </c>
      <c r="F77" s="1" t="s">
        <v>736</v>
      </c>
      <c r="G77"/>
    </row>
    <row r="78" spans="1:7" s="17" customFormat="1" ht="35.15" customHeight="1" x14ac:dyDescent="0.45">
      <c r="A78" s="1"/>
      <c r="B78" s="4" t="s">
        <v>739</v>
      </c>
      <c r="C78" s="241"/>
      <c r="D78" s="240"/>
      <c r="E78" s="4" t="s">
        <v>735</v>
      </c>
      <c r="F78" s="1" t="s">
        <v>736</v>
      </c>
      <c r="G78"/>
    </row>
    <row r="79" spans="1:7" s="17" customFormat="1" ht="83.15" customHeight="1" x14ac:dyDescent="0.45">
      <c r="A79" s="1" t="s">
        <v>740</v>
      </c>
      <c r="B79" s="4" t="s">
        <v>741</v>
      </c>
      <c r="C79" s="241"/>
      <c r="D79" s="240"/>
      <c r="E79" s="4" t="s">
        <v>742</v>
      </c>
      <c r="F79" s="1" t="s">
        <v>736</v>
      </c>
      <c r="G79"/>
    </row>
    <row r="80" spans="1:7" s="17" customFormat="1" ht="65.5" customHeight="1" x14ac:dyDescent="0.4">
      <c r="A80" s="1" t="s">
        <v>743</v>
      </c>
      <c r="B80" s="4" t="s">
        <v>744</v>
      </c>
      <c r="C80" s="4"/>
      <c r="D80" s="4"/>
      <c r="E80" s="4" t="s">
        <v>745</v>
      </c>
      <c r="F80" s="1" t="s">
        <v>736</v>
      </c>
      <c r="G80"/>
    </row>
    <row r="81" spans="1:7" s="17" customFormat="1" ht="83.15" customHeight="1" x14ac:dyDescent="0.4">
      <c r="A81" s="1" t="s">
        <v>746</v>
      </c>
      <c r="B81" s="4" t="s">
        <v>747</v>
      </c>
      <c r="C81" s="4"/>
      <c r="D81" s="4"/>
      <c r="E81" s="31" t="s">
        <v>748</v>
      </c>
      <c r="F81" s="1" t="s">
        <v>736</v>
      </c>
      <c r="G81"/>
    </row>
    <row r="82" spans="1:7" s="17" customFormat="1" ht="75" customHeight="1" x14ac:dyDescent="0.4">
      <c r="A82" s="1" t="s">
        <v>746</v>
      </c>
      <c r="B82" s="4" t="s">
        <v>749</v>
      </c>
      <c r="C82" s="4"/>
      <c r="D82" s="4"/>
      <c r="E82" s="4" t="s">
        <v>750</v>
      </c>
      <c r="F82" s="1" t="s">
        <v>736</v>
      </c>
      <c r="G82"/>
    </row>
    <row r="83" spans="1:7" s="17" customFormat="1" ht="83.15" customHeight="1" x14ac:dyDescent="0.4">
      <c r="A83" s="1" t="s">
        <v>746</v>
      </c>
      <c r="B83" s="4" t="s">
        <v>751</v>
      </c>
      <c r="C83" s="4"/>
      <c r="D83" s="4"/>
      <c r="E83" s="4" t="s">
        <v>750</v>
      </c>
      <c r="F83" s="1" t="s">
        <v>736</v>
      </c>
      <c r="G83"/>
    </row>
    <row r="84" spans="1:7" s="17" customFormat="1" ht="83.15" customHeight="1" x14ac:dyDescent="0.4">
      <c r="A84" s="245"/>
      <c r="B84" s="244" t="s">
        <v>752</v>
      </c>
      <c r="C84" s="4"/>
      <c r="D84" s="4"/>
      <c r="E84" s="244" t="s">
        <v>753</v>
      </c>
      <c r="F84" s="4"/>
      <c r="G84" s="3"/>
    </row>
    <row r="85" spans="1:7" s="17" customFormat="1" ht="18.5" x14ac:dyDescent="0.45">
      <c r="A85" s="243">
        <v>45925</v>
      </c>
      <c r="B85" s="240" t="s">
        <v>754</v>
      </c>
      <c r="C85" s="241"/>
      <c r="D85" s="240"/>
      <c r="E85" s="240"/>
      <c r="F85" s="241"/>
      <c r="G85" s="365"/>
    </row>
    <row r="86" spans="1:7" s="17" customFormat="1" ht="40" customHeight="1" x14ac:dyDescent="0.4">
      <c r="A86" s="1"/>
      <c r="B86" s="4" t="s">
        <v>755</v>
      </c>
      <c r="C86" s="4"/>
      <c r="D86" s="4"/>
      <c r="E86" s="4"/>
      <c r="F86" s="4"/>
      <c r="G86" s="3"/>
    </row>
    <row r="87" spans="1:7" s="17" customFormat="1" ht="83.15" customHeight="1" x14ac:dyDescent="0.4">
      <c r="A87" s="1" t="s">
        <v>756</v>
      </c>
      <c r="B87" s="4" t="s">
        <v>757</v>
      </c>
      <c r="C87" s="4"/>
      <c r="D87" s="4"/>
      <c r="E87" s="4"/>
      <c r="F87" s="4"/>
      <c r="G87" s="3"/>
    </row>
    <row r="88" spans="1:7" s="17" customFormat="1" ht="18.5" x14ac:dyDescent="0.45">
      <c r="A88" s="243">
        <v>45926</v>
      </c>
      <c r="B88" s="240" t="s">
        <v>758</v>
      </c>
      <c r="C88" s="241"/>
      <c r="D88" s="240"/>
      <c r="E88" s="240"/>
      <c r="F88" s="241"/>
      <c r="G88" s="365"/>
    </row>
    <row r="89" spans="1:7" s="17" customFormat="1" ht="51" customHeight="1" x14ac:dyDescent="0.4">
      <c r="A89" s="1"/>
      <c r="B89" s="4" t="s">
        <v>759</v>
      </c>
      <c r="C89" s="4"/>
      <c r="D89" s="4"/>
      <c r="E89" s="4"/>
      <c r="F89" s="4"/>
      <c r="G89" s="3"/>
    </row>
    <row r="90" spans="1:7" s="17" customFormat="1" ht="102.65" customHeight="1" x14ac:dyDescent="0.4">
      <c r="A90" s="1"/>
      <c r="B90" s="4" t="s">
        <v>760</v>
      </c>
      <c r="C90" s="4"/>
      <c r="D90" s="4"/>
      <c r="E90" s="4"/>
      <c r="F90" s="4"/>
      <c r="G90" s="3"/>
    </row>
    <row r="91" spans="1:7" x14ac:dyDescent="0.35">
      <c r="A91" s="239"/>
      <c r="B91" s="4"/>
      <c r="C91" s="4"/>
      <c r="D91" s="4"/>
      <c r="E91" s="4"/>
      <c r="F91" s="4"/>
      <c r="G91" s="3"/>
    </row>
    <row r="92" spans="1:7" ht="29" x14ac:dyDescent="0.35">
      <c r="A92" s="1" t="s">
        <v>761</v>
      </c>
      <c r="B92" s="4" t="s">
        <v>762</v>
      </c>
      <c r="C92" s="4" t="s">
        <v>763</v>
      </c>
      <c r="D92" s="4"/>
      <c r="E92" s="4" t="s">
        <v>713</v>
      </c>
      <c r="F92" s="4"/>
      <c r="G92" s="3"/>
    </row>
    <row r="93" spans="1:7" x14ac:dyDescent="0.35">
      <c r="A93" s="1"/>
      <c r="B93" s="4" t="s">
        <v>764</v>
      </c>
      <c r="C93" s="4"/>
      <c r="D93" s="4"/>
      <c r="E93" s="4" t="s">
        <v>713</v>
      </c>
      <c r="F93" s="4"/>
      <c r="G93" s="3"/>
    </row>
    <row r="94" spans="1:7" ht="29" x14ac:dyDescent="0.35">
      <c r="A94" s="1" t="s">
        <v>765</v>
      </c>
      <c r="B94" s="4" t="s">
        <v>766</v>
      </c>
      <c r="C94" s="4"/>
      <c r="D94" s="4"/>
      <c r="E94" s="4"/>
      <c r="F94" s="4"/>
      <c r="G94" s="3"/>
    </row>
    <row r="95" spans="1:7" ht="29" x14ac:dyDescent="0.35">
      <c r="A95" s="1"/>
      <c r="B95" s="4" t="s">
        <v>767</v>
      </c>
      <c r="C95" s="4"/>
      <c r="D95" s="4"/>
      <c r="E95" s="4" t="s">
        <v>713</v>
      </c>
      <c r="F95" s="4"/>
      <c r="G95" s="3"/>
    </row>
    <row r="96" spans="1:7" ht="43.5" x14ac:dyDescent="0.35">
      <c r="A96" s="1" t="s">
        <v>718</v>
      </c>
      <c r="B96" s="4" t="s">
        <v>768</v>
      </c>
      <c r="C96" s="4"/>
      <c r="D96" s="4"/>
      <c r="E96" s="4" t="s">
        <v>713</v>
      </c>
      <c r="F96" s="4"/>
      <c r="G96" s="3"/>
    </row>
    <row r="97" spans="1:7" x14ac:dyDescent="0.35">
      <c r="A97" s="1"/>
      <c r="B97" s="4" t="s">
        <v>769</v>
      </c>
      <c r="C97" s="4"/>
      <c r="D97" s="4"/>
      <c r="E97" s="4"/>
      <c r="F97" s="4"/>
      <c r="G97" s="3"/>
    </row>
    <row r="98" spans="1:7" ht="29" x14ac:dyDescent="0.35">
      <c r="A98" s="1"/>
      <c r="B98" s="4" t="s">
        <v>770</v>
      </c>
      <c r="C98" s="4"/>
      <c r="D98" s="4"/>
      <c r="E98" s="4" t="s">
        <v>713</v>
      </c>
      <c r="F98" s="4"/>
      <c r="G98" s="3"/>
    </row>
    <row r="99" spans="1:7" x14ac:dyDescent="0.35">
      <c r="A99" s="1"/>
      <c r="B99" s="4" t="s">
        <v>771</v>
      </c>
      <c r="C99" s="4"/>
      <c r="D99" s="4"/>
      <c r="E99" s="4"/>
      <c r="F99" s="4"/>
      <c r="G99" s="3"/>
    </row>
    <row r="100" spans="1:7" ht="58" x14ac:dyDescent="0.35">
      <c r="A100" s="1"/>
      <c r="B100" s="4" t="s">
        <v>772</v>
      </c>
      <c r="C100" s="4"/>
      <c r="D100" s="4"/>
      <c r="E100" s="4"/>
      <c r="F100" s="4"/>
      <c r="G100" s="3"/>
    </row>
    <row r="101" spans="1:7" x14ac:dyDescent="0.35">
      <c r="A101" s="1"/>
      <c r="B101" s="4"/>
      <c r="C101" s="4"/>
      <c r="D101" s="4"/>
      <c r="E101" s="4"/>
      <c r="F101" s="4"/>
      <c r="G101" s="3"/>
    </row>
    <row r="102" spans="1:7" x14ac:dyDescent="0.35">
      <c r="A102" s="1"/>
      <c r="B102" s="4"/>
      <c r="C102" s="1"/>
      <c r="D102" s="4"/>
      <c r="E102" s="4"/>
      <c r="F102" s="1"/>
    </row>
    <row r="103" spans="1:7" x14ac:dyDescent="0.35">
      <c r="A103" s="1"/>
      <c r="B103" s="4"/>
      <c r="C103" s="1"/>
      <c r="D103" s="4"/>
      <c r="E103" s="4"/>
      <c r="F103" s="1"/>
    </row>
    <row r="104" spans="1:7" x14ac:dyDescent="0.35">
      <c r="A104" s="1"/>
      <c r="B104" s="4"/>
      <c r="C104" s="1"/>
      <c r="D104" s="4"/>
      <c r="E104" s="4"/>
      <c r="F104" s="1"/>
    </row>
    <row r="105" spans="1:7" x14ac:dyDescent="0.35">
      <c r="A105" s="1"/>
      <c r="B105" s="4"/>
      <c r="C105" s="1"/>
      <c r="D105" s="4"/>
      <c r="E105" s="4"/>
      <c r="F105" s="1"/>
    </row>
    <row r="109" spans="1:7" x14ac:dyDescent="0.35">
      <c r="A109" s="16" t="s">
        <v>773</v>
      </c>
      <c r="B109" s="3" t="s">
        <v>774</v>
      </c>
    </row>
    <row r="110" spans="1:7" x14ac:dyDescent="0.35">
      <c r="A110" s="16"/>
    </row>
    <row r="111" spans="1:7" s="16" customFormat="1" x14ac:dyDescent="0.35">
      <c r="A111" s="41" t="s">
        <v>775</v>
      </c>
      <c r="B111" s="39" t="s">
        <v>6</v>
      </c>
      <c r="C111" s="41" t="s">
        <v>698</v>
      </c>
      <c r="D111" s="19"/>
      <c r="E111" s="19"/>
    </row>
    <row r="112" spans="1:7" ht="43.5" x14ac:dyDescent="0.35">
      <c r="A112" s="1" t="s">
        <v>776</v>
      </c>
      <c r="B112" s="314" t="s">
        <v>777</v>
      </c>
      <c r="C112" s="1" t="s">
        <v>778</v>
      </c>
    </row>
    <row r="113" spans="1:11" ht="58" x14ac:dyDescent="0.35">
      <c r="A113" s="1" t="s">
        <v>779</v>
      </c>
      <c r="B113" s="4" t="s">
        <v>780</v>
      </c>
      <c r="C113" s="1" t="s">
        <v>781</v>
      </c>
    </row>
    <row r="114" spans="1:11" ht="107.5" customHeight="1" x14ac:dyDescent="0.35">
      <c r="A114" s="1"/>
      <c r="B114" s="161" t="s">
        <v>782</v>
      </c>
      <c r="C114" s="1" t="s">
        <v>783</v>
      </c>
    </row>
    <row r="115" spans="1:11" ht="87" x14ac:dyDescent="0.35">
      <c r="A115" s="1" t="s">
        <v>784</v>
      </c>
      <c r="B115" s="4" t="s">
        <v>785</v>
      </c>
      <c r="C115" s="1" t="s">
        <v>786</v>
      </c>
    </row>
    <row r="122" spans="1:11" ht="18.649999999999999" customHeight="1" x14ac:dyDescent="0.4">
      <c r="I122" s="17" t="s">
        <v>787</v>
      </c>
    </row>
    <row r="123" spans="1:11" s="360" customFormat="1" ht="32" x14ac:dyDescent="0.3">
      <c r="A123" s="359" t="s">
        <v>788</v>
      </c>
      <c r="B123" s="359" t="s">
        <v>789</v>
      </c>
      <c r="C123" s="359" t="s">
        <v>790</v>
      </c>
      <c r="D123" s="359" t="s">
        <v>791</v>
      </c>
      <c r="E123" s="359" t="s">
        <v>792</v>
      </c>
      <c r="F123" s="359" t="s">
        <v>793</v>
      </c>
      <c r="G123" s="359" t="s">
        <v>44</v>
      </c>
      <c r="I123" s="359" t="s">
        <v>788</v>
      </c>
      <c r="J123" s="359" t="s">
        <v>791</v>
      </c>
      <c r="K123" s="359" t="s">
        <v>792</v>
      </c>
    </row>
    <row r="124" spans="1:11" ht="31" customHeight="1" x14ac:dyDescent="0.4">
      <c r="A124" s="355" t="s">
        <v>794</v>
      </c>
      <c r="B124" s="550" t="s">
        <v>795</v>
      </c>
      <c r="C124" s="371" t="s">
        <v>796</v>
      </c>
      <c r="D124" s="63">
        <v>46045</v>
      </c>
      <c r="E124" s="374">
        <v>40</v>
      </c>
      <c r="F124" s="374">
        <v>12</v>
      </c>
      <c r="G124" s="374" t="s">
        <v>797</v>
      </c>
      <c r="I124" s="355" t="s">
        <v>794</v>
      </c>
      <c r="J124" s="537">
        <v>46045</v>
      </c>
      <c r="K124" s="540">
        <v>121</v>
      </c>
    </row>
    <row r="125" spans="1:11" ht="31.5" customHeight="1" x14ac:dyDescent="0.4">
      <c r="A125" s="355" t="s">
        <v>798</v>
      </c>
      <c r="B125" s="551"/>
      <c r="C125" s="371"/>
      <c r="D125" s="63">
        <v>46045</v>
      </c>
      <c r="E125" s="374"/>
      <c r="F125" s="374"/>
      <c r="G125" s="374"/>
      <c r="I125" s="355" t="s">
        <v>798</v>
      </c>
      <c r="J125" s="538"/>
      <c r="K125" s="541"/>
    </row>
    <row r="126" spans="1:11" ht="34" customHeight="1" x14ac:dyDescent="0.4">
      <c r="A126" s="355" t="s">
        <v>799</v>
      </c>
      <c r="B126" s="4" t="s">
        <v>800</v>
      </c>
      <c r="C126" s="371" t="s">
        <v>801</v>
      </c>
      <c r="D126" s="63">
        <v>46045</v>
      </c>
      <c r="E126" s="374">
        <v>24</v>
      </c>
      <c r="F126" s="374"/>
      <c r="G126" s="374"/>
      <c r="I126" s="355" t="s">
        <v>799</v>
      </c>
      <c r="J126" s="538"/>
      <c r="K126" s="541"/>
    </row>
    <row r="127" spans="1:11" ht="24" customHeight="1" x14ac:dyDescent="0.4">
      <c r="A127" s="355" t="s">
        <v>802</v>
      </c>
      <c r="B127" s="4" t="s">
        <v>50</v>
      </c>
      <c r="C127" s="371"/>
      <c r="D127" s="63">
        <v>46045</v>
      </c>
      <c r="E127" s="374">
        <v>1</v>
      </c>
      <c r="F127" s="374"/>
      <c r="G127" s="374"/>
      <c r="I127" s="355" t="s">
        <v>802</v>
      </c>
      <c r="J127" s="538"/>
      <c r="K127" s="541"/>
    </row>
    <row r="128" spans="1:11" ht="48" x14ac:dyDescent="0.4">
      <c r="A128" s="355" t="s">
        <v>803</v>
      </c>
      <c r="B128" s="4" t="s">
        <v>50</v>
      </c>
      <c r="C128" s="371"/>
      <c r="D128" s="63">
        <v>46045</v>
      </c>
      <c r="E128" s="374">
        <v>12</v>
      </c>
      <c r="F128" s="374"/>
      <c r="G128" s="377" t="s">
        <v>804</v>
      </c>
      <c r="I128" s="355" t="s">
        <v>803</v>
      </c>
      <c r="J128" s="538"/>
      <c r="K128" s="541"/>
    </row>
    <row r="129" spans="1:11" s="102" customFormat="1" ht="72.5" x14ac:dyDescent="0.35">
      <c r="A129" s="362" t="s">
        <v>805</v>
      </c>
      <c r="B129" s="78" t="s">
        <v>806</v>
      </c>
      <c r="C129" s="78" t="s">
        <v>807</v>
      </c>
      <c r="D129" s="63">
        <v>46045</v>
      </c>
      <c r="E129" s="375">
        <v>16</v>
      </c>
      <c r="F129" s="375">
        <v>16</v>
      </c>
      <c r="G129" s="376" t="s">
        <v>808</v>
      </c>
      <c r="I129" s="362" t="s">
        <v>805</v>
      </c>
      <c r="J129" s="539"/>
      <c r="K129" s="542"/>
    </row>
    <row r="130" spans="1:11" ht="30.65" customHeight="1" x14ac:dyDescent="0.4">
      <c r="A130" s="356" t="s">
        <v>809</v>
      </c>
      <c r="B130" s="357" t="s">
        <v>810</v>
      </c>
      <c r="C130" s="358"/>
      <c r="D130" s="358"/>
      <c r="E130" s="366"/>
      <c r="F130" s="366"/>
      <c r="G130" s="361" t="s">
        <v>811</v>
      </c>
      <c r="I130" s="368" t="s">
        <v>290</v>
      </c>
      <c r="J130" s="370"/>
      <c r="K130" s="371">
        <v>121</v>
      </c>
    </row>
    <row r="131" spans="1:11" ht="43.5" x14ac:dyDescent="0.4">
      <c r="A131" s="356" t="s">
        <v>812</v>
      </c>
      <c r="B131" s="357" t="s">
        <v>810</v>
      </c>
      <c r="C131" s="358"/>
      <c r="D131" s="358"/>
      <c r="E131" s="366"/>
      <c r="F131" s="366"/>
      <c r="G131" s="361" t="s">
        <v>813</v>
      </c>
      <c r="I131" s="368" t="s">
        <v>285</v>
      </c>
      <c r="J131" s="370"/>
      <c r="K131" s="371">
        <v>12</v>
      </c>
    </row>
    <row r="132" spans="1:11" s="373" customFormat="1" ht="16" x14ac:dyDescent="0.4">
      <c r="A132" s="368" t="s">
        <v>290</v>
      </c>
      <c r="B132" s="369"/>
      <c r="C132" s="369"/>
      <c r="D132" s="370"/>
      <c r="E132" s="371">
        <f>SUM(E124:F131)</f>
        <v>121</v>
      </c>
      <c r="F132" s="371"/>
      <c r="G132" s="372"/>
      <c r="I132" s="368" t="s">
        <v>286</v>
      </c>
      <c r="J132" s="370"/>
      <c r="K132" s="371">
        <v>12</v>
      </c>
    </row>
    <row r="133" spans="1:11" s="373" customFormat="1" ht="16" x14ac:dyDescent="0.4">
      <c r="A133" s="368" t="s">
        <v>285</v>
      </c>
      <c r="B133" s="369"/>
      <c r="C133" s="369"/>
      <c r="D133" s="370"/>
      <c r="E133" s="371">
        <v>12</v>
      </c>
      <c r="F133" s="371"/>
      <c r="G133" s="372"/>
      <c r="I133" s="368" t="s">
        <v>290</v>
      </c>
      <c r="J133" s="370"/>
      <c r="K133" s="371">
        <f>SUM(K130:K132)</f>
        <v>145</v>
      </c>
    </row>
    <row r="134" spans="1:11" s="373" customFormat="1" ht="16" x14ac:dyDescent="0.4">
      <c r="A134" s="368" t="s">
        <v>286</v>
      </c>
      <c r="B134" s="369"/>
      <c r="C134" s="369"/>
      <c r="D134" s="370"/>
      <c r="E134" s="371">
        <v>12</v>
      </c>
      <c r="F134" s="371"/>
      <c r="G134" s="372"/>
      <c r="I134"/>
      <c r="J134"/>
      <c r="K134"/>
    </row>
    <row r="135" spans="1:11" s="373" customFormat="1" ht="16" x14ac:dyDescent="0.4">
      <c r="A135" s="368" t="s">
        <v>290</v>
      </c>
      <c r="B135" s="369"/>
      <c r="C135" s="369"/>
      <c r="D135" s="370"/>
      <c r="E135" s="371">
        <f>SUM(E132:E134)</f>
        <v>145</v>
      </c>
      <c r="F135" s="371"/>
      <c r="G135" s="372"/>
      <c r="I135"/>
      <c r="J135"/>
      <c r="K135"/>
    </row>
    <row r="136" spans="1:11" x14ac:dyDescent="0.35">
      <c r="E136" s="367"/>
      <c r="F136" s="367"/>
      <c r="G136" s="265"/>
    </row>
    <row r="137" spans="1:11" x14ac:dyDescent="0.35">
      <c r="E137"/>
      <c r="I137" s="360"/>
      <c r="J137" s="360"/>
      <c r="K137" s="360"/>
    </row>
    <row r="138" spans="1:11" ht="16" x14ac:dyDescent="0.4">
      <c r="A138" s="363"/>
      <c r="E138"/>
      <c r="I138" s="17" t="s">
        <v>814</v>
      </c>
    </row>
    <row r="139" spans="1:11" s="360" customFormat="1" ht="32" x14ac:dyDescent="0.3">
      <c r="A139" s="359" t="s">
        <v>815</v>
      </c>
      <c r="B139" s="359" t="s">
        <v>789</v>
      </c>
      <c r="C139" s="359" t="s">
        <v>790</v>
      </c>
      <c r="D139" s="359" t="s">
        <v>791</v>
      </c>
      <c r="E139" s="359" t="s">
        <v>792</v>
      </c>
      <c r="F139" s="359" t="s">
        <v>793</v>
      </c>
      <c r="G139" s="359" t="s">
        <v>44</v>
      </c>
      <c r="I139" s="359" t="s">
        <v>815</v>
      </c>
      <c r="J139" s="359" t="s">
        <v>791</v>
      </c>
      <c r="K139" s="359" t="s">
        <v>792</v>
      </c>
    </row>
    <row r="140" spans="1:11" ht="66.650000000000006" customHeight="1" x14ac:dyDescent="0.35">
      <c r="A140" s="355" t="s">
        <v>816</v>
      </c>
      <c r="B140" s="4"/>
      <c r="C140" s="382"/>
      <c r="D140" s="383">
        <v>46064</v>
      </c>
      <c r="E140" s="384"/>
      <c r="F140" s="392">
        <v>32</v>
      </c>
      <c r="G140" s="385" t="s">
        <v>817</v>
      </c>
      <c r="I140" s="355" t="s">
        <v>816</v>
      </c>
      <c r="J140" s="545">
        <v>46064</v>
      </c>
      <c r="K140" s="543">
        <v>72</v>
      </c>
    </row>
    <row r="141" spans="1:11" ht="96.65" customHeight="1" x14ac:dyDescent="0.35">
      <c r="A141" s="355" t="s">
        <v>818</v>
      </c>
      <c r="B141" s="4" t="s">
        <v>819</v>
      </c>
      <c r="C141" s="382"/>
      <c r="D141" s="383">
        <v>46064</v>
      </c>
      <c r="E141" s="384">
        <v>16</v>
      </c>
      <c r="F141" s="392">
        <v>20</v>
      </c>
      <c r="G141" s="385" t="s">
        <v>820</v>
      </c>
      <c r="I141" s="355" t="s">
        <v>818</v>
      </c>
      <c r="J141" s="546"/>
      <c r="K141" s="544"/>
    </row>
    <row r="142" spans="1:11" s="373" customFormat="1" ht="16" x14ac:dyDescent="0.4">
      <c r="A142" s="368" t="s">
        <v>290</v>
      </c>
      <c r="B142" s="369"/>
      <c r="C142" s="378"/>
      <c r="D142" s="379"/>
      <c r="E142" s="380">
        <f>SUM(E140:F141)</f>
        <v>68</v>
      </c>
      <c r="F142" s="380"/>
      <c r="G142" s="381"/>
      <c r="I142" s="368" t="s">
        <v>290</v>
      </c>
      <c r="J142" s="379"/>
      <c r="K142" s="380">
        <f>SUM(K140:L141)</f>
        <v>72</v>
      </c>
    </row>
    <row r="143" spans="1:11" s="373" customFormat="1" ht="16" x14ac:dyDescent="0.4">
      <c r="A143" s="368" t="s">
        <v>285</v>
      </c>
      <c r="B143" s="369"/>
      <c r="C143" s="369"/>
      <c r="D143" s="370"/>
      <c r="E143" s="371">
        <f>E142*0.25</f>
        <v>17</v>
      </c>
      <c r="F143" s="371"/>
      <c r="G143" s="372"/>
      <c r="I143" s="368" t="s">
        <v>285</v>
      </c>
      <c r="J143" s="370"/>
      <c r="K143" s="371">
        <f>K142*0.25</f>
        <v>18</v>
      </c>
    </row>
    <row r="144" spans="1:11" s="373" customFormat="1" ht="16" x14ac:dyDescent="0.4">
      <c r="A144" s="368" t="s">
        <v>286</v>
      </c>
      <c r="B144" s="369"/>
      <c r="C144" s="369"/>
      <c r="D144" s="370"/>
      <c r="E144" s="371">
        <v>9</v>
      </c>
      <c r="F144" s="371"/>
      <c r="G144" s="372"/>
      <c r="I144" s="368" t="s">
        <v>286</v>
      </c>
      <c r="J144" s="370"/>
      <c r="K144" s="371">
        <v>9</v>
      </c>
    </row>
    <row r="145" spans="1:11" s="373" customFormat="1" ht="16" x14ac:dyDescent="0.4">
      <c r="A145" s="368" t="s">
        <v>290</v>
      </c>
      <c r="B145" s="369"/>
      <c r="C145" s="369"/>
      <c r="D145" s="370"/>
      <c r="E145" s="371">
        <f>SUM(E142:E144)</f>
        <v>94</v>
      </c>
      <c r="F145" s="371"/>
      <c r="G145" s="372"/>
      <c r="I145" s="368" t="s">
        <v>290</v>
      </c>
      <c r="J145" s="370"/>
      <c r="K145" s="371">
        <f>SUM(K142:K144)</f>
        <v>99</v>
      </c>
    </row>
    <row r="148" spans="1:11" s="360" customFormat="1" ht="48" x14ac:dyDescent="0.3">
      <c r="A148" s="359" t="s">
        <v>821</v>
      </c>
      <c r="B148" s="359" t="s">
        <v>789</v>
      </c>
      <c r="C148" s="359"/>
      <c r="D148" s="359" t="s">
        <v>822</v>
      </c>
      <c r="E148" s="359" t="s">
        <v>792</v>
      </c>
      <c r="F148" s="359" t="s">
        <v>793</v>
      </c>
      <c r="G148" s="359" t="s">
        <v>44</v>
      </c>
      <c r="I148" s="359" t="s">
        <v>815</v>
      </c>
      <c r="J148" s="359" t="s">
        <v>791</v>
      </c>
      <c r="K148" s="359" t="s">
        <v>792</v>
      </c>
    </row>
    <row r="149" spans="1:11" x14ac:dyDescent="0.35">
      <c r="A149" s="386" t="s">
        <v>815</v>
      </c>
      <c r="B149" s="4"/>
      <c r="C149" s="1"/>
      <c r="D149" s="4"/>
      <c r="E149" s="386"/>
      <c r="F149" s="1"/>
      <c r="G149" s="1"/>
    </row>
    <row r="150" spans="1:11" x14ac:dyDescent="0.35">
      <c r="A150" s="386" t="s">
        <v>794</v>
      </c>
      <c r="B150" s="4"/>
      <c r="C150" s="1"/>
      <c r="D150" s="4"/>
      <c r="E150" s="386"/>
      <c r="F150" s="1"/>
      <c r="G150" s="1"/>
    </row>
    <row r="151" spans="1:11" x14ac:dyDescent="0.35">
      <c r="A151" s="386" t="s">
        <v>798</v>
      </c>
      <c r="B151" s="4"/>
      <c r="C151" s="1"/>
      <c r="D151" s="4"/>
      <c r="E151" s="386"/>
      <c r="F151" s="1"/>
      <c r="G151" s="1"/>
    </row>
    <row r="152" spans="1:11" ht="29" x14ac:dyDescent="0.35">
      <c r="A152" s="386" t="s">
        <v>799</v>
      </c>
      <c r="B152" s="4"/>
      <c r="C152" s="1"/>
      <c r="D152" s="4"/>
      <c r="E152" s="386"/>
      <c r="F152" s="1"/>
      <c r="G152" s="1"/>
    </row>
    <row r="153" spans="1:11" x14ac:dyDescent="0.35">
      <c r="A153" s="386" t="s">
        <v>823</v>
      </c>
      <c r="B153" s="4"/>
      <c r="C153" s="1"/>
      <c r="D153" s="4"/>
      <c r="E153" s="386"/>
      <c r="F153" s="1"/>
      <c r="G153" s="1"/>
    </row>
    <row r="154" spans="1:11" ht="29" x14ac:dyDescent="0.35">
      <c r="A154" s="386" t="s">
        <v>803</v>
      </c>
      <c r="B154" s="4"/>
      <c r="C154" s="1"/>
      <c r="D154" s="4"/>
      <c r="E154" s="386"/>
      <c r="F154" s="1"/>
      <c r="G154" s="1"/>
    </row>
    <row r="155" spans="1:11" ht="29" x14ac:dyDescent="0.35">
      <c r="A155" s="386" t="s">
        <v>805</v>
      </c>
      <c r="B155" s="4"/>
      <c r="C155" s="1"/>
      <c r="D155" s="4"/>
      <c r="E155" s="386"/>
      <c r="F155" s="1"/>
      <c r="G155" s="1"/>
    </row>
    <row r="156" spans="1:11" ht="22" customHeight="1" x14ac:dyDescent="0.35">
      <c r="A156" s="394" t="s">
        <v>824</v>
      </c>
      <c r="B156" s="4"/>
      <c r="C156" s="1"/>
      <c r="D156" s="393">
        <v>46062</v>
      </c>
      <c r="E156" s="386">
        <v>4</v>
      </c>
      <c r="F156" s="1"/>
      <c r="G156" s="1"/>
    </row>
    <row r="157" spans="1:11" x14ac:dyDescent="0.35">
      <c r="A157" s="394" t="s">
        <v>825</v>
      </c>
      <c r="B157" s="4"/>
      <c r="C157" s="1"/>
      <c r="D157" s="393">
        <v>46062</v>
      </c>
      <c r="E157" s="386">
        <v>0</v>
      </c>
      <c r="F157" s="1">
        <v>20</v>
      </c>
      <c r="G157" s="1"/>
    </row>
    <row r="158" spans="1:11" ht="29" x14ac:dyDescent="0.35">
      <c r="A158" s="394" t="s">
        <v>826</v>
      </c>
      <c r="B158" s="4"/>
      <c r="C158" s="1"/>
      <c r="D158" s="393">
        <v>46062</v>
      </c>
      <c r="E158" s="386">
        <v>16</v>
      </c>
      <c r="F158" s="1">
        <v>4</v>
      </c>
      <c r="G158" s="1"/>
    </row>
    <row r="159" spans="1:11" ht="29" x14ac:dyDescent="0.35">
      <c r="A159" s="394" t="s">
        <v>827</v>
      </c>
      <c r="B159" s="4"/>
      <c r="C159" s="1"/>
      <c r="D159" s="393">
        <v>46062</v>
      </c>
      <c r="E159" s="386">
        <v>0</v>
      </c>
      <c r="F159" s="1">
        <v>8</v>
      </c>
      <c r="G159" s="1"/>
    </row>
    <row r="160" spans="1:11" s="373" customFormat="1" ht="16" x14ac:dyDescent="0.4">
      <c r="A160" s="368" t="s">
        <v>290</v>
      </c>
      <c r="B160" s="369"/>
      <c r="C160" s="369"/>
      <c r="D160" s="370"/>
      <c r="E160" s="371">
        <f>SUM(E156:F159)</f>
        <v>52</v>
      </c>
      <c r="F160" s="371"/>
      <c r="G160" s="372"/>
      <c r="I160" s="368" t="s">
        <v>290</v>
      </c>
      <c r="J160" s="379"/>
      <c r="K160" s="380">
        <f>SUM(K158:L159)</f>
        <v>0</v>
      </c>
    </row>
    <row r="161" spans="1:11" s="373" customFormat="1" ht="16" x14ac:dyDescent="0.4">
      <c r="A161" s="368" t="s">
        <v>285</v>
      </c>
      <c r="B161" s="369"/>
      <c r="C161" s="369"/>
      <c r="D161" s="370"/>
      <c r="E161" s="371">
        <f>E160*0.25</f>
        <v>13</v>
      </c>
      <c r="F161" s="371"/>
      <c r="G161" s="372"/>
      <c r="I161" s="368" t="s">
        <v>285</v>
      </c>
      <c r="J161" s="370"/>
      <c r="K161" s="371">
        <f>K160*0.25</f>
        <v>0</v>
      </c>
    </row>
    <row r="162" spans="1:11" s="373" customFormat="1" ht="16" x14ac:dyDescent="0.4">
      <c r="A162" s="368" t="s">
        <v>286</v>
      </c>
      <c r="B162" s="369"/>
      <c r="C162" s="369"/>
      <c r="D162" s="370"/>
      <c r="E162" s="371">
        <v>9</v>
      </c>
      <c r="F162" s="371"/>
      <c r="G162" s="372"/>
      <c r="I162" s="368" t="s">
        <v>286</v>
      </c>
      <c r="J162" s="370"/>
      <c r="K162" s="371">
        <v>9</v>
      </c>
    </row>
    <row r="163" spans="1:11" s="373" customFormat="1" ht="16" x14ac:dyDescent="0.4">
      <c r="A163" s="368" t="s">
        <v>290</v>
      </c>
      <c r="B163" s="369"/>
      <c r="C163" s="369"/>
      <c r="D163" s="370"/>
      <c r="E163" s="371">
        <f>SUM(E160:E162)</f>
        <v>74</v>
      </c>
      <c r="F163" s="371"/>
      <c r="G163" s="372"/>
      <c r="I163" s="368" t="s">
        <v>290</v>
      </c>
      <c r="J163" s="370"/>
      <c r="K163" s="371">
        <f>SUM(K160:K162)</f>
        <v>9</v>
      </c>
    </row>
  </sheetData>
  <mergeCells count="8">
    <mergeCell ref="J124:J129"/>
    <mergeCell ref="K124:K129"/>
    <mergeCell ref="K140:K141"/>
    <mergeCell ref="J140:J141"/>
    <mergeCell ref="B2:D2"/>
    <mergeCell ref="E25:H25"/>
    <mergeCell ref="C36:C41"/>
    <mergeCell ref="B124:B125"/>
  </mergeCells>
  <phoneticPr fontId="24" type="noConversion"/>
  <hyperlinks>
    <hyperlink ref="B114" r:id="rId1" xr:uid="{D46DCD71-6954-4561-A42B-4785533DD48D}"/>
  </hyperlinks>
  <pageMargins left="0.7" right="0.7" top="0.75" bottom="0.75" header="0.3" footer="0.3"/>
  <pageSetup paperSize="9" orientation="portrait" r:id="rId2"/>
  <headerFooter>
    <oddFooter>&amp;C_x000D_&amp;1#&amp;"Aptos"&amp;8&amp;KFF0000 Logicalis - Sensitive</odd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DFE2-3C4A-46E6-AFC0-AE3623103D14}">
  <dimension ref="A2:D40"/>
  <sheetViews>
    <sheetView topLeftCell="A6" workbookViewId="0">
      <selection activeCell="B27" sqref="B27"/>
    </sheetView>
  </sheetViews>
  <sheetFormatPr baseColWidth="10" defaultColWidth="11.453125" defaultRowHeight="14.5" x14ac:dyDescent="0.35"/>
  <cols>
    <col min="1" max="1" width="17.54296875" customWidth="1"/>
    <col min="2" max="2" width="35.81640625" customWidth="1"/>
    <col min="3" max="3" width="36.453125" style="3" customWidth="1"/>
    <col min="4" max="4" width="24.453125" style="3" customWidth="1"/>
  </cols>
  <sheetData>
    <row r="2" spans="1:4" ht="18.5" x14ac:dyDescent="0.35">
      <c r="A2" s="552" t="s">
        <v>828</v>
      </c>
      <c r="B2" s="552"/>
      <c r="C2" s="552"/>
      <c r="D2" s="552"/>
    </row>
    <row r="3" spans="1:4" x14ac:dyDescent="0.35">
      <c r="A3" t="s">
        <v>829</v>
      </c>
    </row>
    <row r="5" spans="1:4" x14ac:dyDescent="0.35">
      <c r="A5" s="43" t="s">
        <v>830</v>
      </c>
      <c r="B5" s="1"/>
      <c r="C5" s="4"/>
      <c r="D5" s="4"/>
    </row>
    <row r="6" spans="1:4" x14ac:dyDescent="0.35">
      <c r="A6" s="1"/>
      <c r="B6" s="1" t="s">
        <v>831</v>
      </c>
      <c r="C6" s="4"/>
      <c r="D6" s="4"/>
    </row>
    <row r="7" spans="1:4" x14ac:dyDescent="0.35">
      <c r="A7" s="1"/>
      <c r="B7" s="1" t="s">
        <v>832</v>
      </c>
      <c r="C7" s="4"/>
      <c r="D7" s="4"/>
    </row>
    <row r="8" spans="1:4" x14ac:dyDescent="0.35">
      <c r="A8" s="1"/>
      <c r="B8" s="1"/>
      <c r="C8" s="4" t="s">
        <v>833</v>
      </c>
      <c r="D8" s="4"/>
    </row>
    <row r="9" spans="1:4" x14ac:dyDescent="0.35">
      <c r="A9" s="1"/>
      <c r="B9" s="1"/>
      <c r="C9" s="4" t="s">
        <v>834</v>
      </c>
      <c r="D9" s="4"/>
    </row>
    <row r="10" spans="1:4" x14ac:dyDescent="0.35">
      <c r="A10" s="1"/>
      <c r="B10" s="1"/>
      <c r="C10" s="4" t="s">
        <v>835</v>
      </c>
      <c r="D10" s="4"/>
    </row>
    <row r="11" spans="1:4" x14ac:dyDescent="0.35">
      <c r="A11" s="1"/>
      <c r="B11" s="1"/>
      <c r="C11" s="4" t="s">
        <v>836</v>
      </c>
      <c r="D11" s="4"/>
    </row>
    <row r="12" spans="1:4" x14ac:dyDescent="0.35">
      <c r="A12" s="1"/>
      <c r="B12" s="1"/>
      <c r="C12" s="4" t="s">
        <v>837</v>
      </c>
      <c r="D12" s="4"/>
    </row>
    <row r="13" spans="1:4" x14ac:dyDescent="0.35">
      <c r="A13" s="1"/>
      <c r="B13" s="1"/>
      <c r="C13" s="4"/>
      <c r="D13" s="4"/>
    </row>
    <row r="14" spans="1:4" x14ac:dyDescent="0.35">
      <c r="A14" s="1"/>
      <c r="B14" s="1" t="s">
        <v>838</v>
      </c>
      <c r="C14" s="4"/>
      <c r="D14" s="4"/>
    </row>
    <row r="15" spans="1:4" x14ac:dyDescent="0.35">
      <c r="A15" s="1"/>
      <c r="B15" s="1"/>
      <c r="C15" s="4" t="s">
        <v>839</v>
      </c>
      <c r="D15" s="4"/>
    </row>
    <row r="16" spans="1:4" ht="29" x14ac:dyDescent="0.35">
      <c r="A16" s="1"/>
      <c r="B16" s="1"/>
      <c r="C16" s="4" t="s">
        <v>840</v>
      </c>
      <c r="D16" s="4"/>
    </row>
    <row r="17" spans="1:4" x14ac:dyDescent="0.35">
      <c r="A17" s="1"/>
      <c r="B17" s="1" t="s">
        <v>841</v>
      </c>
      <c r="C17" s="4"/>
      <c r="D17" s="4"/>
    </row>
    <row r="18" spans="1:4" x14ac:dyDescent="0.35">
      <c r="A18" s="1"/>
      <c r="B18" s="1"/>
      <c r="C18" s="4"/>
      <c r="D18" s="4"/>
    </row>
    <row r="19" spans="1:4" x14ac:dyDescent="0.35">
      <c r="A19" s="43" t="s">
        <v>842</v>
      </c>
      <c r="B19" s="1"/>
      <c r="C19" s="4"/>
      <c r="D19" s="4"/>
    </row>
    <row r="20" spans="1:4" x14ac:dyDescent="0.35">
      <c r="A20" s="1"/>
      <c r="B20" s="1" t="s">
        <v>843</v>
      </c>
      <c r="C20" s="4"/>
      <c r="D20" s="4"/>
    </row>
    <row r="21" spans="1:4" x14ac:dyDescent="0.35">
      <c r="A21" s="1"/>
      <c r="B21" s="1"/>
      <c r="C21" s="4" t="s">
        <v>844</v>
      </c>
      <c r="D21" s="4" t="s">
        <v>845</v>
      </c>
    </row>
    <row r="22" spans="1:4" x14ac:dyDescent="0.35">
      <c r="A22" s="1"/>
      <c r="B22" s="1"/>
      <c r="C22" s="4"/>
      <c r="D22" s="4" t="s">
        <v>846</v>
      </c>
    </row>
    <row r="23" spans="1:4" x14ac:dyDescent="0.35">
      <c r="A23" s="1"/>
      <c r="B23" s="1"/>
      <c r="C23" s="4"/>
      <c r="D23" s="4" t="s">
        <v>847</v>
      </c>
    </row>
    <row r="24" spans="1:4" x14ac:dyDescent="0.35">
      <c r="A24" s="1"/>
      <c r="B24" s="1"/>
      <c r="C24" s="4" t="s">
        <v>848</v>
      </c>
      <c r="D24" s="4" t="s">
        <v>849</v>
      </c>
    </row>
    <row r="25" spans="1:4" x14ac:dyDescent="0.35">
      <c r="A25" s="1"/>
      <c r="B25" s="1"/>
      <c r="C25" s="4" t="s">
        <v>850</v>
      </c>
      <c r="D25" s="4"/>
    </row>
    <row r="26" spans="1:4" x14ac:dyDescent="0.35">
      <c r="A26" s="1"/>
      <c r="B26" s="1"/>
      <c r="C26" s="4"/>
      <c r="D26" s="4"/>
    </row>
    <row r="27" spans="1:4" x14ac:dyDescent="0.35">
      <c r="A27" s="1"/>
      <c r="B27" s="1" t="s">
        <v>851</v>
      </c>
      <c r="C27" s="4"/>
      <c r="D27" s="4"/>
    </row>
    <row r="28" spans="1:4" x14ac:dyDescent="0.35">
      <c r="A28" s="1"/>
      <c r="B28" s="1" t="s">
        <v>838</v>
      </c>
      <c r="C28" s="4"/>
      <c r="D28" s="4"/>
    </row>
    <row r="29" spans="1:4" ht="29" x14ac:dyDescent="0.35">
      <c r="A29" s="1"/>
      <c r="B29" s="1"/>
      <c r="C29" s="4" t="s">
        <v>852</v>
      </c>
      <c r="D29" s="4"/>
    </row>
    <row r="30" spans="1:4" x14ac:dyDescent="0.35">
      <c r="A30" s="1"/>
      <c r="B30" s="1" t="s">
        <v>853</v>
      </c>
      <c r="C30" s="4"/>
      <c r="D30" s="4"/>
    </row>
    <row r="31" spans="1:4" x14ac:dyDescent="0.35">
      <c r="A31" s="1"/>
      <c r="B31" s="1"/>
      <c r="C31" s="4"/>
      <c r="D31" s="4"/>
    </row>
    <row r="32" spans="1:4" x14ac:dyDescent="0.35">
      <c r="A32" s="43" t="s">
        <v>854</v>
      </c>
      <c r="B32" s="1"/>
      <c r="C32" s="4"/>
      <c r="D32" s="4"/>
    </row>
    <row r="33" spans="1:4" x14ac:dyDescent="0.35">
      <c r="A33" s="1"/>
      <c r="B33" s="1" t="s">
        <v>855</v>
      </c>
      <c r="C33" s="4" t="s">
        <v>856</v>
      </c>
      <c r="D33" s="4"/>
    </row>
    <row r="34" spans="1:4" x14ac:dyDescent="0.35">
      <c r="A34" s="1"/>
      <c r="B34" s="1"/>
      <c r="C34" s="4"/>
      <c r="D34" s="4"/>
    </row>
    <row r="35" spans="1:4" x14ac:dyDescent="0.35">
      <c r="A35" s="1"/>
      <c r="B35" s="1"/>
      <c r="C35" s="4"/>
      <c r="D35" s="4"/>
    </row>
    <row r="36" spans="1:4" x14ac:dyDescent="0.35">
      <c r="A36" s="1"/>
      <c r="B36" s="1"/>
      <c r="C36" s="4"/>
      <c r="D36" s="4"/>
    </row>
    <row r="37" spans="1:4" x14ac:dyDescent="0.35">
      <c r="A37" s="43" t="s">
        <v>857</v>
      </c>
      <c r="B37" s="1"/>
      <c r="C37" s="4"/>
      <c r="D37" s="4"/>
    </row>
    <row r="38" spans="1:4" x14ac:dyDescent="0.35">
      <c r="A38" s="1"/>
      <c r="B38" s="1" t="s">
        <v>858</v>
      </c>
      <c r="C38" s="4"/>
      <c r="D38" s="4"/>
    </row>
    <row r="39" spans="1:4" x14ac:dyDescent="0.35">
      <c r="A39" s="1"/>
      <c r="B39" s="1" t="s">
        <v>859</v>
      </c>
      <c r="C39" s="4"/>
      <c r="D39" s="4"/>
    </row>
    <row r="40" spans="1:4" x14ac:dyDescent="0.35">
      <c r="A40" s="1"/>
      <c r="B40" s="1"/>
      <c r="C40" s="4"/>
      <c r="D40" s="4"/>
    </row>
  </sheetData>
  <mergeCells count="1">
    <mergeCell ref="A2:D2"/>
  </mergeCells>
  <pageMargins left="0.7" right="0.7" top="0.75" bottom="0.75" header="0.3" footer="0.3"/>
  <headerFooter>
    <oddFooter>&amp;C_x000D_&amp;1#&amp;"Aptos"&amp;8&amp;KFF0000 Logicalis - Sensitive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73BC-45A0-4FD8-9B1B-31BC7C63E6B1}">
  <dimension ref="A1:K41"/>
  <sheetViews>
    <sheetView topLeftCell="A6" workbookViewId="0">
      <selection activeCell="C34" sqref="C34"/>
    </sheetView>
  </sheetViews>
  <sheetFormatPr baseColWidth="10" defaultColWidth="11.453125" defaultRowHeight="14.5" x14ac:dyDescent="0.35"/>
  <cols>
    <col min="1" max="1" width="21.453125" style="19" customWidth="1"/>
    <col min="2" max="2" width="34" style="3" customWidth="1"/>
    <col min="3" max="3" width="53" style="3" customWidth="1"/>
    <col min="4" max="4" width="24.453125" style="3" hidden="1" customWidth="1"/>
    <col min="5" max="5" width="20.54296875" style="24" customWidth="1"/>
    <col min="6" max="6" width="63" style="3" hidden="1" customWidth="1"/>
    <col min="7" max="7" width="24" customWidth="1"/>
    <col min="8" max="8" width="27.453125" customWidth="1"/>
  </cols>
  <sheetData>
    <row r="1" spans="1:10" x14ac:dyDescent="0.35">
      <c r="A1" s="19" t="s">
        <v>860</v>
      </c>
      <c r="B1" s="19" t="s">
        <v>861</v>
      </c>
    </row>
    <row r="2" spans="1:10" s="16" customFormat="1" ht="57" customHeight="1" x14ac:dyDescent="0.35">
      <c r="A2" s="16" t="s">
        <v>0</v>
      </c>
      <c r="B2" s="553" t="s">
        <v>862</v>
      </c>
      <c r="C2" s="553"/>
      <c r="D2" s="553"/>
      <c r="E2" s="553"/>
      <c r="F2" s="553"/>
      <c r="G2" s="553"/>
      <c r="H2" s="553"/>
    </row>
    <row r="3" spans="1:10" s="16" customFormat="1" ht="20.149999999999999" customHeight="1" x14ac:dyDescent="0.35">
      <c r="A3" s="23" t="s">
        <v>863</v>
      </c>
      <c r="B3" s="23">
        <v>45960</v>
      </c>
      <c r="C3" s="23"/>
      <c r="D3" s="23"/>
      <c r="E3" s="94"/>
      <c r="F3" s="19"/>
    </row>
    <row r="4" spans="1:10" s="16" customFormat="1" x14ac:dyDescent="0.35">
      <c r="A4" s="19" t="s">
        <v>3</v>
      </c>
      <c r="B4" s="19" t="s">
        <v>4</v>
      </c>
      <c r="C4" s="19"/>
      <c r="D4" s="19"/>
      <c r="E4" s="94"/>
      <c r="F4" s="19"/>
    </row>
    <row r="6" spans="1:10" s="17" customFormat="1" ht="16" x14ac:dyDescent="0.4">
      <c r="A6" s="20" t="s">
        <v>864</v>
      </c>
      <c r="B6" s="20" t="s">
        <v>7</v>
      </c>
      <c r="C6" s="20"/>
      <c r="D6" s="20"/>
      <c r="E6" s="34" t="s">
        <v>8</v>
      </c>
      <c r="F6" s="20" t="s">
        <v>44</v>
      </c>
      <c r="G6"/>
    </row>
    <row r="7" spans="1:10" s="17" customFormat="1" ht="29.5" customHeight="1" x14ac:dyDescent="0.4">
      <c r="A7" s="29"/>
      <c r="B7" s="29" t="s">
        <v>865</v>
      </c>
      <c r="C7" s="29"/>
      <c r="D7" s="29" t="s">
        <v>866</v>
      </c>
      <c r="E7" s="95">
        <v>6</v>
      </c>
      <c r="F7" s="7" t="s">
        <v>655</v>
      </c>
      <c r="G7" s="307"/>
      <c r="H7"/>
      <c r="J7"/>
    </row>
    <row r="8" spans="1:10" ht="64" customHeight="1" x14ac:dyDescent="0.35">
      <c r="A8" s="52" t="s">
        <v>867</v>
      </c>
      <c r="B8" s="4"/>
      <c r="C8" s="7" t="e" vm="1">
        <v>#VALUE!</v>
      </c>
      <c r="D8" s="7"/>
      <c r="E8" s="22">
        <v>32</v>
      </c>
      <c r="F8" s="1"/>
    </row>
    <row r="9" spans="1:10" ht="29" x14ac:dyDescent="0.35">
      <c r="A9" s="52" t="s">
        <v>868</v>
      </c>
      <c r="B9" s="4" t="s">
        <v>869</v>
      </c>
      <c r="C9" s="7"/>
      <c r="D9" s="7"/>
      <c r="E9" s="555">
        <v>24</v>
      </c>
      <c r="F9" s="1"/>
    </row>
    <row r="10" spans="1:10" ht="17.5" customHeight="1" x14ac:dyDescent="0.35">
      <c r="A10" s="52"/>
      <c r="B10" s="4" t="s">
        <v>870</v>
      </c>
      <c r="C10" s="7"/>
      <c r="D10" s="7"/>
      <c r="E10" s="556"/>
      <c r="F10" s="1"/>
    </row>
    <row r="11" spans="1:10" ht="17.5" customHeight="1" x14ac:dyDescent="0.35">
      <c r="A11" s="52"/>
      <c r="B11" s="4" t="s">
        <v>871</v>
      </c>
      <c r="C11" s="7"/>
      <c r="D11" s="7"/>
      <c r="E11" s="557"/>
      <c r="F11" s="1"/>
    </row>
    <row r="12" spans="1:10" s="17" customFormat="1" ht="16" x14ac:dyDescent="0.4">
      <c r="A12" s="52"/>
      <c r="B12" s="52" t="s">
        <v>672</v>
      </c>
      <c r="C12" s="4"/>
      <c r="D12" s="4"/>
      <c r="E12" s="98">
        <f>SUM(E7:E10)</f>
        <v>62</v>
      </c>
      <c r="F12" s="1"/>
    </row>
    <row r="13" spans="1:10" x14ac:dyDescent="0.35">
      <c r="A13" s="52"/>
      <c r="B13" s="4" t="s">
        <v>872</v>
      </c>
      <c r="D13" s="1"/>
      <c r="E13" s="149">
        <f>E12*0.25</f>
        <v>15.5</v>
      </c>
      <c r="F13" s="1" t="s">
        <v>676</v>
      </c>
      <c r="G13" s="554"/>
      <c r="H13" s="554"/>
    </row>
    <row r="14" spans="1:10" x14ac:dyDescent="0.35">
      <c r="A14" s="52"/>
      <c r="B14" s="4" t="s">
        <v>286</v>
      </c>
      <c r="C14" s="1"/>
      <c r="D14" s="1"/>
      <c r="E14" s="149">
        <f>SUM(E12:E13)*0.1</f>
        <v>7.75</v>
      </c>
      <c r="F14" s="1"/>
    </row>
    <row r="15" spans="1:10" x14ac:dyDescent="0.35">
      <c r="A15" s="52"/>
      <c r="B15" s="4" t="s">
        <v>674</v>
      </c>
      <c r="C15" s="4"/>
      <c r="D15" s="4"/>
      <c r="E15" s="22">
        <v>4</v>
      </c>
      <c r="F15" s="1"/>
    </row>
    <row r="16" spans="1:10" s="16" customFormat="1" x14ac:dyDescent="0.35">
      <c r="A16" s="52"/>
      <c r="B16" s="52" t="s">
        <v>677</v>
      </c>
      <c r="C16" s="52"/>
      <c r="D16" s="52"/>
      <c r="E16" s="99">
        <f>SUM(E12:E15)</f>
        <v>89.25</v>
      </c>
      <c r="F16" s="52"/>
    </row>
    <row r="21" spans="1:10" s="24" customFormat="1" x14ac:dyDescent="0.35">
      <c r="A21" s="16"/>
      <c r="B21" s="16" t="s">
        <v>5</v>
      </c>
      <c r="C21"/>
      <c r="D21"/>
      <c r="F21" s="3"/>
      <c r="G21"/>
      <c r="H21"/>
      <c r="I21"/>
      <c r="J21"/>
    </row>
    <row r="22" spans="1:10" s="24" customFormat="1" ht="16" x14ac:dyDescent="0.4">
      <c r="A22" s="20"/>
      <c r="B22" s="20" t="s">
        <v>7</v>
      </c>
      <c r="C22" s="18" t="s">
        <v>8</v>
      </c>
      <c r="D22" s="264"/>
      <c r="F22" s="3"/>
      <c r="G22"/>
      <c r="H22"/>
      <c r="I22"/>
      <c r="J22"/>
    </row>
    <row r="23" spans="1:10" s="24" customFormat="1" x14ac:dyDescent="0.35">
      <c r="A23" s="52"/>
      <c r="B23" s="4" t="s">
        <v>873</v>
      </c>
      <c r="C23" s="1">
        <v>38</v>
      </c>
      <c r="D23"/>
      <c r="F23" s="3"/>
      <c r="G23"/>
      <c r="H23"/>
      <c r="I23"/>
      <c r="J23"/>
    </row>
    <row r="24" spans="1:10" s="24" customFormat="1" x14ac:dyDescent="0.35">
      <c r="A24" s="52"/>
      <c r="B24" s="4" t="s">
        <v>874</v>
      </c>
      <c r="C24" s="1">
        <v>24</v>
      </c>
      <c r="D24"/>
      <c r="F24" s="3"/>
      <c r="G24"/>
      <c r="H24"/>
      <c r="I24"/>
      <c r="J24"/>
    </row>
    <row r="25" spans="1:10" s="24" customFormat="1" x14ac:dyDescent="0.35">
      <c r="A25" s="52"/>
      <c r="B25" s="4" t="s">
        <v>692</v>
      </c>
      <c r="C25" s="143">
        <f>E13</f>
        <v>15.5</v>
      </c>
      <c r="D25"/>
      <c r="F25" s="3"/>
      <c r="G25"/>
      <c r="H25"/>
      <c r="I25"/>
      <c r="J25"/>
    </row>
    <row r="26" spans="1:10" s="24" customFormat="1" x14ac:dyDescent="0.35">
      <c r="A26" s="52"/>
      <c r="B26" s="4" t="s">
        <v>286</v>
      </c>
      <c r="C26" s="143">
        <f>E14</f>
        <v>7.75</v>
      </c>
      <c r="D26" s="265"/>
      <c r="F26" s="3"/>
      <c r="G26"/>
      <c r="H26"/>
      <c r="I26"/>
      <c r="J26"/>
    </row>
    <row r="27" spans="1:10" s="24" customFormat="1" x14ac:dyDescent="0.35">
      <c r="A27" s="52"/>
      <c r="B27" s="4" t="s">
        <v>674</v>
      </c>
      <c r="C27" s="143">
        <v>4</v>
      </c>
      <c r="D27" s="265"/>
      <c r="F27" s="3"/>
      <c r="G27"/>
      <c r="H27"/>
      <c r="I27"/>
      <c r="J27"/>
    </row>
    <row r="28" spans="1:10" s="24" customFormat="1" x14ac:dyDescent="0.35">
      <c r="A28" s="52"/>
      <c r="B28" s="4" t="s">
        <v>288</v>
      </c>
      <c r="C28" s="143">
        <f>SUM(C23:C27)</f>
        <v>89.25</v>
      </c>
      <c r="D28"/>
      <c r="F28" s="3"/>
      <c r="G28"/>
      <c r="H28"/>
      <c r="I28"/>
      <c r="J28"/>
    </row>
    <row r="30" spans="1:10" s="24" customFormat="1" x14ac:dyDescent="0.35">
      <c r="A30" s="19"/>
      <c r="B30" s="3"/>
      <c r="C30" s="3"/>
      <c r="D30" s="3"/>
      <c r="F30" s="3"/>
      <c r="G30"/>
      <c r="H30"/>
      <c r="I30"/>
      <c r="J30"/>
    </row>
    <row r="31" spans="1:10" x14ac:dyDescent="0.35">
      <c r="A31" s="3"/>
    </row>
    <row r="32" spans="1:10" x14ac:dyDescent="0.35">
      <c r="A32" s="3"/>
    </row>
    <row r="33" spans="1:11" x14ac:dyDescent="0.35">
      <c r="A33" s="3"/>
    </row>
    <row r="34" spans="1:11" s="3" customFormat="1" x14ac:dyDescent="0.35">
      <c r="E34" s="24"/>
      <c r="G34"/>
      <c r="H34"/>
      <c r="I34"/>
      <c r="J34"/>
      <c r="K34"/>
    </row>
    <row r="35" spans="1:11" s="3" customFormat="1" x14ac:dyDescent="0.35">
      <c r="E35" s="24"/>
      <c r="G35"/>
      <c r="H35"/>
      <c r="I35"/>
      <c r="J35"/>
      <c r="K35"/>
    </row>
    <row r="36" spans="1:11" s="3" customFormat="1" x14ac:dyDescent="0.35">
      <c r="E36" s="24"/>
      <c r="G36"/>
      <c r="H36"/>
      <c r="I36"/>
      <c r="J36"/>
      <c r="K36"/>
    </row>
    <row r="37" spans="1:11" s="3" customFormat="1" x14ac:dyDescent="0.35">
      <c r="E37" s="24"/>
      <c r="G37"/>
      <c r="H37"/>
      <c r="I37"/>
      <c r="J37"/>
      <c r="K37"/>
    </row>
    <row r="38" spans="1:11" s="3" customFormat="1" x14ac:dyDescent="0.35">
      <c r="E38" s="24"/>
      <c r="G38"/>
      <c r="H38"/>
      <c r="I38"/>
      <c r="J38"/>
      <c r="K38"/>
    </row>
    <row r="39" spans="1:11" s="3" customFormat="1" x14ac:dyDescent="0.35">
      <c r="E39" s="24"/>
      <c r="G39"/>
      <c r="H39"/>
      <c r="I39"/>
      <c r="J39"/>
      <c r="K39"/>
    </row>
    <row r="40" spans="1:11" s="3" customFormat="1" x14ac:dyDescent="0.35">
      <c r="E40" s="24"/>
      <c r="G40"/>
      <c r="H40"/>
      <c r="I40"/>
      <c r="J40"/>
      <c r="K40"/>
    </row>
    <row r="41" spans="1:11" s="3" customFormat="1" x14ac:dyDescent="0.35">
      <c r="E41" s="24"/>
      <c r="G41"/>
      <c r="H41"/>
      <c r="I41"/>
      <c r="J41"/>
      <c r="K41"/>
    </row>
  </sheetData>
  <mergeCells count="3">
    <mergeCell ref="B2:H2"/>
    <mergeCell ref="G13:H13"/>
    <mergeCell ref="E9:E11"/>
  </mergeCells>
  <pageMargins left="0.7" right="0.7" top="0.75" bottom="0.75" header="0.3" footer="0.3"/>
  <pageSetup paperSize="9" orientation="portrait" r:id="rId1"/>
  <headerFooter>
    <oddFooter>&amp;C_x000D_&amp;1#&amp;"Aptos"&amp;8&amp;KFF0000 Logicalis - Sensitive</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7B7D-5CF6-4EC3-A382-5A62931882F7}">
  <dimension ref="A2:K40"/>
  <sheetViews>
    <sheetView topLeftCell="A3" workbookViewId="0">
      <selection activeCell="E11" sqref="E11:E12"/>
    </sheetView>
  </sheetViews>
  <sheetFormatPr baseColWidth="10" defaultColWidth="11.453125" defaultRowHeight="14.5" x14ac:dyDescent="0.35"/>
  <cols>
    <col min="1" max="1" width="21.453125" style="19" customWidth="1"/>
    <col min="2" max="2" width="34" style="3" customWidth="1"/>
    <col min="3" max="3" width="53" style="3" customWidth="1"/>
    <col min="4" max="4" width="24.453125" style="3" hidden="1" customWidth="1"/>
    <col min="5" max="5" width="20.54296875" style="24" customWidth="1"/>
    <col min="6" max="6" width="63" style="3" hidden="1" customWidth="1"/>
    <col min="8" max="8" width="24" customWidth="1"/>
    <col min="9" max="9" width="27.453125" customWidth="1"/>
  </cols>
  <sheetData>
    <row r="2" spans="1:11" s="16" customFormat="1" ht="202.5" customHeight="1" x14ac:dyDescent="0.35">
      <c r="A2" s="16" t="s">
        <v>0</v>
      </c>
      <c r="B2" s="553" t="s">
        <v>875</v>
      </c>
      <c r="C2" s="553"/>
      <c r="D2" s="553"/>
      <c r="E2" s="553"/>
      <c r="F2" s="553"/>
      <c r="G2" s="553"/>
      <c r="H2" s="553"/>
      <c r="I2" s="553"/>
    </row>
    <row r="3" spans="1:11" s="16" customFormat="1" ht="20.149999999999999" customHeight="1" x14ac:dyDescent="0.35">
      <c r="A3" s="23" t="s">
        <v>2</v>
      </c>
      <c r="B3" s="23">
        <v>45809</v>
      </c>
      <c r="C3" s="23"/>
      <c r="D3" s="23"/>
      <c r="E3" s="94"/>
      <c r="F3" s="19"/>
    </row>
    <row r="4" spans="1:11" s="16" customFormat="1" x14ac:dyDescent="0.35">
      <c r="A4" s="19" t="s">
        <v>3</v>
      </c>
      <c r="B4" s="19" t="s">
        <v>4</v>
      </c>
      <c r="C4" s="19"/>
      <c r="D4" s="19"/>
      <c r="E4" s="94"/>
      <c r="F4" s="19"/>
    </row>
    <row r="6" spans="1:11" s="17" customFormat="1" ht="16" x14ac:dyDescent="0.4">
      <c r="A6" s="20" t="s">
        <v>864</v>
      </c>
      <c r="B6" s="20" t="s">
        <v>7</v>
      </c>
      <c r="C6" s="20"/>
      <c r="D6" s="20"/>
      <c r="E6" s="34" t="s">
        <v>8</v>
      </c>
      <c r="F6" s="20" t="s">
        <v>44</v>
      </c>
      <c r="H6"/>
    </row>
    <row r="7" spans="1:11" s="17" customFormat="1" ht="29.5" customHeight="1" x14ac:dyDescent="0.4">
      <c r="A7" s="29"/>
      <c r="B7" s="29" t="s">
        <v>865</v>
      </c>
      <c r="C7" s="29"/>
      <c r="D7" s="29" t="s">
        <v>866</v>
      </c>
      <c r="E7" s="95">
        <v>6</v>
      </c>
      <c r="F7" s="7" t="s">
        <v>655</v>
      </c>
      <c r="G7" s="559" t="s">
        <v>876</v>
      </c>
      <c r="H7" s="560"/>
      <c r="I7"/>
      <c r="K7"/>
    </row>
    <row r="8" spans="1:11" ht="91.5" x14ac:dyDescent="0.35">
      <c r="A8" s="52" t="s">
        <v>877</v>
      </c>
      <c r="B8" s="4" t="s">
        <v>878</v>
      </c>
      <c r="C8" s="7" t="s">
        <v>879</v>
      </c>
      <c r="D8" s="7"/>
      <c r="E8" s="555">
        <v>26</v>
      </c>
      <c r="F8" s="1"/>
      <c r="G8" s="22">
        <v>8</v>
      </c>
    </row>
    <row r="9" spans="1:11" ht="69" customHeight="1" x14ac:dyDescent="0.35">
      <c r="A9" s="52"/>
      <c r="B9" s="4" t="s">
        <v>880</v>
      </c>
      <c r="C9" s="7" t="s">
        <v>881</v>
      </c>
      <c r="D9" s="7" t="s">
        <v>882</v>
      </c>
      <c r="E9" s="557"/>
      <c r="F9" s="1" t="s">
        <v>658</v>
      </c>
      <c r="G9" s="22">
        <v>18</v>
      </c>
    </row>
    <row r="10" spans="1:11" ht="79.5" customHeight="1" x14ac:dyDescent="0.35">
      <c r="A10" s="52" t="s">
        <v>883</v>
      </c>
      <c r="B10" s="4" t="s">
        <v>880</v>
      </c>
      <c r="C10" s="7" t="s">
        <v>884</v>
      </c>
      <c r="D10" s="7" t="s">
        <v>885</v>
      </c>
      <c r="E10" s="22">
        <v>6</v>
      </c>
      <c r="F10" s="1" t="s">
        <v>658</v>
      </c>
      <c r="G10" t="s">
        <v>886</v>
      </c>
    </row>
    <row r="11" spans="1:11" s="17" customFormat="1" ht="16" x14ac:dyDescent="0.4">
      <c r="A11" s="52"/>
      <c r="B11" s="52" t="s">
        <v>672</v>
      </c>
      <c r="C11" s="4"/>
      <c r="D11" s="4"/>
      <c r="E11" s="98">
        <f>SUM(E7:E10)</f>
        <v>38</v>
      </c>
      <c r="F11" s="1"/>
    </row>
    <row r="12" spans="1:11" x14ac:dyDescent="0.35">
      <c r="A12" s="52"/>
      <c r="B12" s="4" t="s">
        <v>872</v>
      </c>
      <c r="D12" s="1"/>
      <c r="E12" s="149">
        <f>E11*0.3</f>
        <v>11.4</v>
      </c>
      <c r="F12" s="1" t="s">
        <v>676</v>
      </c>
      <c r="G12" s="558" t="s">
        <v>887</v>
      </c>
      <c r="H12" s="554"/>
      <c r="I12" s="554"/>
    </row>
    <row r="13" spans="1:11" x14ac:dyDescent="0.35">
      <c r="A13" s="52"/>
      <c r="B13" s="4" t="s">
        <v>286</v>
      </c>
      <c r="C13" s="1"/>
      <c r="D13" s="1"/>
      <c r="E13" s="149">
        <f>SUM(E11:E12)*0.1</f>
        <v>4.9400000000000004</v>
      </c>
      <c r="F13" s="1"/>
    </row>
    <row r="14" spans="1:11" x14ac:dyDescent="0.35">
      <c r="A14" s="52"/>
      <c r="B14" s="4" t="s">
        <v>674</v>
      </c>
      <c r="C14" s="4"/>
      <c r="D14" s="4"/>
      <c r="E14" s="22">
        <v>4</v>
      </c>
      <c r="F14" s="1"/>
    </row>
    <row r="15" spans="1:11" s="16" customFormat="1" x14ac:dyDescent="0.35">
      <c r="A15" s="52"/>
      <c r="B15" s="52" t="s">
        <v>677</v>
      </c>
      <c r="C15" s="52"/>
      <c r="D15" s="52"/>
      <c r="E15" s="99">
        <f>SUM(E11:E14)</f>
        <v>58.339999999999996</v>
      </c>
      <c r="F15" s="52"/>
    </row>
    <row r="20" spans="1:11" s="24" customFormat="1" x14ac:dyDescent="0.35">
      <c r="A20" s="16"/>
      <c r="B20" s="16" t="s">
        <v>5</v>
      </c>
      <c r="C20"/>
      <c r="D20"/>
      <c r="F20" s="3"/>
      <c r="G20"/>
      <c r="H20"/>
      <c r="I20"/>
      <c r="J20"/>
      <c r="K20"/>
    </row>
    <row r="21" spans="1:11" s="24" customFormat="1" ht="16" x14ac:dyDescent="0.4">
      <c r="A21" s="20"/>
      <c r="B21" s="20" t="s">
        <v>7</v>
      </c>
      <c r="C21" s="18" t="s">
        <v>8</v>
      </c>
      <c r="D21" s="264"/>
      <c r="F21" s="3"/>
      <c r="G21"/>
      <c r="H21"/>
      <c r="I21"/>
      <c r="J21"/>
      <c r="K21"/>
    </row>
    <row r="22" spans="1:11" s="24" customFormat="1" x14ac:dyDescent="0.35">
      <c r="A22" s="52"/>
      <c r="B22" s="4"/>
      <c r="C22" s="1"/>
      <c r="D22"/>
      <c r="F22" s="3"/>
      <c r="G22"/>
      <c r="H22"/>
      <c r="I22"/>
      <c r="J22"/>
      <c r="K22"/>
    </row>
    <row r="23" spans="1:11" s="24" customFormat="1" x14ac:dyDescent="0.35">
      <c r="A23" s="52"/>
      <c r="B23" s="4"/>
      <c r="C23" s="1"/>
      <c r="D23"/>
      <c r="F23" s="3"/>
      <c r="G23"/>
      <c r="H23"/>
      <c r="I23"/>
      <c r="J23"/>
      <c r="K23"/>
    </row>
    <row r="24" spans="1:11" s="24" customFormat="1" x14ac:dyDescent="0.35">
      <c r="A24" s="52"/>
      <c r="B24" s="4"/>
      <c r="C24" s="1"/>
      <c r="D24"/>
      <c r="F24" s="3"/>
      <c r="G24"/>
      <c r="H24"/>
      <c r="I24"/>
      <c r="J24"/>
      <c r="K24"/>
    </row>
    <row r="25" spans="1:11" s="24" customFormat="1" x14ac:dyDescent="0.35">
      <c r="A25" s="52"/>
      <c r="B25" s="4"/>
      <c r="C25" s="143"/>
      <c r="D25" s="265"/>
      <c r="F25" s="3"/>
      <c r="G25"/>
      <c r="H25"/>
      <c r="I25"/>
      <c r="J25"/>
      <c r="K25"/>
    </row>
    <row r="26" spans="1:11" s="24" customFormat="1" x14ac:dyDescent="0.35">
      <c r="A26" s="52"/>
      <c r="B26" s="4" t="s">
        <v>286</v>
      </c>
      <c r="C26" s="143">
        <f>E13</f>
        <v>4.9400000000000004</v>
      </c>
      <c r="D26" s="265"/>
      <c r="F26" s="3"/>
      <c r="G26"/>
      <c r="H26"/>
      <c r="I26"/>
      <c r="J26"/>
      <c r="K26"/>
    </row>
    <row r="27" spans="1:11" s="24" customFormat="1" x14ac:dyDescent="0.35">
      <c r="A27" s="52"/>
      <c r="B27" s="4" t="s">
        <v>288</v>
      </c>
      <c r="C27" s="1">
        <f>SUM(C22:C26)</f>
        <v>4.9400000000000004</v>
      </c>
      <c r="D27"/>
      <c r="F27" s="3"/>
      <c r="G27"/>
      <c r="H27"/>
      <c r="I27"/>
      <c r="J27"/>
      <c r="K27"/>
    </row>
    <row r="29" spans="1:11" s="24" customFormat="1" ht="29" x14ac:dyDescent="0.35">
      <c r="A29" s="19" t="s">
        <v>888</v>
      </c>
      <c r="B29" s="3"/>
      <c r="C29" s="3"/>
      <c r="D29" s="3"/>
      <c r="F29" s="3"/>
      <c r="G29"/>
      <c r="H29"/>
      <c r="I29"/>
      <c r="J29"/>
      <c r="K29"/>
    </row>
    <row r="30" spans="1:11" x14ac:dyDescent="0.35">
      <c r="A30" s="3" t="s">
        <v>889</v>
      </c>
    </row>
    <row r="31" spans="1:11" ht="290" x14ac:dyDescent="0.35">
      <c r="A31" s="3" t="s">
        <v>890</v>
      </c>
    </row>
    <row r="32" spans="1:11" ht="58" x14ac:dyDescent="0.35">
      <c r="A32" s="3" t="s">
        <v>891</v>
      </c>
    </row>
    <row r="33" spans="1:1" ht="29" x14ac:dyDescent="0.35">
      <c r="A33" s="3" t="s">
        <v>892</v>
      </c>
    </row>
    <row r="34" spans="1:1" x14ac:dyDescent="0.35">
      <c r="A34" s="3" t="s">
        <v>893</v>
      </c>
    </row>
    <row r="35" spans="1:1" ht="29" x14ac:dyDescent="0.35">
      <c r="A35" s="3" t="s">
        <v>894</v>
      </c>
    </row>
    <row r="36" spans="1:1" ht="58" x14ac:dyDescent="0.35">
      <c r="A36" s="3" t="s">
        <v>895</v>
      </c>
    </row>
    <row r="37" spans="1:1" ht="58" x14ac:dyDescent="0.35">
      <c r="A37" s="3" t="s">
        <v>896</v>
      </c>
    </row>
    <row r="38" spans="1:1" ht="29" x14ac:dyDescent="0.35">
      <c r="A38" s="3" t="s">
        <v>897</v>
      </c>
    </row>
    <row r="39" spans="1:1" ht="58" x14ac:dyDescent="0.35">
      <c r="A39" s="3" t="s">
        <v>898</v>
      </c>
    </row>
    <row r="40" spans="1:1" ht="29" x14ac:dyDescent="0.35">
      <c r="A40" s="3" t="s">
        <v>899</v>
      </c>
    </row>
  </sheetData>
  <mergeCells count="4">
    <mergeCell ref="B2:I2"/>
    <mergeCell ref="G12:I12"/>
    <mergeCell ref="E8:E9"/>
    <mergeCell ref="G7:H7"/>
  </mergeCells>
  <pageMargins left="0.7" right="0.7" top="0.75" bottom="0.75" header="0.3" footer="0.3"/>
  <pageSetup paperSize="9" orientation="portrait" r:id="rId1"/>
  <headerFooter>
    <oddFooter>&amp;C_x000D_&amp;1#&amp;"Aptos"&amp;8&amp;KFF0000 Logicalis - Sensitive</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000E-FB29-4275-A7EC-C37A6B0121D7}">
  <dimension ref="A2:K69"/>
  <sheetViews>
    <sheetView topLeftCell="A3" zoomScale="90" zoomScaleNormal="90" workbookViewId="0">
      <selection activeCell="B4" sqref="B4"/>
    </sheetView>
  </sheetViews>
  <sheetFormatPr baseColWidth="10" defaultColWidth="11.453125" defaultRowHeight="12.5" x14ac:dyDescent="0.25"/>
  <cols>
    <col min="1" max="1" width="20.54296875" style="277" customWidth="1"/>
    <col min="2" max="2" width="37.26953125" style="277" customWidth="1"/>
    <col min="3" max="3" width="41.54296875" style="277" customWidth="1"/>
    <col min="4" max="4" width="38.81640625" style="277" customWidth="1"/>
    <col min="5" max="5" width="25.1796875" style="301" customWidth="1"/>
    <col min="6" max="6" width="16.1796875" style="277" customWidth="1"/>
    <col min="7" max="7" width="11.453125" style="281"/>
    <col min="8" max="8" width="24" style="281" customWidth="1"/>
    <col min="9" max="9" width="27.453125" style="281" customWidth="1"/>
    <col min="10" max="16384" width="11.453125" style="281"/>
  </cols>
  <sheetData>
    <row r="2" spans="1:11" s="273" customFormat="1" ht="90" customHeight="1" x14ac:dyDescent="0.3">
      <c r="A2" s="271" t="s">
        <v>0</v>
      </c>
      <c r="B2" s="563" t="s">
        <v>900</v>
      </c>
      <c r="C2" s="563"/>
      <c r="D2" s="563"/>
      <c r="E2" s="563"/>
      <c r="F2" s="563"/>
      <c r="G2" s="563"/>
      <c r="H2" s="563"/>
      <c r="I2" s="563"/>
    </row>
    <row r="3" spans="1:11" s="273" customFormat="1" ht="109.5" customHeight="1" x14ac:dyDescent="0.3">
      <c r="A3" s="271"/>
      <c r="B3" s="563" t="s">
        <v>901</v>
      </c>
      <c r="C3" s="563"/>
      <c r="D3" s="563"/>
      <c r="E3" s="563"/>
      <c r="F3" s="563"/>
      <c r="G3" s="563"/>
      <c r="H3" s="563"/>
      <c r="I3" s="563"/>
    </row>
    <row r="4" spans="1:11" s="273" customFormat="1" ht="13" x14ac:dyDescent="0.3">
      <c r="A4" s="271" t="s">
        <v>2</v>
      </c>
      <c r="B4" s="274">
        <v>45932</v>
      </c>
      <c r="C4" s="275"/>
      <c r="D4" s="275"/>
      <c r="E4" s="276"/>
      <c r="F4" s="271"/>
    </row>
    <row r="5" spans="1:11" s="273" customFormat="1" ht="13" x14ac:dyDescent="0.3">
      <c r="A5" s="271" t="s">
        <v>3</v>
      </c>
      <c r="B5" s="271" t="s">
        <v>4</v>
      </c>
      <c r="C5" s="277"/>
      <c r="D5" s="277"/>
      <c r="E5" s="276"/>
      <c r="F5" s="271"/>
    </row>
    <row r="7" spans="1:11" s="273" customFormat="1" ht="26" x14ac:dyDescent="0.3">
      <c r="A7" s="278" t="s">
        <v>6</v>
      </c>
      <c r="B7" s="278" t="s">
        <v>7</v>
      </c>
      <c r="C7" s="279" t="s">
        <v>6</v>
      </c>
      <c r="D7" s="279" t="s">
        <v>902</v>
      </c>
      <c r="E7" s="280" t="s">
        <v>903</v>
      </c>
      <c r="F7" s="278" t="s">
        <v>904</v>
      </c>
      <c r="H7" s="281"/>
    </row>
    <row r="8" spans="1:11" s="273" customFormat="1" ht="104.15" customHeight="1" x14ac:dyDescent="0.3">
      <c r="A8" s="271"/>
      <c r="B8" s="282" t="s">
        <v>865</v>
      </c>
      <c r="C8" s="266"/>
      <c r="D8" s="266"/>
      <c r="E8" s="266"/>
      <c r="F8" s="298">
        <v>6</v>
      </c>
      <c r="G8" s="281"/>
      <c r="I8" s="281"/>
      <c r="K8" s="281"/>
    </row>
    <row r="9" spans="1:11" s="273" customFormat="1" ht="50.5" customHeight="1" x14ac:dyDescent="0.3">
      <c r="A9" s="271" t="s">
        <v>905</v>
      </c>
      <c r="B9" s="282"/>
      <c r="C9" s="266" t="s">
        <v>906</v>
      </c>
      <c r="D9" s="266"/>
      <c r="E9" s="266"/>
      <c r="F9" s="298">
        <v>16</v>
      </c>
      <c r="G9" s="281"/>
      <c r="I9" s="281"/>
      <c r="K9" s="281"/>
    </row>
    <row r="10" spans="1:11" s="273" customFormat="1" ht="26" x14ac:dyDescent="0.3">
      <c r="A10" s="283" t="s">
        <v>907</v>
      </c>
      <c r="B10" s="284"/>
      <c r="C10" s="285"/>
      <c r="D10" s="267"/>
      <c r="E10" s="286"/>
      <c r="F10" s="286"/>
      <c r="G10" s="281"/>
      <c r="I10" s="281"/>
      <c r="K10" s="281"/>
    </row>
    <row r="11" spans="1:11" s="273" customFormat="1" ht="184.5" customHeight="1" x14ac:dyDescent="0.3">
      <c r="A11" s="287"/>
      <c r="B11" s="287" t="s">
        <v>908</v>
      </c>
      <c r="C11" s="277" t="s">
        <v>909</v>
      </c>
      <c r="D11" s="268" t="s">
        <v>910</v>
      </c>
      <c r="E11" s="305" t="s">
        <v>911</v>
      </c>
      <c r="F11" s="564">
        <v>56</v>
      </c>
      <c r="G11" s="281"/>
      <c r="I11" s="281"/>
      <c r="K11" s="281"/>
    </row>
    <row r="12" spans="1:11" s="273" customFormat="1" ht="21" customHeight="1" x14ac:dyDescent="0.3">
      <c r="A12" s="283" t="s">
        <v>912</v>
      </c>
      <c r="B12" s="284"/>
      <c r="C12" s="285"/>
      <c r="D12" s="267"/>
      <c r="E12" s="286"/>
      <c r="F12" s="565"/>
      <c r="G12" s="281"/>
      <c r="I12" s="281"/>
      <c r="K12" s="281"/>
    </row>
    <row r="13" spans="1:11" s="292" customFormat="1" ht="117.5" thickBot="1" x14ac:dyDescent="0.35">
      <c r="A13" s="288"/>
      <c r="B13" s="289" t="s">
        <v>913</v>
      </c>
      <c r="C13" s="269" t="s">
        <v>914</v>
      </c>
      <c r="D13" s="269" t="s">
        <v>915</v>
      </c>
      <c r="E13" s="290" t="s">
        <v>916</v>
      </c>
      <c r="F13" s="565"/>
      <c r="G13" s="291"/>
      <c r="I13" s="291"/>
      <c r="K13" s="291"/>
    </row>
    <row r="14" spans="1:11" s="273" customFormat="1" ht="230.15" customHeight="1" thickBot="1" x14ac:dyDescent="0.35">
      <c r="A14" s="271"/>
      <c r="B14" s="282" t="s">
        <v>917</v>
      </c>
      <c r="C14" s="266" t="s">
        <v>918</v>
      </c>
      <c r="D14" s="266" t="s">
        <v>919</v>
      </c>
      <c r="E14" s="290" t="s">
        <v>920</v>
      </c>
      <c r="F14" s="565"/>
      <c r="G14" s="281"/>
      <c r="I14" s="281"/>
      <c r="K14" s="281"/>
    </row>
    <row r="15" spans="1:11" s="273" customFormat="1" ht="88" x14ac:dyDescent="0.3">
      <c r="A15" s="271"/>
      <c r="B15" s="282" t="s">
        <v>921</v>
      </c>
      <c r="C15" s="266" t="s">
        <v>922</v>
      </c>
      <c r="D15" s="266"/>
      <c r="E15" s="293"/>
      <c r="F15" s="565"/>
      <c r="G15" s="281"/>
      <c r="I15" s="281"/>
      <c r="K15" s="281"/>
    </row>
    <row r="16" spans="1:11" s="273" customFormat="1" ht="88" x14ac:dyDescent="0.3">
      <c r="A16" s="271"/>
      <c r="B16" s="282" t="s">
        <v>923</v>
      </c>
      <c r="C16" s="266" t="s">
        <v>922</v>
      </c>
      <c r="D16" s="266"/>
      <c r="E16" s="293"/>
      <c r="F16" s="565"/>
      <c r="G16" s="281"/>
      <c r="I16" s="281"/>
      <c r="K16" s="281"/>
    </row>
    <row r="17" spans="1:11" s="273" customFormat="1" ht="88" x14ac:dyDescent="0.3">
      <c r="A17" s="271"/>
      <c r="B17" s="282" t="s">
        <v>924</v>
      </c>
      <c r="C17" s="266" t="s">
        <v>922</v>
      </c>
      <c r="D17" s="266"/>
      <c r="E17" s="293"/>
      <c r="F17" s="566"/>
      <c r="G17" s="281"/>
      <c r="I17" s="281"/>
      <c r="K17" s="281"/>
    </row>
    <row r="18" spans="1:11" s="273" customFormat="1" ht="13" x14ac:dyDescent="0.3">
      <c r="A18" s="283" t="s">
        <v>925</v>
      </c>
      <c r="B18" s="284"/>
      <c r="C18" s="285"/>
      <c r="D18" s="267"/>
      <c r="E18" s="286"/>
      <c r="F18" s="286"/>
      <c r="G18" s="281"/>
      <c r="I18" s="281"/>
      <c r="K18" s="281"/>
    </row>
    <row r="19" spans="1:11" s="273" customFormat="1" ht="114" thickBot="1" x14ac:dyDescent="0.35">
      <c r="A19" s="294"/>
      <c r="B19" s="282" t="s">
        <v>926</v>
      </c>
      <c r="C19" s="266" t="s">
        <v>927</v>
      </c>
      <c r="D19" s="269" t="s">
        <v>915</v>
      </c>
      <c r="E19" s="290" t="s">
        <v>928</v>
      </c>
      <c r="F19" s="266">
        <v>16</v>
      </c>
      <c r="G19" s="281"/>
      <c r="I19" s="281"/>
      <c r="K19" s="281"/>
    </row>
    <row r="20" spans="1:11" ht="54" customHeight="1" x14ac:dyDescent="0.3">
      <c r="A20" s="295"/>
      <c r="B20" s="282" t="s">
        <v>929</v>
      </c>
      <c r="C20" s="266" t="s">
        <v>930</v>
      </c>
      <c r="D20" s="266"/>
      <c r="E20" s="296"/>
      <c r="F20" s="270">
        <v>24</v>
      </c>
    </row>
    <row r="21" spans="1:11" ht="58" customHeight="1" x14ac:dyDescent="0.25">
      <c r="A21" s="295"/>
      <c r="B21" s="266" t="s">
        <v>931</v>
      </c>
      <c r="C21" s="266" t="s">
        <v>932</v>
      </c>
      <c r="D21" s="266"/>
      <c r="E21" s="296"/>
      <c r="F21" s="270">
        <v>16</v>
      </c>
    </row>
    <row r="22" spans="1:11" ht="111.65" customHeight="1" x14ac:dyDescent="0.25">
      <c r="A22" s="295"/>
      <c r="B22" s="266"/>
      <c r="C22" s="266" t="s">
        <v>933</v>
      </c>
      <c r="D22" s="266" t="s">
        <v>934</v>
      </c>
      <c r="E22" s="266" t="s">
        <v>935</v>
      </c>
      <c r="F22" s="270">
        <v>0</v>
      </c>
      <c r="G22" s="281" t="s">
        <v>936</v>
      </c>
    </row>
    <row r="23" spans="1:11" ht="145" customHeight="1" x14ac:dyDescent="0.3">
      <c r="A23" s="297"/>
      <c r="B23" s="282" t="s">
        <v>937</v>
      </c>
      <c r="C23" s="266" t="s">
        <v>938</v>
      </c>
      <c r="D23" s="266" t="s">
        <v>939</v>
      </c>
      <c r="E23" s="266" t="s">
        <v>940</v>
      </c>
      <c r="F23" s="270">
        <v>16</v>
      </c>
    </row>
    <row r="24" spans="1:11" s="273" customFormat="1" ht="13" x14ac:dyDescent="0.3">
      <c r="A24" s="282" t="s">
        <v>672</v>
      </c>
      <c r="B24" s="298"/>
      <c r="C24" s="266"/>
      <c r="D24" s="266"/>
      <c r="E24" s="298"/>
      <c r="F24" s="293">
        <f>SUM(F8:F23)</f>
        <v>150</v>
      </c>
    </row>
    <row r="25" spans="1:11" x14ac:dyDescent="0.25">
      <c r="A25" s="266" t="s">
        <v>872</v>
      </c>
      <c r="B25" s="266"/>
      <c r="C25" s="270"/>
      <c r="D25" s="270"/>
      <c r="E25" s="296"/>
      <c r="F25" s="299">
        <f>F24*0.25</f>
        <v>37.5</v>
      </c>
      <c r="G25" s="306" t="s">
        <v>941</v>
      </c>
      <c r="H25" s="272"/>
      <c r="I25" s="272"/>
    </row>
    <row r="26" spans="1:11" x14ac:dyDescent="0.25">
      <c r="A26" s="266" t="s">
        <v>286</v>
      </c>
      <c r="B26" s="266"/>
      <c r="C26" s="270"/>
      <c r="D26" s="270"/>
      <c r="E26" s="296"/>
      <c r="F26" s="299">
        <f>SUM(F24:F25)*0.1</f>
        <v>18.75</v>
      </c>
    </row>
    <row r="27" spans="1:11" x14ac:dyDescent="0.25">
      <c r="A27" s="266" t="s">
        <v>674</v>
      </c>
      <c r="B27" s="266"/>
      <c r="C27" s="266"/>
      <c r="D27" s="266"/>
      <c r="E27" s="296"/>
      <c r="F27" s="296">
        <v>4</v>
      </c>
    </row>
    <row r="28" spans="1:11" s="273" customFormat="1" ht="13" x14ac:dyDescent="0.3">
      <c r="A28" s="282" t="s">
        <v>677</v>
      </c>
      <c r="B28" s="298"/>
      <c r="C28" s="266"/>
      <c r="D28" s="266"/>
      <c r="E28" s="298"/>
      <c r="F28" s="300">
        <f>SUM(F24:F27)</f>
        <v>210.25</v>
      </c>
    </row>
    <row r="33" spans="1:4" ht="13" x14ac:dyDescent="0.3">
      <c r="B33" s="273" t="s">
        <v>5</v>
      </c>
      <c r="C33" s="281"/>
      <c r="D33" s="281"/>
    </row>
    <row r="34" spans="1:4" ht="13" x14ac:dyDescent="0.3">
      <c r="B34" s="278" t="s">
        <v>7</v>
      </c>
      <c r="C34" s="302" t="s">
        <v>8</v>
      </c>
      <c r="D34" s="303"/>
    </row>
    <row r="35" spans="1:4" ht="64.5" customHeight="1" x14ac:dyDescent="0.25">
      <c r="B35" s="266" t="s">
        <v>942</v>
      </c>
      <c r="C35" s="296">
        <v>150</v>
      </c>
      <c r="D35" s="281"/>
    </row>
    <row r="36" spans="1:4" x14ac:dyDescent="0.25">
      <c r="B36" s="266" t="s">
        <v>692</v>
      </c>
      <c r="C36" s="296">
        <v>38</v>
      </c>
      <c r="D36" s="281"/>
    </row>
    <row r="37" spans="1:4" x14ac:dyDescent="0.25">
      <c r="B37" s="266" t="s">
        <v>943</v>
      </c>
      <c r="C37" s="299">
        <f>SUM(C35:C36)*0.1</f>
        <v>18.8</v>
      </c>
      <c r="D37" s="281"/>
    </row>
    <row r="38" spans="1:4" x14ac:dyDescent="0.25">
      <c r="B38" s="266" t="s">
        <v>674</v>
      </c>
      <c r="C38" s="299">
        <v>4</v>
      </c>
      <c r="D38" s="304"/>
    </row>
    <row r="39" spans="1:4" ht="13" x14ac:dyDescent="0.25">
      <c r="B39" s="266" t="s">
        <v>288</v>
      </c>
      <c r="C39" s="300">
        <f>SUM(C35:C38)</f>
        <v>210.8</v>
      </c>
      <c r="D39" s="281"/>
    </row>
    <row r="41" spans="1:4" ht="13" x14ac:dyDescent="0.3">
      <c r="A41" s="271"/>
    </row>
    <row r="44" spans="1:4" ht="14" x14ac:dyDescent="0.3">
      <c r="A44" s="311" t="s">
        <v>944</v>
      </c>
    </row>
    <row r="46" spans="1:4" ht="125.5" customHeight="1" x14ac:dyDescent="0.3">
      <c r="A46" s="312" t="s">
        <v>277</v>
      </c>
      <c r="B46" s="567" t="s">
        <v>945</v>
      </c>
      <c r="C46" s="567"/>
      <c r="D46" s="567"/>
    </row>
    <row r="50" spans="1:9" ht="38" x14ac:dyDescent="0.3">
      <c r="A50" s="294"/>
      <c r="B50" s="282" t="s">
        <v>926</v>
      </c>
      <c r="C50" s="266" t="s">
        <v>946</v>
      </c>
      <c r="D50" s="309"/>
      <c r="E50" s="310"/>
      <c r="F50" s="568">
        <v>16</v>
      </c>
    </row>
    <row r="51" spans="1:9" ht="38" x14ac:dyDescent="0.3">
      <c r="A51" s="295"/>
      <c r="B51" s="282" t="s">
        <v>929</v>
      </c>
      <c r="C51" s="297" t="s">
        <v>930</v>
      </c>
      <c r="D51" s="297"/>
      <c r="E51" s="308"/>
      <c r="F51" s="569"/>
    </row>
    <row r="52" spans="1:9" ht="100" x14ac:dyDescent="0.25">
      <c r="A52" s="295"/>
      <c r="B52" s="266" t="s">
        <v>947</v>
      </c>
      <c r="C52" s="266" t="s">
        <v>948</v>
      </c>
      <c r="D52" s="266" t="s">
        <v>934</v>
      </c>
      <c r="E52" s="266" t="s">
        <v>935</v>
      </c>
      <c r="F52" s="561">
        <v>16</v>
      </c>
    </row>
    <row r="53" spans="1:9" ht="138" x14ac:dyDescent="0.3">
      <c r="A53" s="297"/>
      <c r="B53" s="282" t="s">
        <v>937</v>
      </c>
      <c r="C53" s="266" t="s">
        <v>938</v>
      </c>
      <c r="D53" s="266" t="s">
        <v>939</v>
      </c>
      <c r="E53" s="266" t="s">
        <v>940</v>
      </c>
      <c r="F53" s="562"/>
    </row>
    <row r="54" spans="1:9" ht="26" x14ac:dyDescent="0.3">
      <c r="A54" s="297"/>
      <c r="B54" s="282" t="s">
        <v>949</v>
      </c>
      <c r="C54" s="266"/>
      <c r="D54" s="266"/>
      <c r="E54" s="266"/>
      <c r="F54" s="313">
        <v>16</v>
      </c>
    </row>
    <row r="55" spans="1:9" s="273" customFormat="1" ht="13" x14ac:dyDescent="0.3">
      <c r="A55" s="282" t="s">
        <v>672</v>
      </c>
      <c r="B55" s="298"/>
      <c r="C55" s="266"/>
      <c r="D55" s="266"/>
      <c r="E55" s="298"/>
      <c r="F55" s="293">
        <f>SUM(F50:F54)</f>
        <v>48</v>
      </c>
    </row>
    <row r="56" spans="1:9" x14ac:dyDescent="0.25">
      <c r="A56" s="266" t="s">
        <v>872</v>
      </c>
      <c r="B56" s="266"/>
      <c r="C56" s="270"/>
      <c r="D56" s="270"/>
      <c r="E56" s="296"/>
      <c r="F56" s="299">
        <f>F55*0.25</f>
        <v>12</v>
      </c>
      <c r="G56" s="306" t="s">
        <v>941</v>
      </c>
      <c r="H56" s="272"/>
      <c r="I56" s="272"/>
    </row>
    <row r="57" spans="1:9" x14ac:dyDescent="0.25">
      <c r="A57" s="266" t="s">
        <v>286</v>
      </c>
      <c r="B57" s="266"/>
      <c r="C57" s="270"/>
      <c r="D57" s="270"/>
      <c r="E57" s="296"/>
      <c r="F57" s="299">
        <f>SUM(F55:F56)*0.1</f>
        <v>6</v>
      </c>
    </row>
    <row r="58" spans="1:9" x14ac:dyDescent="0.25">
      <c r="A58" s="266" t="s">
        <v>674</v>
      </c>
      <c r="B58" s="266"/>
      <c r="C58" s="266"/>
      <c r="D58" s="266"/>
      <c r="E58" s="296"/>
      <c r="F58" s="296">
        <v>4</v>
      </c>
    </row>
    <row r="59" spans="1:9" s="273" customFormat="1" ht="13" x14ac:dyDescent="0.3">
      <c r="A59" s="282" t="s">
        <v>677</v>
      </c>
      <c r="B59" s="298"/>
      <c r="C59" s="266"/>
      <c r="D59" s="266"/>
      <c r="E59" s="298"/>
      <c r="F59" s="300">
        <f>SUM(F55:F58)</f>
        <v>70</v>
      </c>
    </row>
    <row r="63" spans="1:9" ht="14.5" x14ac:dyDescent="0.35">
      <c r="B63" s="16" t="s">
        <v>5</v>
      </c>
      <c r="C63"/>
    </row>
    <row r="64" spans="1:9" ht="16" x14ac:dyDescent="0.4">
      <c r="B64" s="20" t="s">
        <v>7</v>
      </c>
      <c r="C64" s="18" t="s">
        <v>8</v>
      </c>
    </row>
    <row r="65" spans="2:3" ht="43.5" x14ac:dyDescent="0.35">
      <c r="B65" s="4" t="s">
        <v>950</v>
      </c>
      <c r="C65" s="1">
        <f>F55</f>
        <v>48</v>
      </c>
    </row>
    <row r="66" spans="2:3" ht="14.5" x14ac:dyDescent="0.35">
      <c r="B66" s="4" t="s">
        <v>692</v>
      </c>
      <c r="C66" s="143">
        <f>F56</f>
        <v>12</v>
      </c>
    </row>
    <row r="67" spans="2:3" ht="14.5" x14ac:dyDescent="0.35">
      <c r="B67" s="4" t="s">
        <v>286</v>
      </c>
      <c r="C67" s="143">
        <f t="shared" ref="C67:C68" si="0">F57</f>
        <v>6</v>
      </c>
    </row>
    <row r="68" spans="2:3" ht="14.5" x14ac:dyDescent="0.35">
      <c r="B68" s="4" t="s">
        <v>674</v>
      </c>
      <c r="C68" s="143">
        <f t="shared" si="0"/>
        <v>4</v>
      </c>
    </row>
    <row r="69" spans="2:3" ht="14.5" x14ac:dyDescent="0.35">
      <c r="B69" s="4" t="s">
        <v>288</v>
      </c>
      <c r="C69" s="143">
        <f>SUM(C65:C68)</f>
        <v>70</v>
      </c>
    </row>
  </sheetData>
  <mergeCells count="6">
    <mergeCell ref="F52:F53"/>
    <mergeCell ref="B2:I2"/>
    <mergeCell ref="B3:I3"/>
    <mergeCell ref="F11:F17"/>
    <mergeCell ref="B46:D46"/>
    <mergeCell ref="F50:F51"/>
  </mergeCells>
  <pageMargins left="0.7" right="0.7" top="0.75" bottom="0.75" header="0.3" footer="0.3"/>
  <pageSetup paperSize="9" orientation="portrait" r:id="rId1"/>
  <headerFooter>
    <oddFooter>&amp;C_x000D_&amp;1#&amp;"Aptos"&amp;8&amp;KFF0000 Logicalis - Sensitive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9B45-A622-4C78-9A89-75AC2BAF785F}">
  <dimension ref="A2:F210"/>
  <sheetViews>
    <sheetView topLeftCell="A108" zoomScale="90" zoomScaleNormal="90" workbookViewId="0">
      <selection activeCell="C126" sqref="C126"/>
    </sheetView>
  </sheetViews>
  <sheetFormatPr baseColWidth="10" defaultColWidth="11.453125" defaultRowHeight="14.5" x14ac:dyDescent="0.35"/>
  <cols>
    <col min="1" max="1" width="21" customWidth="1"/>
    <col min="2" max="2" width="36.1796875" style="3" customWidth="1"/>
    <col min="3" max="3" width="36.453125" style="191" customWidth="1"/>
    <col min="4" max="4" width="46.1796875" style="90" customWidth="1"/>
    <col min="5" max="5" width="14.81640625" style="90" customWidth="1"/>
    <col min="6" max="6" width="15.453125" style="24" customWidth="1"/>
  </cols>
  <sheetData>
    <row r="2" spans="1:6" s="16" customFormat="1" ht="29" x14ac:dyDescent="0.35">
      <c r="A2" s="16" t="s">
        <v>612</v>
      </c>
      <c r="B2" s="19" t="s">
        <v>951</v>
      </c>
      <c r="C2" s="182"/>
      <c r="D2" s="88"/>
      <c r="E2" s="88"/>
      <c r="F2" s="94"/>
    </row>
    <row r="3" spans="1:6" s="16" customFormat="1" x14ac:dyDescent="0.35">
      <c r="A3" s="16" t="s">
        <v>2</v>
      </c>
      <c r="B3" s="23">
        <v>45650</v>
      </c>
      <c r="C3" s="182"/>
      <c r="D3" s="88"/>
      <c r="E3" s="88"/>
      <c r="F3" s="94"/>
    </row>
    <row r="4" spans="1:6" s="16" customFormat="1" x14ac:dyDescent="0.35">
      <c r="A4" s="16" t="s">
        <v>3</v>
      </c>
      <c r="B4" s="19" t="s">
        <v>4</v>
      </c>
      <c r="C4" s="182"/>
      <c r="D4" s="88"/>
      <c r="E4" s="88"/>
      <c r="F4" s="94"/>
    </row>
    <row r="6" spans="1:6" s="17" customFormat="1" ht="16" x14ac:dyDescent="0.4">
      <c r="A6" s="17" t="s">
        <v>952</v>
      </c>
      <c r="B6" s="20" t="s">
        <v>7</v>
      </c>
      <c r="C6" s="183" t="s">
        <v>8</v>
      </c>
      <c r="D6" s="89" t="s">
        <v>44</v>
      </c>
      <c r="E6" s="89"/>
      <c r="F6" s="34"/>
    </row>
    <row r="7" spans="1:6" s="17" customFormat="1" ht="29.25" customHeight="1" x14ac:dyDescent="0.4">
      <c r="B7" s="29" t="s">
        <v>279</v>
      </c>
      <c r="C7" s="184">
        <v>8</v>
      </c>
      <c r="D7" s="74"/>
      <c r="E7" s="74"/>
      <c r="F7" s="95"/>
    </row>
    <row r="8" spans="1:6" ht="18.75" customHeight="1" x14ac:dyDescent="0.35">
      <c r="B8" s="4" t="s">
        <v>953</v>
      </c>
      <c r="C8" s="579">
        <v>24</v>
      </c>
      <c r="D8" s="7"/>
      <c r="E8" s="168"/>
      <c r="F8" s="555"/>
    </row>
    <row r="9" spans="1:6" ht="18.75" customHeight="1" x14ac:dyDescent="0.35">
      <c r="B9" s="4" t="s">
        <v>954</v>
      </c>
      <c r="C9" s="583"/>
      <c r="D9" s="7"/>
      <c r="E9" s="169"/>
      <c r="F9" s="556"/>
    </row>
    <row r="10" spans="1:6" ht="18.75" customHeight="1" x14ac:dyDescent="0.35">
      <c r="B10" s="4" t="s">
        <v>955</v>
      </c>
      <c r="C10" s="580"/>
      <c r="D10" s="7"/>
      <c r="E10" s="170"/>
      <c r="F10" s="557"/>
    </row>
    <row r="11" spans="1:6" ht="75" customHeight="1" x14ac:dyDescent="0.35">
      <c r="B11" s="93" t="s">
        <v>956</v>
      </c>
      <c r="C11" s="180">
        <v>24</v>
      </c>
      <c r="D11" s="7" t="s">
        <v>957</v>
      </c>
      <c r="E11" s="7"/>
      <c r="F11" s="22" t="s">
        <v>958</v>
      </c>
    </row>
    <row r="12" spans="1:6" ht="54.75" customHeight="1" x14ac:dyDescent="0.35">
      <c r="B12" s="93" t="s">
        <v>959</v>
      </c>
      <c r="C12" s="186">
        <v>16</v>
      </c>
      <c r="D12" s="7" t="s">
        <v>960</v>
      </c>
      <c r="E12" s="7"/>
      <c r="F12" s="96"/>
    </row>
    <row r="13" spans="1:6" ht="24" customHeight="1" x14ac:dyDescent="0.35">
      <c r="B13" s="4" t="s">
        <v>961</v>
      </c>
      <c r="C13" s="180">
        <v>8</v>
      </c>
      <c r="D13" s="7" t="s">
        <v>962</v>
      </c>
      <c r="E13" s="7"/>
      <c r="F13" s="22"/>
    </row>
    <row r="14" spans="1:6" ht="36" customHeight="1" x14ac:dyDescent="0.35">
      <c r="B14" s="11" t="s">
        <v>963</v>
      </c>
      <c r="C14" s="181"/>
      <c r="D14" s="11" t="s">
        <v>964</v>
      </c>
      <c r="E14" s="11"/>
      <c r="F14" s="97"/>
    </row>
    <row r="15" spans="1:6" ht="34.5" customHeight="1" x14ac:dyDescent="0.35">
      <c r="B15" s="78" t="s">
        <v>965</v>
      </c>
      <c r="C15" s="180">
        <v>8</v>
      </c>
      <c r="D15" s="7" t="s">
        <v>966</v>
      </c>
      <c r="E15" s="7"/>
      <c r="F15" s="22"/>
    </row>
    <row r="16" spans="1:6" ht="29.25" customHeight="1" x14ac:dyDescent="0.35">
      <c r="B16" s="93" t="s">
        <v>967</v>
      </c>
      <c r="C16" s="180">
        <v>16</v>
      </c>
      <c r="D16" s="7" t="s">
        <v>968</v>
      </c>
      <c r="E16" s="7"/>
      <c r="F16" s="22"/>
    </row>
    <row r="17" spans="1:6" ht="28.5" customHeight="1" x14ac:dyDescent="0.35">
      <c r="B17" s="4" t="s">
        <v>969</v>
      </c>
      <c r="C17" s="180">
        <v>4</v>
      </c>
      <c r="D17" s="7" t="s">
        <v>970</v>
      </c>
      <c r="E17" s="7"/>
      <c r="F17" s="22"/>
    </row>
    <row r="18" spans="1:6" ht="42.75" customHeight="1" x14ac:dyDescent="0.35">
      <c r="B18" s="4" t="s">
        <v>971</v>
      </c>
      <c r="C18" s="180">
        <v>8</v>
      </c>
      <c r="D18" s="7" t="s">
        <v>972</v>
      </c>
      <c r="E18" s="7"/>
      <c r="F18" s="22" t="s">
        <v>973</v>
      </c>
    </row>
    <row r="19" spans="1:6" ht="38.25" customHeight="1" x14ac:dyDescent="0.35">
      <c r="B19" s="4" t="s">
        <v>974</v>
      </c>
      <c r="C19" s="180">
        <v>8</v>
      </c>
      <c r="D19" s="7"/>
      <c r="E19" s="7"/>
      <c r="F19" s="22"/>
    </row>
    <row r="20" spans="1:6" ht="23.25" customHeight="1" x14ac:dyDescent="0.35">
      <c r="B20" s="93" t="s">
        <v>975</v>
      </c>
      <c r="C20" s="180">
        <v>16</v>
      </c>
      <c r="D20" s="7" t="s">
        <v>976</v>
      </c>
      <c r="E20" s="7"/>
      <c r="F20" s="22"/>
    </row>
    <row r="21" spans="1:6" ht="27.75" customHeight="1" x14ac:dyDescent="0.35">
      <c r="B21" s="4" t="s">
        <v>977</v>
      </c>
      <c r="C21" s="180">
        <v>4</v>
      </c>
      <c r="D21" s="7" t="s">
        <v>978</v>
      </c>
      <c r="E21" s="7"/>
      <c r="F21" s="22"/>
    </row>
    <row r="22" spans="1:6" ht="26.25" customHeight="1" x14ac:dyDescent="0.35">
      <c r="B22" s="4"/>
      <c r="C22" s="180"/>
      <c r="D22" s="7"/>
      <c r="E22" s="7"/>
      <c r="F22" s="22"/>
    </row>
    <row r="23" spans="1:6" s="16" customFormat="1" x14ac:dyDescent="0.35">
      <c r="B23" s="52" t="s">
        <v>677</v>
      </c>
      <c r="C23" s="187">
        <f>SUM(C7:C21)</f>
        <v>144</v>
      </c>
      <c r="D23" s="74"/>
      <c r="E23" s="74"/>
      <c r="F23" s="98"/>
    </row>
    <row r="24" spans="1:6" s="16" customFormat="1" x14ac:dyDescent="0.35">
      <c r="B24" s="52"/>
      <c r="C24" s="187"/>
      <c r="D24" s="74"/>
      <c r="E24" s="74"/>
      <c r="F24" s="98"/>
    </row>
    <row r="25" spans="1:6" s="16" customFormat="1" x14ac:dyDescent="0.35">
      <c r="B25" s="52" t="s">
        <v>285</v>
      </c>
      <c r="C25" s="188">
        <f>C23*0.3</f>
        <v>43.199999999999996</v>
      </c>
      <c r="D25" s="74"/>
      <c r="E25" s="74"/>
      <c r="F25" s="99"/>
    </row>
    <row r="26" spans="1:6" s="16" customFormat="1" x14ac:dyDescent="0.35">
      <c r="B26" s="52" t="s">
        <v>286</v>
      </c>
      <c r="C26" s="188">
        <f>SUM(C23:C25)*0.15</f>
        <v>28.08</v>
      </c>
      <c r="D26" s="74"/>
      <c r="E26" s="74"/>
      <c r="F26" s="99"/>
    </row>
    <row r="27" spans="1:6" s="16" customFormat="1" x14ac:dyDescent="0.35">
      <c r="B27" s="52" t="s">
        <v>979</v>
      </c>
      <c r="C27" s="188">
        <f>SUM(C23:C26)</f>
        <v>215.27999999999997</v>
      </c>
      <c r="D27" s="74"/>
      <c r="E27" s="74"/>
      <c r="F27" s="99"/>
    </row>
    <row r="28" spans="1:6" s="16" customFormat="1" x14ac:dyDescent="0.35">
      <c r="B28" s="19"/>
      <c r="C28" s="189"/>
      <c r="D28" s="88"/>
      <c r="E28" s="88"/>
      <c r="F28" s="100"/>
    </row>
    <row r="29" spans="1:6" s="16" customFormat="1" x14ac:dyDescent="0.35">
      <c r="B29" s="19"/>
      <c r="C29" s="182"/>
      <c r="D29" s="88"/>
      <c r="E29" s="88"/>
      <c r="F29" s="94"/>
    </row>
    <row r="30" spans="1:6" s="17" customFormat="1" ht="16" x14ac:dyDescent="0.4">
      <c r="A30" s="17" t="s">
        <v>980</v>
      </c>
      <c r="B30" s="20" t="s">
        <v>7</v>
      </c>
      <c r="C30" s="183" t="s">
        <v>8</v>
      </c>
      <c r="D30" s="89" t="s">
        <v>44</v>
      </c>
      <c r="E30" s="89"/>
      <c r="F30" s="34"/>
    </row>
    <row r="31" spans="1:6" s="17" customFormat="1" ht="29.25" customHeight="1" x14ac:dyDescent="0.4">
      <c r="A31" s="90" t="s">
        <v>981</v>
      </c>
      <c r="B31" s="29" t="s">
        <v>279</v>
      </c>
      <c r="C31" s="184">
        <v>8</v>
      </c>
      <c r="D31" s="74"/>
      <c r="E31" s="74"/>
      <c r="F31" s="95"/>
    </row>
    <row r="32" spans="1:6" ht="18.75" customHeight="1" x14ac:dyDescent="0.35">
      <c r="B32" s="4" t="s">
        <v>953</v>
      </c>
      <c r="C32" s="579">
        <v>24</v>
      </c>
      <c r="D32" s="7"/>
      <c r="E32" s="168"/>
      <c r="F32" s="555"/>
    </row>
    <row r="33" spans="2:6" ht="18.75" customHeight="1" x14ac:dyDescent="0.35">
      <c r="B33" s="4" t="s">
        <v>954</v>
      </c>
      <c r="C33" s="583"/>
      <c r="D33" s="7"/>
      <c r="E33" s="169"/>
      <c r="F33" s="556"/>
    </row>
    <row r="34" spans="2:6" ht="18.75" customHeight="1" x14ac:dyDescent="0.35">
      <c r="B34" s="4" t="s">
        <v>955</v>
      </c>
      <c r="C34" s="580"/>
      <c r="D34" s="7"/>
      <c r="E34" s="170"/>
      <c r="F34" s="557"/>
    </row>
    <row r="35" spans="2:6" ht="75" customHeight="1" x14ac:dyDescent="0.35">
      <c r="B35" s="93" t="s">
        <v>956</v>
      </c>
      <c r="C35" s="180">
        <v>24</v>
      </c>
      <c r="D35" s="7" t="s">
        <v>982</v>
      </c>
      <c r="E35" s="7"/>
      <c r="F35" s="22" t="s">
        <v>958</v>
      </c>
    </row>
    <row r="36" spans="2:6" ht="54.75" customHeight="1" x14ac:dyDescent="0.35">
      <c r="B36" s="11" t="s">
        <v>959</v>
      </c>
      <c r="C36" s="181">
        <v>0</v>
      </c>
      <c r="D36" s="11" t="s">
        <v>960</v>
      </c>
      <c r="E36" s="11"/>
      <c r="F36" s="97"/>
    </row>
    <row r="37" spans="2:6" ht="24" customHeight="1" x14ac:dyDescent="0.35">
      <c r="B37" s="4" t="s">
        <v>961</v>
      </c>
      <c r="C37" s="180">
        <v>8</v>
      </c>
      <c r="D37" s="7" t="s">
        <v>962</v>
      </c>
      <c r="E37" s="7"/>
      <c r="F37" s="22"/>
    </row>
    <row r="38" spans="2:6" ht="36" customHeight="1" x14ac:dyDescent="0.35">
      <c r="B38" s="11" t="s">
        <v>963</v>
      </c>
      <c r="C38" s="181"/>
      <c r="D38" s="11" t="s">
        <v>964</v>
      </c>
      <c r="E38" s="11"/>
      <c r="F38" s="97"/>
    </row>
    <row r="39" spans="2:6" ht="34.5" customHeight="1" x14ac:dyDescent="0.35">
      <c r="B39" s="78" t="s">
        <v>965</v>
      </c>
      <c r="C39" s="180">
        <v>8</v>
      </c>
      <c r="D39" s="7" t="s">
        <v>966</v>
      </c>
      <c r="E39" s="7"/>
      <c r="F39" s="22"/>
    </row>
    <row r="40" spans="2:6" ht="29.25" customHeight="1" x14ac:dyDescent="0.35">
      <c r="B40" s="93" t="s">
        <v>983</v>
      </c>
      <c r="C40" s="180">
        <v>16</v>
      </c>
      <c r="D40" s="7" t="s">
        <v>968</v>
      </c>
      <c r="E40" s="7"/>
      <c r="F40" s="22"/>
    </row>
    <row r="41" spans="2:6" ht="28.5" customHeight="1" x14ac:dyDescent="0.35">
      <c r="B41" s="4" t="s">
        <v>969</v>
      </c>
      <c r="C41" s="180">
        <v>4</v>
      </c>
      <c r="D41" s="7" t="s">
        <v>970</v>
      </c>
      <c r="E41" s="7"/>
      <c r="F41" s="22"/>
    </row>
    <row r="42" spans="2:6" ht="42.75" customHeight="1" x14ac:dyDescent="0.35">
      <c r="B42" s="4" t="s">
        <v>971</v>
      </c>
      <c r="C42" s="180">
        <v>8</v>
      </c>
      <c r="D42" s="7" t="s">
        <v>972</v>
      </c>
      <c r="E42" s="7"/>
      <c r="F42" s="22" t="s">
        <v>973</v>
      </c>
    </row>
    <row r="43" spans="2:6" ht="38.25" customHeight="1" x14ac:dyDescent="0.35">
      <c r="B43" s="4" t="s">
        <v>974</v>
      </c>
      <c r="C43" s="180">
        <v>8</v>
      </c>
      <c r="D43" s="7"/>
      <c r="E43" s="7"/>
      <c r="F43" s="22"/>
    </row>
    <row r="44" spans="2:6" ht="23.25" customHeight="1" x14ac:dyDescent="0.35">
      <c r="B44" s="93" t="s">
        <v>984</v>
      </c>
      <c r="C44" s="180">
        <v>16</v>
      </c>
      <c r="D44" s="7" t="s">
        <v>976</v>
      </c>
      <c r="E44" s="7"/>
      <c r="F44" s="22"/>
    </row>
    <row r="45" spans="2:6" ht="27.75" customHeight="1" x14ac:dyDescent="0.35">
      <c r="B45" s="4" t="s">
        <v>977</v>
      </c>
      <c r="C45" s="180">
        <v>4</v>
      </c>
      <c r="D45" s="7" t="s">
        <v>978</v>
      </c>
      <c r="E45" s="7"/>
      <c r="F45" s="22"/>
    </row>
    <row r="46" spans="2:6" ht="26.25" customHeight="1" x14ac:dyDescent="0.35">
      <c r="B46" s="4"/>
      <c r="C46" s="180"/>
      <c r="D46" s="7"/>
      <c r="E46" s="7"/>
      <c r="F46" s="22"/>
    </row>
    <row r="47" spans="2:6" s="16" customFormat="1" x14ac:dyDescent="0.35">
      <c r="B47" s="52" t="s">
        <v>677</v>
      </c>
      <c r="C47" s="187">
        <f>SUM(C31:C46)</f>
        <v>128</v>
      </c>
      <c r="D47" s="74"/>
      <c r="E47" s="74"/>
      <c r="F47" s="98"/>
    </row>
    <row r="48" spans="2:6" s="16" customFormat="1" x14ac:dyDescent="0.35">
      <c r="B48" s="52"/>
      <c r="C48" s="187"/>
      <c r="D48" s="74"/>
      <c r="E48" s="74"/>
      <c r="F48" s="98"/>
    </row>
    <row r="49" spans="1:6" s="16" customFormat="1" x14ac:dyDescent="0.35">
      <c r="B49" s="52" t="s">
        <v>285</v>
      </c>
      <c r="C49" s="188">
        <f>C47*0.3</f>
        <v>38.4</v>
      </c>
      <c r="D49" s="74"/>
      <c r="E49" s="74"/>
      <c r="F49" s="99"/>
    </row>
    <row r="50" spans="1:6" s="16" customFormat="1" x14ac:dyDescent="0.35">
      <c r="B50" s="52" t="s">
        <v>286</v>
      </c>
      <c r="C50" s="188">
        <f>SUM(C47:C49)*0.15</f>
        <v>24.96</v>
      </c>
      <c r="D50" s="74"/>
      <c r="E50" s="74"/>
      <c r="F50" s="99"/>
    </row>
    <row r="51" spans="1:6" s="16" customFormat="1" x14ac:dyDescent="0.35">
      <c r="B51" s="52" t="s">
        <v>979</v>
      </c>
      <c r="C51" s="188">
        <f>SUM(C47:C50)</f>
        <v>191.36</v>
      </c>
      <c r="D51" s="74"/>
      <c r="E51" s="74"/>
      <c r="F51" s="99"/>
    </row>
    <row r="52" spans="1:6" s="16" customFormat="1" x14ac:dyDescent="0.35">
      <c r="B52" s="19"/>
      <c r="C52" s="182"/>
      <c r="D52" s="88"/>
      <c r="E52" s="88"/>
      <c r="F52" s="94"/>
    </row>
    <row r="53" spans="1:6" s="17" customFormat="1" ht="16" x14ac:dyDescent="0.4">
      <c r="A53" s="17" t="s">
        <v>5</v>
      </c>
      <c r="B53" s="20" t="s">
        <v>7</v>
      </c>
      <c r="C53" s="183" t="s">
        <v>8</v>
      </c>
      <c r="D53" s="89" t="s">
        <v>44</v>
      </c>
      <c r="E53" s="89"/>
      <c r="F53" s="34"/>
    </row>
    <row r="54" spans="1:6" s="17" customFormat="1" ht="29.25" customHeight="1" x14ac:dyDescent="0.4">
      <c r="A54" s="90"/>
      <c r="B54" s="29" t="s">
        <v>279</v>
      </c>
      <c r="C54" s="184">
        <v>8</v>
      </c>
      <c r="D54" s="74"/>
      <c r="E54" s="74"/>
      <c r="F54" s="95"/>
    </row>
    <row r="55" spans="1:6" ht="18.75" customHeight="1" x14ac:dyDescent="0.35">
      <c r="B55" s="4" t="s">
        <v>953</v>
      </c>
      <c r="C55" s="579">
        <v>48</v>
      </c>
      <c r="D55" s="7"/>
      <c r="E55" s="168"/>
      <c r="F55" s="555"/>
    </row>
    <row r="56" spans="1:6" ht="18.75" customHeight="1" x14ac:dyDescent="0.35">
      <c r="B56" s="4" t="s">
        <v>954</v>
      </c>
      <c r="C56" s="583"/>
      <c r="D56" s="7"/>
      <c r="E56" s="169"/>
      <c r="F56" s="556"/>
    </row>
    <row r="57" spans="1:6" ht="18.75" customHeight="1" x14ac:dyDescent="0.35">
      <c r="B57" s="4" t="s">
        <v>955</v>
      </c>
      <c r="C57" s="583"/>
      <c r="D57" s="7"/>
      <c r="E57" s="169"/>
      <c r="F57" s="556"/>
    </row>
    <row r="58" spans="1:6" ht="24" customHeight="1" x14ac:dyDescent="0.35">
      <c r="B58" s="4" t="s">
        <v>961</v>
      </c>
      <c r="C58" s="583"/>
      <c r="D58" s="7" t="s">
        <v>962</v>
      </c>
      <c r="E58" s="169"/>
      <c r="F58" s="556"/>
    </row>
    <row r="59" spans="1:6" ht="34.5" customHeight="1" x14ac:dyDescent="0.35">
      <c r="B59" s="78" t="s">
        <v>965</v>
      </c>
      <c r="C59" s="583"/>
      <c r="D59" s="7" t="s">
        <v>966</v>
      </c>
      <c r="E59" s="169"/>
      <c r="F59" s="556"/>
    </row>
    <row r="60" spans="1:6" ht="38.25" customHeight="1" x14ac:dyDescent="0.35">
      <c r="B60" s="4" t="s">
        <v>974</v>
      </c>
      <c r="C60" s="580"/>
      <c r="D60" s="7"/>
      <c r="E60" s="170"/>
      <c r="F60" s="557"/>
    </row>
    <row r="61" spans="1:6" ht="75" customHeight="1" x14ac:dyDescent="0.35">
      <c r="B61" s="93" t="s">
        <v>956</v>
      </c>
      <c r="C61" s="579">
        <v>56</v>
      </c>
      <c r="D61" s="7" t="s">
        <v>982</v>
      </c>
      <c r="E61" s="168"/>
      <c r="F61" s="555"/>
    </row>
    <row r="62" spans="1:6" ht="29.25" customHeight="1" x14ac:dyDescent="0.35">
      <c r="B62" s="93" t="s">
        <v>983</v>
      </c>
      <c r="C62" s="583"/>
      <c r="D62" s="7"/>
      <c r="E62" s="169"/>
      <c r="F62" s="556"/>
    </row>
    <row r="63" spans="1:6" ht="23.25" customHeight="1" x14ac:dyDescent="0.35">
      <c r="B63" s="93" t="s">
        <v>984</v>
      </c>
      <c r="C63" s="580"/>
      <c r="D63" s="7" t="s">
        <v>976</v>
      </c>
      <c r="E63" s="170"/>
      <c r="F63" s="557"/>
    </row>
    <row r="64" spans="1:6" ht="42.75" customHeight="1" x14ac:dyDescent="0.35">
      <c r="B64" s="4" t="s">
        <v>985</v>
      </c>
      <c r="C64" s="180">
        <v>8</v>
      </c>
      <c r="D64" s="7" t="s">
        <v>972</v>
      </c>
      <c r="E64" s="7"/>
      <c r="F64" s="22"/>
    </row>
    <row r="65" spans="1:6" ht="28.5" customHeight="1" x14ac:dyDescent="0.35">
      <c r="B65" s="4" t="s">
        <v>986</v>
      </c>
      <c r="C65" s="180">
        <v>8</v>
      </c>
      <c r="D65" s="7" t="s">
        <v>970</v>
      </c>
      <c r="E65" s="7"/>
      <c r="F65" s="22"/>
    </row>
    <row r="66" spans="1:6" ht="26.25" customHeight="1" x14ac:dyDescent="0.35">
      <c r="B66" s="4"/>
      <c r="C66" s="180"/>
      <c r="D66" s="7"/>
      <c r="E66" s="7"/>
      <c r="F66" s="22"/>
    </row>
    <row r="67" spans="1:6" s="16" customFormat="1" x14ac:dyDescent="0.35">
      <c r="B67" s="52" t="s">
        <v>677</v>
      </c>
      <c r="C67" s="187">
        <f>SUM(C54:C66)</f>
        <v>128</v>
      </c>
      <c r="D67" s="74"/>
      <c r="E67" s="74"/>
      <c r="F67" s="98"/>
    </row>
    <row r="68" spans="1:6" s="16" customFormat="1" x14ac:dyDescent="0.35">
      <c r="B68" s="52" t="s">
        <v>285</v>
      </c>
      <c r="C68" s="188">
        <f>C67*0.3</f>
        <v>38.4</v>
      </c>
      <c r="D68" s="74"/>
      <c r="E68" s="74"/>
      <c r="F68" s="99"/>
    </row>
    <row r="69" spans="1:6" s="16" customFormat="1" x14ac:dyDescent="0.35">
      <c r="B69" s="52" t="s">
        <v>286</v>
      </c>
      <c r="C69" s="188">
        <f>SUM(C67:C68)*0.15</f>
        <v>24.96</v>
      </c>
      <c r="D69" s="74"/>
      <c r="E69" s="74"/>
      <c r="F69" s="99"/>
    </row>
    <row r="70" spans="1:6" s="16" customFormat="1" x14ac:dyDescent="0.35">
      <c r="B70" s="52" t="s">
        <v>979</v>
      </c>
      <c r="C70" s="188">
        <f>SUM(C67:C69)</f>
        <v>191.36</v>
      </c>
      <c r="D70" s="74"/>
      <c r="E70" s="74"/>
      <c r="F70" s="99"/>
    </row>
    <row r="71" spans="1:6" s="16" customFormat="1" x14ac:dyDescent="0.35">
      <c r="B71" s="19"/>
      <c r="C71" s="182"/>
      <c r="D71" s="88"/>
      <c r="E71" s="88"/>
      <c r="F71" s="94"/>
    </row>
    <row r="72" spans="1:6" s="17" customFormat="1" ht="16" x14ac:dyDescent="0.4">
      <c r="A72" s="17" t="s">
        <v>987</v>
      </c>
      <c r="B72" s="20" t="s">
        <v>7</v>
      </c>
      <c r="C72" s="183" t="s">
        <v>8</v>
      </c>
      <c r="D72" s="89" t="s">
        <v>44</v>
      </c>
      <c r="E72" s="89"/>
      <c r="F72" s="34"/>
    </row>
    <row r="73" spans="1:6" s="17" customFormat="1" ht="29.25" customHeight="1" x14ac:dyDescent="0.4">
      <c r="A73" s="90" t="s">
        <v>988</v>
      </c>
      <c r="B73" s="29" t="s">
        <v>279</v>
      </c>
      <c r="C73" s="184">
        <v>12</v>
      </c>
      <c r="D73" s="74"/>
      <c r="E73" s="74"/>
      <c r="F73" s="95"/>
    </row>
    <row r="74" spans="1:6" ht="18.75" customHeight="1" x14ac:dyDescent="0.35">
      <c r="B74" s="4" t="s">
        <v>953</v>
      </c>
      <c r="C74" s="579">
        <v>24</v>
      </c>
      <c r="D74" s="7"/>
      <c r="E74" s="168"/>
      <c r="F74" s="555"/>
    </row>
    <row r="75" spans="1:6" ht="18.75" customHeight="1" x14ac:dyDescent="0.35">
      <c r="B75" s="4" t="s">
        <v>954</v>
      </c>
      <c r="C75" s="583"/>
      <c r="D75" s="7"/>
      <c r="E75" s="169"/>
      <c r="F75" s="556"/>
    </row>
    <row r="76" spans="1:6" ht="18.75" customHeight="1" x14ac:dyDescent="0.35">
      <c r="B76" s="4" t="s">
        <v>955</v>
      </c>
      <c r="C76" s="580"/>
      <c r="D76" s="7"/>
      <c r="E76" s="170"/>
      <c r="F76" s="557"/>
    </row>
    <row r="77" spans="1:6" ht="40.5" customHeight="1" x14ac:dyDescent="0.35">
      <c r="B77" s="55" t="s">
        <v>989</v>
      </c>
      <c r="C77" s="185">
        <v>24</v>
      </c>
      <c r="D77" s="7" t="s">
        <v>990</v>
      </c>
      <c r="E77" s="170"/>
      <c r="F77" s="101"/>
    </row>
    <row r="78" spans="1:6" ht="75" customHeight="1" x14ac:dyDescent="0.35">
      <c r="B78" s="93" t="s">
        <v>956</v>
      </c>
      <c r="C78" s="180">
        <v>24</v>
      </c>
      <c r="D78" s="7" t="s">
        <v>982</v>
      </c>
      <c r="E78" s="7"/>
      <c r="F78" s="22" t="s">
        <v>958</v>
      </c>
    </row>
    <row r="79" spans="1:6" ht="24" customHeight="1" x14ac:dyDescent="0.35">
      <c r="B79" s="4" t="s">
        <v>961</v>
      </c>
      <c r="C79" s="180">
        <v>8</v>
      </c>
      <c r="D79" s="7" t="s">
        <v>962</v>
      </c>
      <c r="E79" s="7"/>
      <c r="F79" s="22"/>
    </row>
    <row r="80" spans="1:6" ht="34.5" customHeight="1" x14ac:dyDescent="0.35">
      <c r="B80" s="78" t="s">
        <v>965</v>
      </c>
      <c r="C80" s="180">
        <v>8</v>
      </c>
      <c r="D80" s="7" t="s">
        <v>966</v>
      </c>
      <c r="E80" s="7"/>
      <c r="F80" s="22"/>
    </row>
    <row r="81" spans="2:6" ht="29.25" customHeight="1" x14ac:dyDescent="0.35">
      <c r="B81" s="93" t="s">
        <v>991</v>
      </c>
      <c r="C81" s="180">
        <v>16</v>
      </c>
      <c r="D81" s="7" t="s">
        <v>968</v>
      </c>
      <c r="E81" s="7"/>
      <c r="F81" s="22"/>
    </row>
    <row r="82" spans="2:6" ht="28.5" customHeight="1" x14ac:dyDescent="0.35">
      <c r="B82" s="4" t="s">
        <v>969</v>
      </c>
      <c r="C82" s="180">
        <v>4</v>
      </c>
      <c r="D82" s="7" t="s">
        <v>970</v>
      </c>
      <c r="E82" s="7"/>
      <c r="F82" s="22"/>
    </row>
    <row r="83" spans="2:6" ht="42.75" customHeight="1" x14ac:dyDescent="0.35">
      <c r="B83" s="4" t="s">
        <v>971</v>
      </c>
      <c r="C83" s="180">
        <v>8</v>
      </c>
      <c r="D83" s="7" t="s">
        <v>972</v>
      </c>
      <c r="E83" s="7"/>
      <c r="F83" s="22" t="s">
        <v>973</v>
      </c>
    </row>
    <row r="84" spans="2:6" ht="38.25" customHeight="1" x14ac:dyDescent="0.35">
      <c r="B84" s="4" t="s">
        <v>974</v>
      </c>
      <c r="C84" s="180">
        <v>8</v>
      </c>
      <c r="D84" s="7"/>
      <c r="E84" s="7"/>
      <c r="F84" s="22"/>
    </row>
    <row r="85" spans="2:6" ht="23.25" customHeight="1" x14ac:dyDescent="0.35">
      <c r="B85" s="93" t="s">
        <v>984</v>
      </c>
      <c r="C85" s="180">
        <v>16</v>
      </c>
      <c r="D85" s="7" t="s">
        <v>976</v>
      </c>
      <c r="E85" s="7"/>
      <c r="F85" s="22"/>
    </row>
    <row r="86" spans="2:6" ht="27.75" customHeight="1" x14ac:dyDescent="0.35">
      <c r="B86" s="4" t="s">
        <v>977</v>
      </c>
      <c r="C86" s="180">
        <v>4</v>
      </c>
      <c r="D86" s="7" t="s">
        <v>978</v>
      </c>
      <c r="E86" s="7"/>
      <c r="F86" s="22"/>
    </row>
    <row r="87" spans="2:6" ht="51.75" customHeight="1" x14ac:dyDescent="0.35">
      <c r="B87" s="55" t="s">
        <v>992</v>
      </c>
      <c r="C87" s="180">
        <v>22</v>
      </c>
      <c r="D87" s="7" t="s">
        <v>993</v>
      </c>
      <c r="E87" s="7"/>
      <c r="F87" s="22"/>
    </row>
    <row r="88" spans="2:6" ht="51.75" customHeight="1" x14ac:dyDescent="0.35">
      <c r="B88" s="55" t="s">
        <v>994</v>
      </c>
      <c r="C88" s="180">
        <v>24</v>
      </c>
      <c r="D88" s="7" t="s">
        <v>995</v>
      </c>
      <c r="E88" s="7"/>
      <c r="F88" s="22"/>
    </row>
    <row r="89" spans="2:6" ht="53.25" customHeight="1" x14ac:dyDescent="0.35">
      <c r="B89" s="55" t="s">
        <v>996</v>
      </c>
      <c r="C89" s="180">
        <v>16</v>
      </c>
      <c r="D89" s="7" t="s">
        <v>997</v>
      </c>
      <c r="E89" s="7"/>
      <c r="F89" s="22"/>
    </row>
    <row r="90" spans="2:6" ht="68.25" customHeight="1" x14ac:dyDescent="0.35">
      <c r="B90" s="55" t="s">
        <v>998</v>
      </c>
      <c r="C90" s="180">
        <v>12</v>
      </c>
      <c r="D90" s="7" t="s">
        <v>999</v>
      </c>
      <c r="E90" s="7"/>
      <c r="F90" s="22"/>
    </row>
    <row r="91" spans="2:6" ht="26.25" customHeight="1" x14ac:dyDescent="0.35">
      <c r="B91" s="4"/>
      <c r="C91" s="180"/>
      <c r="D91" s="7"/>
      <c r="E91" s="7"/>
      <c r="F91" s="22"/>
    </row>
    <row r="92" spans="2:6" s="16" customFormat="1" x14ac:dyDescent="0.35">
      <c r="B92" s="52" t="s">
        <v>677</v>
      </c>
      <c r="C92" s="187">
        <f>SUM(C73:C91)</f>
        <v>230</v>
      </c>
      <c r="D92" s="74"/>
      <c r="E92" s="74"/>
      <c r="F92" s="98"/>
    </row>
    <row r="93" spans="2:6" s="16" customFormat="1" x14ac:dyDescent="0.35">
      <c r="B93" s="52"/>
      <c r="C93" s="187"/>
      <c r="D93" s="74"/>
      <c r="E93" s="74"/>
      <c r="F93" s="98"/>
    </row>
    <row r="94" spans="2:6" s="16" customFormat="1" x14ac:dyDescent="0.35">
      <c r="B94" s="52" t="s">
        <v>285</v>
      </c>
      <c r="C94" s="188">
        <f>C92*0.3</f>
        <v>69</v>
      </c>
      <c r="D94" s="74"/>
      <c r="E94" s="74"/>
      <c r="F94" s="99"/>
    </row>
    <row r="95" spans="2:6" s="16" customFormat="1" x14ac:dyDescent="0.35">
      <c r="B95" s="52" t="s">
        <v>286</v>
      </c>
      <c r="C95" s="188">
        <v>40</v>
      </c>
      <c r="D95" s="74"/>
      <c r="E95" s="74"/>
      <c r="F95" s="99"/>
    </row>
    <row r="96" spans="2:6" s="16" customFormat="1" x14ac:dyDescent="0.35">
      <c r="B96" s="52" t="s">
        <v>979</v>
      </c>
      <c r="C96" s="188">
        <f>SUM(C92:C95)</f>
        <v>339</v>
      </c>
      <c r="D96" s="74"/>
      <c r="E96" s="74"/>
      <c r="F96" s="99"/>
    </row>
    <row r="98" spans="1:6" s="17" customFormat="1" ht="16" x14ac:dyDescent="0.4">
      <c r="A98" s="17" t="s">
        <v>5</v>
      </c>
      <c r="B98" s="20" t="s">
        <v>7</v>
      </c>
      <c r="C98" s="183" t="s">
        <v>8</v>
      </c>
      <c r="D98" s="89" t="s">
        <v>44</v>
      </c>
      <c r="E98" s="89"/>
      <c r="F98" s="34"/>
    </row>
    <row r="99" spans="1:6" s="17" customFormat="1" ht="29.25" customHeight="1" x14ac:dyDescent="0.4">
      <c r="A99" s="90"/>
      <c r="B99" s="29" t="s">
        <v>279</v>
      </c>
      <c r="C99" s="184">
        <v>12</v>
      </c>
      <c r="D99" s="74"/>
      <c r="E99" s="74"/>
      <c r="F99" s="95"/>
    </row>
    <row r="100" spans="1:6" ht="58.5" customHeight="1" x14ac:dyDescent="0.35">
      <c r="B100" s="4" t="s">
        <v>1000</v>
      </c>
      <c r="C100" s="579">
        <v>48</v>
      </c>
      <c r="D100" s="7" t="s">
        <v>1001</v>
      </c>
      <c r="E100" s="168"/>
      <c r="F100" s="555"/>
    </row>
    <row r="101" spans="1:6" ht="38.25" customHeight="1" x14ac:dyDescent="0.35">
      <c r="B101" s="4" t="s">
        <v>974</v>
      </c>
      <c r="C101" s="580"/>
      <c r="D101" s="7"/>
      <c r="E101" s="170"/>
      <c r="F101" s="557"/>
    </row>
    <row r="102" spans="1:6" ht="39.75" customHeight="1" x14ac:dyDescent="0.35">
      <c r="B102" s="55" t="s">
        <v>998</v>
      </c>
      <c r="C102" s="579">
        <v>26</v>
      </c>
      <c r="D102" s="585" t="s">
        <v>999</v>
      </c>
      <c r="E102" s="152"/>
      <c r="F102" s="555"/>
    </row>
    <row r="103" spans="1:6" ht="18.75" customHeight="1" x14ac:dyDescent="0.35">
      <c r="B103" s="55" t="s">
        <v>1002</v>
      </c>
      <c r="C103" s="583"/>
      <c r="D103" s="586"/>
      <c r="E103" s="153"/>
      <c r="F103" s="556"/>
    </row>
    <row r="104" spans="1:6" x14ac:dyDescent="0.35">
      <c r="B104" s="55" t="s">
        <v>1003</v>
      </c>
      <c r="C104" s="580"/>
      <c r="D104" s="587"/>
      <c r="E104" s="154"/>
      <c r="F104" s="557"/>
    </row>
    <row r="105" spans="1:6" ht="40.5" customHeight="1" x14ac:dyDescent="0.35">
      <c r="B105" s="55" t="s">
        <v>989</v>
      </c>
      <c r="C105" s="185">
        <v>24</v>
      </c>
      <c r="D105" s="7" t="s">
        <v>1004</v>
      </c>
      <c r="E105" s="170"/>
      <c r="F105" s="101"/>
    </row>
    <row r="106" spans="1:6" s="102" customFormat="1" ht="75" customHeight="1" x14ac:dyDescent="0.35">
      <c r="B106" s="77" t="s">
        <v>956</v>
      </c>
      <c r="C106" s="579">
        <v>88</v>
      </c>
      <c r="D106" s="104" t="s">
        <v>1005</v>
      </c>
      <c r="E106" s="171"/>
      <c r="F106" s="555"/>
    </row>
    <row r="107" spans="1:6" s="102" customFormat="1" ht="29.25" customHeight="1" x14ac:dyDescent="0.35">
      <c r="B107" s="77" t="s">
        <v>983</v>
      </c>
      <c r="C107" s="583"/>
      <c r="D107" s="104"/>
      <c r="E107" s="172"/>
      <c r="F107" s="556"/>
    </row>
    <row r="108" spans="1:6" s="102" customFormat="1" ht="23.25" customHeight="1" x14ac:dyDescent="0.35">
      <c r="B108" s="77" t="s">
        <v>984</v>
      </c>
      <c r="C108" s="583"/>
      <c r="D108" s="104" t="s">
        <v>1006</v>
      </c>
      <c r="E108" s="172"/>
      <c r="F108" s="556"/>
    </row>
    <row r="109" spans="1:6" ht="26.5" x14ac:dyDescent="0.35">
      <c r="B109" s="77" t="s">
        <v>1007</v>
      </c>
      <c r="C109" s="583"/>
      <c r="D109" s="7" t="s">
        <v>1008</v>
      </c>
      <c r="E109" s="169"/>
      <c r="F109" s="556"/>
    </row>
    <row r="110" spans="1:6" x14ac:dyDescent="0.35">
      <c r="B110" s="77" t="s">
        <v>1009</v>
      </c>
      <c r="C110" s="580"/>
      <c r="D110" s="7" t="s">
        <v>1010</v>
      </c>
      <c r="E110" s="170"/>
      <c r="F110" s="557"/>
    </row>
    <row r="111" spans="1:6" ht="25.5" customHeight="1" x14ac:dyDescent="0.35">
      <c r="B111" s="6" t="s">
        <v>1011</v>
      </c>
      <c r="C111" s="190"/>
      <c r="D111" s="165"/>
      <c r="E111" s="173"/>
      <c r="F111" s="164"/>
    </row>
    <row r="112" spans="1:6" ht="26.5" x14ac:dyDescent="0.35">
      <c r="B112" s="4" t="s">
        <v>985</v>
      </c>
      <c r="C112" s="180">
        <v>8</v>
      </c>
      <c r="D112" s="7" t="s">
        <v>1012</v>
      </c>
      <c r="E112" s="7"/>
      <c r="F112" s="22"/>
    </row>
    <row r="113" spans="1:6" ht="28.5" customHeight="1" x14ac:dyDescent="0.35">
      <c r="B113" s="4" t="s">
        <v>986</v>
      </c>
      <c r="C113" s="180">
        <v>8</v>
      </c>
      <c r="D113" s="7" t="s">
        <v>970</v>
      </c>
      <c r="E113" s="7"/>
      <c r="F113" s="22"/>
    </row>
    <row r="114" spans="1:6" ht="75" customHeight="1" x14ac:dyDescent="0.35">
      <c r="B114" s="55" t="s">
        <v>996</v>
      </c>
      <c r="C114" s="180">
        <v>16</v>
      </c>
      <c r="D114" s="7" t="s">
        <v>997</v>
      </c>
      <c r="E114" s="7"/>
      <c r="F114" s="22" t="s">
        <v>1013</v>
      </c>
    </row>
    <row r="115" spans="1:6" s="16" customFormat="1" x14ac:dyDescent="0.35">
      <c r="B115" s="52" t="s">
        <v>677</v>
      </c>
      <c r="C115" s="187">
        <f>SUM(C99:C114)</f>
        <v>230</v>
      </c>
      <c r="D115" s="74"/>
      <c r="E115" s="74"/>
      <c r="F115" s="98"/>
    </row>
    <row r="116" spans="1:6" s="16" customFormat="1" x14ac:dyDescent="0.35">
      <c r="B116" s="52" t="s">
        <v>285</v>
      </c>
      <c r="C116" s="188">
        <v>56</v>
      </c>
      <c r="D116" s="74"/>
      <c r="E116" s="74"/>
      <c r="F116" s="99" t="s">
        <v>1014</v>
      </c>
    </row>
    <row r="117" spans="1:6" s="16" customFormat="1" x14ac:dyDescent="0.35">
      <c r="B117" s="52" t="s">
        <v>286</v>
      </c>
      <c r="C117" s="188">
        <v>40</v>
      </c>
      <c r="D117" s="74"/>
      <c r="E117" s="74"/>
      <c r="F117" s="99"/>
    </row>
    <row r="118" spans="1:6" s="16" customFormat="1" x14ac:dyDescent="0.35">
      <c r="B118" s="52" t="s">
        <v>979</v>
      </c>
      <c r="C118" s="395">
        <f>SUM(C115:C117)</f>
        <v>326</v>
      </c>
      <c r="D118" s="74"/>
      <c r="E118" s="74"/>
      <c r="F118" s="99"/>
    </row>
    <row r="122" spans="1:6" ht="29" x14ac:dyDescent="0.35">
      <c r="A122" s="16" t="s">
        <v>1015</v>
      </c>
      <c r="B122" s="19" t="s">
        <v>1016</v>
      </c>
    </row>
    <row r="124" spans="1:6" x14ac:dyDescent="0.35">
      <c r="A124" s="16" t="s">
        <v>1017</v>
      </c>
    </row>
    <row r="125" spans="1:6" x14ac:dyDescent="0.35">
      <c r="A125" s="16"/>
      <c r="B125" s="3" t="s">
        <v>1018</v>
      </c>
    </row>
    <row r="126" spans="1:6" x14ac:dyDescent="0.35">
      <c r="A126" s="16"/>
      <c r="B126" s="3" t="s">
        <v>1019</v>
      </c>
    </row>
    <row r="127" spans="1:6" ht="29" x14ac:dyDescent="0.35">
      <c r="A127" s="16"/>
      <c r="B127" s="3" t="s">
        <v>1020</v>
      </c>
    </row>
    <row r="128" spans="1:6" ht="29" x14ac:dyDescent="0.35">
      <c r="A128" s="16"/>
      <c r="B128" s="3" t="s">
        <v>1021</v>
      </c>
    </row>
    <row r="129" spans="1:6" x14ac:dyDescent="0.35">
      <c r="A129" s="16"/>
      <c r="B129" s="3" t="s">
        <v>1022</v>
      </c>
    </row>
    <row r="130" spans="1:6" x14ac:dyDescent="0.35">
      <c r="A130" s="16"/>
      <c r="B130" s="3" t="s">
        <v>1023</v>
      </c>
    </row>
    <row r="131" spans="1:6" x14ac:dyDescent="0.35">
      <c r="A131" s="16"/>
    </row>
    <row r="132" spans="1:6" ht="43.5" x14ac:dyDescent="0.35">
      <c r="A132" s="16" t="s">
        <v>1024</v>
      </c>
      <c r="B132" s="3" t="s">
        <v>1025</v>
      </c>
    </row>
    <row r="133" spans="1:6" ht="72.5" x14ac:dyDescent="0.35">
      <c r="B133" s="3" t="s">
        <v>1026</v>
      </c>
      <c r="C133" s="191" t="s">
        <v>1027</v>
      </c>
    </row>
    <row r="134" spans="1:6" ht="43.5" x14ac:dyDescent="0.35">
      <c r="B134" s="3" t="s">
        <v>1028</v>
      </c>
    </row>
    <row r="135" spans="1:6" ht="24" customHeight="1" x14ac:dyDescent="0.35">
      <c r="B135" s="3" t="s">
        <v>1029</v>
      </c>
    </row>
    <row r="137" spans="1:6" s="17" customFormat="1" ht="16" x14ac:dyDescent="0.4">
      <c r="A137" s="584" t="s">
        <v>1030</v>
      </c>
      <c r="B137" s="20" t="s">
        <v>7</v>
      </c>
      <c r="C137" s="183" t="s">
        <v>8</v>
      </c>
      <c r="D137" s="89" t="s">
        <v>44</v>
      </c>
      <c r="E137" s="89"/>
      <c r="F137" s="34" t="s">
        <v>46</v>
      </c>
    </row>
    <row r="138" spans="1:6" s="17" customFormat="1" ht="29.25" customHeight="1" x14ac:dyDescent="0.4">
      <c r="A138" s="584"/>
      <c r="B138" s="29" t="s">
        <v>279</v>
      </c>
      <c r="C138" s="184">
        <v>16</v>
      </c>
      <c r="D138" s="74"/>
      <c r="E138" s="74"/>
      <c r="F138" s="95"/>
    </row>
    <row r="139" spans="1:6" ht="58.5" customHeight="1" x14ac:dyDescent="0.35">
      <c r="A139" s="584"/>
      <c r="B139" s="4" t="s">
        <v>1031</v>
      </c>
      <c r="C139" s="180">
        <v>64</v>
      </c>
      <c r="D139" s="7" t="s">
        <v>1032</v>
      </c>
      <c r="E139" s="7" t="s">
        <v>1033</v>
      </c>
      <c r="F139" s="22">
        <v>1</v>
      </c>
    </row>
    <row r="140" spans="1:6" s="102" customFormat="1" ht="39.75" customHeight="1" x14ac:dyDescent="0.35">
      <c r="B140" s="78" t="s">
        <v>1034</v>
      </c>
      <c r="C140" s="570">
        <v>40</v>
      </c>
      <c r="D140" s="573" t="s">
        <v>1035</v>
      </c>
      <c r="E140" s="174" t="s">
        <v>1036</v>
      </c>
      <c r="F140" s="576"/>
    </row>
    <row r="141" spans="1:6" s="102" customFormat="1" ht="28.5" customHeight="1" x14ac:dyDescent="0.35">
      <c r="B141" s="78" t="s">
        <v>1037</v>
      </c>
      <c r="C141" s="571"/>
      <c r="D141" s="574"/>
      <c r="E141" s="175"/>
      <c r="F141" s="577"/>
    </row>
    <row r="142" spans="1:6" s="102" customFormat="1" x14ac:dyDescent="0.35">
      <c r="B142" s="78" t="s">
        <v>1038</v>
      </c>
      <c r="C142" s="571"/>
      <c r="D142" s="575"/>
      <c r="E142" s="175"/>
      <c r="F142" s="577"/>
    </row>
    <row r="143" spans="1:6" s="102" customFormat="1" ht="22.5" customHeight="1" x14ac:dyDescent="0.35">
      <c r="B143" s="78" t="s">
        <v>1039</v>
      </c>
      <c r="C143" s="572"/>
      <c r="D143" s="167"/>
      <c r="E143" s="167"/>
      <c r="F143" s="578"/>
    </row>
    <row r="144" spans="1:6" ht="61.5" customHeight="1" x14ac:dyDescent="0.35">
      <c r="B144" s="6" t="s">
        <v>1040</v>
      </c>
      <c r="C144" s="190"/>
      <c r="D144" s="165" t="s">
        <v>1041</v>
      </c>
      <c r="E144" s="173"/>
      <c r="F144" s="164"/>
    </row>
    <row r="145" spans="1:6" s="102" customFormat="1" ht="28.5" customHeight="1" x14ac:dyDescent="0.35">
      <c r="B145" s="77" t="s">
        <v>1042</v>
      </c>
      <c r="C145" s="579">
        <v>40</v>
      </c>
      <c r="D145" s="104"/>
      <c r="E145" s="581" t="s">
        <v>1043</v>
      </c>
      <c r="F145" s="555">
        <v>1</v>
      </c>
    </row>
    <row r="146" spans="1:6" s="102" customFormat="1" ht="29.25" customHeight="1" x14ac:dyDescent="0.35">
      <c r="B146" s="77" t="s">
        <v>1044</v>
      </c>
      <c r="C146" s="580"/>
      <c r="D146" s="104"/>
      <c r="E146" s="582"/>
      <c r="F146" s="556"/>
    </row>
    <row r="147" spans="1:6" s="102" customFormat="1" ht="23.25" customHeight="1" x14ac:dyDescent="0.35">
      <c r="B147" s="77" t="s">
        <v>1045</v>
      </c>
      <c r="C147" s="579">
        <v>40</v>
      </c>
      <c r="D147" s="104"/>
      <c r="E147" s="172"/>
      <c r="F147" s="556"/>
    </row>
    <row r="148" spans="1:6" ht="26.5" x14ac:dyDescent="0.35">
      <c r="B148" s="77" t="s">
        <v>1046</v>
      </c>
      <c r="C148" s="583"/>
      <c r="D148" s="7" t="s">
        <v>1008</v>
      </c>
      <c r="E148" s="169"/>
      <c r="F148" s="556"/>
    </row>
    <row r="149" spans="1:6" ht="28.5" customHeight="1" x14ac:dyDescent="0.35">
      <c r="B149" s="77" t="s">
        <v>1047</v>
      </c>
      <c r="C149" s="580"/>
      <c r="D149" s="7" t="s">
        <v>1010</v>
      </c>
      <c r="E149" s="170"/>
      <c r="F149" s="557"/>
    </row>
    <row r="150" spans="1:6" ht="25.5" customHeight="1" x14ac:dyDescent="0.35">
      <c r="B150" s="6" t="s">
        <v>1011</v>
      </c>
      <c r="C150" s="190"/>
      <c r="D150" s="165"/>
      <c r="E150" s="173"/>
      <c r="F150" s="164"/>
    </row>
    <row r="151" spans="1:6" ht="28.5" customHeight="1" x14ac:dyDescent="0.35">
      <c r="B151" s="4" t="s">
        <v>986</v>
      </c>
      <c r="C151" s="180">
        <v>16</v>
      </c>
      <c r="D151" s="7" t="s">
        <v>1048</v>
      </c>
      <c r="E151" s="7"/>
      <c r="F151" s="22">
        <v>1</v>
      </c>
    </row>
    <row r="152" spans="1:6" ht="107.25" customHeight="1" x14ac:dyDescent="0.35">
      <c r="B152" s="55" t="s">
        <v>996</v>
      </c>
      <c r="C152" s="180">
        <v>16</v>
      </c>
      <c r="D152" s="7" t="s">
        <v>1049</v>
      </c>
      <c r="E152" s="7"/>
      <c r="F152" s="22"/>
    </row>
    <row r="153" spans="1:6" s="16" customFormat="1" x14ac:dyDescent="0.35">
      <c r="B153" s="52" t="s">
        <v>677</v>
      </c>
      <c r="C153" s="187">
        <f>SUM(C138:C152)</f>
        <v>232</v>
      </c>
      <c r="D153" s="74"/>
      <c r="E153" s="74"/>
      <c r="F153" s="98"/>
    </row>
    <row r="154" spans="1:6" s="16" customFormat="1" ht="40.5" customHeight="1" x14ac:dyDescent="0.35">
      <c r="B154" s="52" t="s">
        <v>285</v>
      </c>
      <c r="C154" s="188">
        <f>C153*0.3</f>
        <v>69.599999999999994</v>
      </c>
      <c r="D154" s="74"/>
      <c r="E154" s="74"/>
      <c r="F154" s="99"/>
    </row>
    <row r="155" spans="1:6" s="16" customFormat="1" x14ac:dyDescent="0.35">
      <c r="B155" s="52" t="s">
        <v>286</v>
      </c>
      <c r="C155" s="188">
        <v>40</v>
      </c>
      <c r="D155" s="74"/>
      <c r="E155" s="74"/>
      <c r="F155" s="99"/>
    </row>
    <row r="156" spans="1:6" s="16" customFormat="1" x14ac:dyDescent="0.35">
      <c r="B156" s="52" t="s">
        <v>979</v>
      </c>
      <c r="C156" s="188">
        <f>SUM(C153:C155)</f>
        <v>341.6</v>
      </c>
      <c r="D156" s="74"/>
      <c r="E156" s="74"/>
      <c r="F156" s="99"/>
    </row>
    <row r="158" spans="1:6" x14ac:dyDescent="0.35">
      <c r="A158" t="s">
        <v>1050</v>
      </c>
    </row>
    <row r="160" spans="1:6" x14ac:dyDescent="0.35">
      <c r="A160" t="s">
        <v>1051</v>
      </c>
      <c r="B160" s="3" t="s">
        <v>1052</v>
      </c>
    </row>
    <row r="161" spans="1:5" ht="29" x14ac:dyDescent="0.35">
      <c r="B161" s="3" t="s">
        <v>1053</v>
      </c>
      <c r="D161" s="166" t="s">
        <v>1054</v>
      </c>
      <c r="E161" s="166"/>
    </row>
    <row r="162" spans="1:5" x14ac:dyDescent="0.35">
      <c r="B162" s="3" t="s">
        <v>1055</v>
      </c>
    </row>
    <row r="163" spans="1:5" x14ac:dyDescent="0.35">
      <c r="B163" s="3" t="s">
        <v>1056</v>
      </c>
    </row>
    <row r="164" spans="1:5" x14ac:dyDescent="0.35">
      <c r="B164" s="3" t="s">
        <v>1057</v>
      </c>
    </row>
    <row r="165" spans="1:5" x14ac:dyDescent="0.35">
      <c r="B165" s="3" t="s">
        <v>1058</v>
      </c>
    </row>
    <row r="166" spans="1:5" ht="29" x14ac:dyDescent="0.35">
      <c r="B166" s="3" t="s">
        <v>1020</v>
      </c>
      <c r="D166" s="90" t="s">
        <v>1059</v>
      </c>
    </row>
    <row r="167" spans="1:5" ht="29" x14ac:dyDescent="0.35">
      <c r="B167" s="3" t="s">
        <v>1060</v>
      </c>
    </row>
    <row r="168" spans="1:5" ht="29" x14ac:dyDescent="0.35">
      <c r="B168" s="3" t="s">
        <v>1061</v>
      </c>
    </row>
    <row r="171" spans="1:5" x14ac:dyDescent="0.35">
      <c r="A171" t="s">
        <v>1062</v>
      </c>
    </row>
    <row r="172" spans="1:5" x14ac:dyDescent="0.35">
      <c r="B172" s="3" t="s">
        <v>1063</v>
      </c>
    </row>
    <row r="173" spans="1:5" x14ac:dyDescent="0.35">
      <c r="B173" s="3" t="s">
        <v>1064</v>
      </c>
    </row>
    <row r="174" spans="1:5" x14ac:dyDescent="0.35">
      <c r="B174" s="3" t="s">
        <v>1065</v>
      </c>
    </row>
    <row r="175" spans="1:5" ht="29" x14ac:dyDescent="0.35">
      <c r="B175" s="3" t="s">
        <v>1066</v>
      </c>
    </row>
    <row r="176" spans="1:5" ht="26.5" x14ac:dyDescent="0.35">
      <c r="B176" s="3" t="s">
        <v>1067</v>
      </c>
      <c r="D176" s="90" t="s">
        <v>1068</v>
      </c>
    </row>
    <row r="177" spans="1:6" ht="28.5" customHeight="1" x14ac:dyDescent="0.35">
      <c r="B177" s="3" t="s">
        <v>1069</v>
      </c>
      <c r="D177" s="90" t="s">
        <v>1070</v>
      </c>
    </row>
    <row r="178" spans="1:6" ht="26.5" x14ac:dyDescent="0.35">
      <c r="D178" s="90" t="s">
        <v>1071</v>
      </c>
    </row>
    <row r="179" spans="1:6" ht="26.5" x14ac:dyDescent="0.35">
      <c r="D179" s="90" t="s">
        <v>1072</v>
      </c>
    </row>
    <row r="180" spans="1:6" ht="26.5" x14ac:dyDescent="0.35">
      <c r="D180" s="90" t="s">
        <v>1073</v>
      </c>
    </row>
    <row r="184" spans="1:6" x14ac:dyDescent="0.35">
      <c r="A184" s="19" t="s">
        <v>1074</v>
      </c>
    </row>
    <row r="186" spans="1:6" s="16" customFormat="1" x14ac:dyDescent="0.35">
      <c r="A186" s="39" t="s">
        <v>1075</v>
      </c>
      <c r="B186" s="39" t="s">
        <v>293</v>
      </c>
      <c r="C186" s="192" t="s">
        <v>1076</v>
      </c>
      <c r="D186" s="89" t="s">
        <v>294</v>
      </c>
      <c r="E186" s="89" t="s">
        <v>1077</v>
      </c>
      <c r="F186" s="89" t="s">
        <v>1078</v>
      </c>
    </row>
    <row r="187" spans="1:6" hidden="1" x14ac:dyDescent="0.35">
      <c r="A187" s="178" t="s">
        <v>1036</v>
      </c>
      <c r="B187" s="178">
        <v>20000216</v>
      </c>
      <c r="C187" s="179">
        <v>196</v>
      </c>
      <c r="D187" s="178" t="s">
        <v>1079</v>
      </c>
      <c r="E187" s="178" t="s">
        <v>1080</v>
      </c>
      <c r="F187" s="178" t="s">
        <v>1081</v>
      </c>
    </row>
    <row r="188" spans="1:6" x14ac:dyDescent="0.35">
      <c r="A188" s="179" t="s">
        <v>1043</v>
      </c>
      <c r="B188" s="179">
        <v>20000217</v>
      </c>
      <c r="C188" s="180">
        <v>196</v>
      </c>
      <c r="D188" s="178" t="s">
        <v>1082</v>
      </c>
      <c r="E188" s="178" t="s">
        <v>1083</v>
      </c>
      <c r="F188" s="178" t="s">
        <v>1084</v>
      </c>
    </row>
    <row r="189" spans="1:6" x14ac:dyDescent="0.35">
      <c r="A189" s="179" t="s">
        <v>1085</v>
      </c>
      <c r="B189" s="179">
        <v>20000237</v>
      </c>
      <c r="C189" s="180">
        <v>88</v>
      </c>
      <c r="D189" s="178" t="s">
        <v>1086</v>
      </c>
      <c r="E189" s="178" t="s">
        <v>1087</v>
      </c>
      <c r="F189" s="178" t="s">
        <v>1088</v>
      </c>
    </row>
    <row r="190" spans="1:6" x14ac:dyDescent="0.35">
      <c r="B190"/>
    </row>
    <row r="191" spans="1:6" x14ac:dyDescent="0.35">
      <c r="B191"/>
    </row>
    <row r="192" spans="1:6" x14ac:dyDescent="0.35">
      <c r="A192" s="16" t="s">
        <v>42</v>
      </c>
    </row>
    <row r="193" spans="1:3" x14ac:dyDescent="0.35">
      <c r="A193" s="43" t="s">
        <v>1089</v>
      </c>
    </row>
    <row r="194" spans="1:3" x14ac:dyDescent="0.35">
      <c r="A194" s="43" t="s">
        <v>1090</v>
      </c>
      <c r="B194" s="52" t="s">
        <v>1091</v>
      </c>
      <c r="C194" s="180" t="s">
        <v>1092</v>
      </c>
    </row>
    <row r="195" spans="1:3" x14ac:dyDescent="0.35">
      <c r="A195" s="1"/>
      <c r="B195" s="4"/>
      <c r="C195" s="180" t="s">
        <v>1093</v>
      </c>
    </row>
    <row r="196" spans="1:3" x14ac:dyDescent="0.35">
      <c r="A196" s="1"/>
      <c r="B196" s="4"/>
      <c r="C196" s="180" t="s">
        <v>1094</v>
      </c>
    </row>
    <row r="197" spans="1:3" x14ac:dyDescent="0.35">
      <c r="A197" s="1"/>
      <c r="B197" s="4"/>
      <c r="C197" s="180" t="s">
        <v>1095</v>
      </c>
    </row>
    <row r="198" spans="1:3" x14ac:dyDescent="0.35">
      <c r="A198" s="1"/>
      <c r="B198" s="4"/>
      <c r="C198" s="180" t="s">
        <v>1096</v>
      </c>
    </row>
    <row r="199" spans="1:3" x14ac:dyDescent="0.35">
      <c r="A199" s="1"/>
      <c r="B199" s="4"/>
      <c r="C199" s="180" t="s">
        <v>1097</v>
      </c>
    </row>
    <row r="200" spans="1:3" x14ac:dyDescent="0.35">
      <c r="A200" s="1"/>
      <c r="B200" s="4"/>
      <c r="C200" s="180" t="s">
        <v>1098</v>
      </c>
    </row>
    <row r="201" spans="1:3" x14ac:dyDescent="0.35">
      <c r="A201" s="1"/>
      <c r="B201" s="4"/>
      <c r="C201" s="180" t="s">
        <v>1099</v>
      </c>
    </row>
    <row r="202" spans="1:3" x14ac:dyDescent="0.35">
      <c r="A202" s="1"/>
      <c r="B202" s="4"/>
      <c r="C202" s="180" t="s">
        <v>1100</v>
      </c>
    </row>
    <row r="203" spans="1:3" x14ac:dyDescent="0.35">
      <c r="A203" s="1"/>
      <c r="B203" s="4"/>
      <c r="C203" s="180" t="s">
        <v>1101</v>
      </c>
    </row>
    <row r="204" spans="1:3" x14ac:dyDescent="0.35">
      <c r="A204" s="43"/>
      <c r="B204" s="52" t="s">
        <v>1102</v>
      </c>
      <c r="C204" s="180" t="s">
        <v>1103</v>
      </c>
    </row>
    <row r="205" spans="1:3" x14ac:dyDescent="0.35">
      <c r="A205" s="43"/>
      <c r="B205" s="52"/>
      <c r="C205" s="180" t="s">
        <v>1104</v>
      </c>
    </row>
    <row r="206" spans="1:3" x14ac:dyDescent="0.35">
      <c r="A206" s="43"/>
      <c r="B206" s="52"/>
      <c r="C206" s="180" t="s">
        <v>1105</v>
      </c>
    </row>
    <row r="207" spans="1:3" x14ac:dyDescent="0.35">
      <c r="A207" s="43"/>
      <c r="B207" s="52"/>
      <c r="C207" s="180" t="s">
        <v>1106</v>
      </c>
    </row>
    <row r="208" spans="1:3" x14ac:dyDescent="0.35">
      <c r="A208" s="43"/>
      <c r="B208" s="52"/>
      <c r="C208" s="180" t="s">
        <v>1107</v>
      </c>
    </row>
    <row r="209" spans="1:3" x14ac:dyDescent="0.35">
      <c r="A209" s="43"/>
      <c r="B209" s="52"/>
      <c r="C209" s="180"/>
    </row>
    <row r="210" spans="1:3" ht="29" x14ac:dyDescent="0.35">
      <c r="A210" s="43"/>
      <c r="B210" s="52" t="s">
        <v>1108</v>
      </c>
      <c r="C210" s="180" t="s">
        <v>1109</v>
      </c>
    </row>
  </sheetData>
  <mergeCells count="25">
    <mergeCell ref="C8:C10"/>
    <mergeCell ref="F8:F10"/>
    <mergeCell ref="C32:C34"/>
    <mergeCell ref="F32:F34"/>
    <mergeCell ref="C55:C60"/>
    <mergeCell ref="F55:F60"/>
    <mergeCell ref="A137:A139"/>
    <mergeCell ref="C61:C63"/>
    <mergeCell ref="F61:F63"/>
    <mergeCell ref="C74:C76"/>
    <mergeCell ref="F74:F76"/>
    <mergeCell ref="C100:C101"/>
    <mergeCell ref="F100:F101"/>
    <mergeCell ref="C102:C104"/>
    <mergeCell ref="D102:D104"/>
    <mergeCell ref="F102:F104"/>
    <mergeCell ref="C106:C110"/>
    <mergeCell ref="F106:F110"/>
    <mergeCell ref="C140:C143"/>
    <mergeCell ref="D140:D142"/>
    <mergeCell ref="F140:F143"/>
    <mergeCell ref="C145:C146"/>
    <mergeCell ref="E145:E146"/>
    <mergeCell ref="F145:F149"/>
    <mergeCell ref="C147:C149"/>
  </mergeCells>
  <pageMargins left="0.7" right="0.7" top="0.75" bottom="0.75" header="0.3" footer="0.3"/>
  <pageSetup paperSize="9" orientation="portrait" r:id="rId1"/>
  <headerFooter>
    <oddFooter>&amp;C_x000D_&amp;1#&amp;"Aptos"&amp;8&amp;KFF0000 Logicalis - Sensitive</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D2A2C-3484-4015-911E-C646B05B3557}">
  <dimension ref="A2:J35"/>
  <sheetViews>
    <sheetView topLeftCell="A41" zoomScale="120" zoomScaleNormal="120" workbookViewId="0">
      <selection activeCell="F10" sqref="F10"/>
    </sheetView>
  </sheetViews>
  <sheetFormatPr baseColWidth="10" defaultColWidth="11.453125" defaultRowHeight="14.5" x14ac:dyDescent="0.35"/>
  <cols>
    <col min="1" max="1" width="13.54296875" customWidth="1"/>
    <col min="2" max="2" width="25.81640625" style="3" customWidth="1"/>
    <col min="3" max="3" width="56.81640625" style="3" hidden="1" customWidth="1"/>
    <col min="4" max="4" width="20.54296875" style="24" customWidth="1"/>
    <col min="5" max="5" width="63" style="3" hidden="1" customWidth="1"/>
    <col min="7" max="7" width="24" customWidth="1"/>
    <col min="8" max="8" width="27.453125" customWidth="1"/>
  </cols>
  <sheetData>
    <row r="2" spans="1:10" s="16" customFormat="1" ht="16" x14ac:dyDescent="0.4">
      <c r="A2" s="16" t="s">
        <v>0</v>
      </c>
      <c r="B2" s="526" t="s">
        <v>1110</v>
      </c>
      <c r="C2" s="526"/>
      <c r="D2" s="526"/>
      <c r="E2" s="526"/>
      <c r="F2" s="526"/>
      <c r="G2" s="526"/>
      <c r="H2" s="526"/>
    </row>
    <row r="3" spans="1:10" s="16" customFormat="1" ht="32" x14ac:dyDescent="0.4">
      <c r="B3" s="216" t="s">
        <v>1111</v>
      </c>
      <c r="C3" s="216"/>
      <c r="D3" s="216"/>
      <c r="E3" s="216"/>
      <c r="F3" s="216"/>
      <c r="G3" s="216"/>
      <c r="H3" s="216"/>
    </row>
    <row r="4" spans="1:10" s="16" customFormat="1" x14ac:dyDescent="0.35">
      <c r="A4" s="16" t="s">
        <v>2</v>
      </c>
      <c r="B4" s="23">
        <v>45824</v>
      </c>
      <c r="C4" s="23"/>
      <c r="D4" s="94"/>
      <c r="E4" s="19"/>
    </row>
    <row r="5" spans="1:10" s="16" customFormat="1" x14ac:dyDescent="0.35">
      <c r="A5" s="16" t="s">
        <v>3</v>
      </c>
      <c r="B5" s="19" t="s">
        <v>1112</v>
      </c>
      <c r="C5" s="19"/>
      <c r="D5" s="94"/>
      <c r="E5" s="19"/>
    </row>
    <row r="6" spans="1:10" x14ac:dyDescent="0.35">
      <c r="G6" t="s">
        <v>1089</v>
      </c>
    </row>
    <row r="7" spans="1:10" s="17" customFormat="1" ht="16" x14ac:dyDescent="0.4">
      <c r="A7" s="17" t="s">
        <v>6</v>
      </c>
      <c r="B7" s="20" t="s">
        <v>7</v>
      </c>
      <c r="C7" s="20" t="s">
        <v>1113</v>
      </c>
      <c r="D7" s="34" t="s">
        <v>8</v>
      </c>
      <c r="E7" s="20" t="s">
        <v>44</v>
      </c>
      <c r="G7"/>
    </row>
    <row r="8" spans="1:10" s="17" customFormat="1" ht="53" x14ac:dyDescent="0.4">
      <c r="B8" s="29" t="s">
        <v>865</v>
      </c>
      <c r="C8" s="29"/>
      <c r="D8" s="95">
        <v>6</v>
      </c>
      <c r="E8" s="7" t="s">
        <v>655</v>
      </c>
      <c r="F8"/>
      <c r="H8"/>
      <c r="J8"/>
    </row>
    <row r="9" spans="1:10" ht="129" customHeight="1" x14ac:dyDescent="0.35">
      <c r="B9" s="52" t="s">
        <v>1114</v>
      </c>
      <c r="C9" s="7" t="s">
        <v>1115</v>
      </c>
      <c r="D9" s="22">
        <v>16</v>
      </c>
      <c r="E9" s="1"/>
    </row>
    <row r="10" spans="1:10" ht="132.5" x14ac:dyDescent="0.35">
      <c r="B10" s="4"/>
      <c r="C10" s="107" t="s">
        <v>1116</v>
      </c>
      <c r="D10" s="22"/>
      <c r="E10" s="1" t="s">
        <v>658</v>
      </c>
    </row>
    <row r="11" spans="1:10" ht="24.5" x14ac:dyDescent="0.35">
      <c r="B11" s="4"/>
      <c r="C11" s="107" t="s">
        <v>1117</v>
      </c>
      <c r="D11" s="22"/>
      <c r="E11" s="1" t="s">
        <v>658</v>
      </c>
    </row>
    <row r="12" spans="1:10" ht="116" x14ac:dyDescent="0.35">
      <c r="B12" s="4" t="s">
        <v>1118</v>
      </c>
      <c r="C12" s="4" t="s">
        <v>1115</v>
      </c>
      <c r="D12" s="22">
        <v>6</v>
      </c>
      <c r="E12" s="1"/>
      <c r="F12" t="s">
        <v>1119</v>
      </c>
    </row>
    <row r="13" spans="1:10" ht="37.5" customHeight="1" x14ac:dyDescent="0.35">
      <c r="B13" s="52" t="s">
        <v>1120</v>
      </c>
      <c r="C13" s="4"/>
      <c r="D13" s="22">
        <v>6</v>
      </c>
      <c r="E13" s="1"/>
    </row>
    <row r="14" spans="1:10" ht="116" x14ac:dyDescent="0.35">
      <c r="B14" s="4" t="s">
        <v>1121</v>
      </c>
      <c r="C14" s="4" t="s">
        <v>1115</v>
      </c>
      <c r="D14" s="22">
        <v>2</v>
      </c>
      <c r="E14" s="1"/>
      <c r="F14" t="s">
        <v>1119</v>
      </c>
    </row>
    <row r="15" spans="1:10" ht="72.5" x14ac:dyDescent="0.35">
      <c r="B15" s="4" t="s">
        <v>1122</v>
      </c>
      <c r="C15" s="4" t="s">
        <v>1123</v>
      </c>
      <c r="D15" s="22">
        <v>2</v>
      </c>
      <c r="E15" s="1"/>
    </row>
    <row r="16" spans="1:10" ht="168.75" customHeight="1" x14ac:dyDescent="0.35">
      <c r="B16" s="4" t="s">
        <v>1124</v>
      </c>
      <c r="C16" s="4" t="s">
        <v>1125</v>
      </c>
      <c r="D16" s="22">
        <v>2</v>
      </c>
      <c r="E16" s="1"/>
    </row>
    <row r="17" spans="1:10" s="17" customFormat="1" ht="16" x14ac:dyDescent="0.4">
      <c r="B17" s="52" t="s">
        <v>672</v>
      </c>
      <c r="C17" s="4"/>
      <c r="D17" s="98">
        <f>SUM(D8:D16)</f>
        <v>40</v>
      </c>
      <c r="E17" s="1"/>
    </row>
    <row r="18" spans="1:10" x14ac:dyDescent="0.35">
      <c r="B18" s="4" t="s">
        <v>872</v>
      </c>
      <c r="C18" s="1"/>
      <c r="D18" s="149">
        <v>16</v>
      </c>
      <c r="E18" s="1" t="s">
        <v>676</v>
      </c>
      <c r="F18" s="527"/>
      <c r="G18" s="527"/>
      <c r="H18" s="527"/>
    </row>
    <row r="19" spans="1:10" x14ac:dyDescent="0.35">
      <c r="B19" s="4" t="s">
        <v>286</v>
      </c>
      <c r="C19" s="1"/>
      <c r="D19" s="149">
        <v>4</v>
      </c>
      <c r="E19" s="1"/>
    </row>
    <row r="20" spans="1:10" x14ac:dyDescent="0.35">
      <c r="B20" s="4" t="s">
        <v>674</v>
      </c>
      <c r="C20" s="4"/>
      <c r="D20" s="22">
        <v>4</v>
      </c>
      <c r="E20" s="1"/>
    </row>
    <row r="21" spans="1:10" s="16" customFormat="1" x14ac:dyDescent="0.35">
      <c r="B21" s="52" t="s">
        <v>677</v>
      </c>
      <c r="C21" s="52"/>
      <c r="D21" s="99">
        <f>SUM(D17:D20)</f>
        <v>64</v>
      </c>
      <c r="E21" s="52"/>
    </row>
    <row r="24" spans="1:10" s="24" customFormat="1" ht="16" x14ac:dyDescent="0.4">
      <c r="A24" s="16" t="s">
        <v>5</v>
      </c>
      <c r="B24" s="20" t="s">
        <v>7</v>
      </c>
      <c r="C24" s="18" t="s">
        <v>8</v>
      </c>
      <c r="E24" s="3"/>
      <c r="F24"/>
      <c r="G24"/>
      <c r="H24"/>
      <c r="I24"/>
      <c r="J24"/>
    </row>
    <row r="25" spans="1:10" s="24" customFormat="1" x14ac:dyDescent="0.35">
      <c r="A25"/>
      <c r="B25" s="4"/>
      <c r="C25" s="1"/>
      <c r="E25" s="3"/>
      <c r="F25"/>
      <c r="G25"/>
      <c r="H25"/>
      <c r="I25"/>
      <c r="J25"/>
    </row>
    <row r="26" spans="1:10" s="24" customFormat="1" x14ac:dyDescent="0.35">
      <c r="A26"/>
      <c r="B26" s="4"/>
      <c r="C26" s="1"/>
      <c r="E26" s="3"/>
      <c r="F26"/>
      <c r="G26"/>
      <c r="H26"/>
      <c r="I26"/>
      <c r="J26"/>
    </row>
    <row r="27" spans="1:10" s="24" customFormat="1" x14ac:dyDescent="0.35">
      <c r="A27"/>
      <c r="B27" s="4"/>
      <c r="C27" s="1"/>
      <c r="E27" s="3"/>
      <c r="F27"/>
      <c r="G27"/>
      <c r="H27"/>
      <c r="I27"/>
      <c r="J27"/>
    </row>
    <row r="28" spans="1:10" s="24" customFormat="1" x14ac:dyDescent="0.35">
      <c r="A28"/>
      <c r="B28" s="4"/>
      <c r="C28" s="143"/>
      <c r="E28" s="3"/>
      <c r="F28"/>
      <c r="G28"/>
      <c r="H28"/>
      <c r="I28"/>
      <c r="J28"/>
    </row>
    <row r="29" spans="1:10" s="24" customFormat="1" x14ac:dyDescent="0.35">
      <c r="A29"/>
      <c r="B29" s="4" t="s">
        <v>286</v>
      </c>
      <c r="C29" s="143">
        <f>D19</f>
        <v>4</v>
      </c>
      <c r="E29" s="3"/>
      <c r="F29"/>
      <c r="G29"/>
      <c r="H29"/>
      <c r="I29"/>
      <c r="J29"/>
    </row>
    <row r="30" spans="1:10" s="24" customFormat="1" x14ac:dyDescent="0.35">
      <c r="A30"/>
      <c r="B30" s="4" t="s">
        <v>288</v>
      </c>
      <c r="C30" s="1">
        <f>SUM(C25:C29)</f>
        <v>4</v>
      </c>
      <c r="E30" s="3"/>
      <c r="F30"/>
      <c r="G30"/>
      <c r="H30"/>
      <c r="I30"/>
      <c r="J30"/>
    </row>
    <row r="31" spans="1:10" s="24" customFormat="1" x14ac:dyDescent="0.35">
      <c r="A31"/>
      <c r="E31" s="3"/>
      <c r="F31"/>
      <c r="G31"/>
      <c r="H31"/>
      <c r="I31"/>
      <c r="J31"/>
    </row>
    <row r="33" spans="1:4" x14ac:dyDescent="0.35">
      <c r="A33" t="s">
        <v>1126</v>
      </c>
      <c r="B33" s="554" t="s">
        <v>1127</v>
      </c>
      <c r="C33" s="554"/>
      <c r="D33" s="554"/>
    </row>
    <row r="35" spans="1:4" ht="16" x14ac:dyDescent="0.4">
      <c r="A35" s="17" t="s">
        <v>1113</v>
      </c>
    </row>
  </sheetData>
  <mergeCells count="3">
    <mergeCell ref="B2:H2"/>
    <mergeCell ref="F18:H18"/>
    <mergeCell ref="B33:D33"/>
  </mergeCells>
  <pageMargins left="0.7" right="0.7" top="0.75" bottom="0.75" header="0.3" footer="0.3"/>
  <pageSetup paperSize="9" orientation="portrait" r:id="rId1"/>
  <headerFooter>
    <oddFooter>&amp;C_x000D_&amp;1#&amp;"Aptos"&amp;8&amp;KFF0000 Logicalis - Sensitive</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7EBC-1E3D-482F-893E-E7F6C05AD918}">
  <dimension ref="A2:J29"/>
  <sheetViews>
    <sheetView workbookViewId="0">
      <selection activeCell="D8" sqref="D8"/>
    </sheetView>
  </sheetViews>
  <sheetFormatPr baseColWidth="10" defaultColWidth="11.453125" defaultRowHeight="14.5" x14ac:dyDescent="0.35"/>
  <cols>
    <col min="1" max="1" width="20.1796875" customWidth="1"/>
    <col min="2" max="2" width="34" style="3" customWidth="1"/>
    <col min="3" max="3" width="42" style="3" customWidth="1"/>
    <col min="4" max="4" width="20.54296875" style="24" customWidth="1"/>
    <col min="5" max="5" width="63" style="3" hidden="1" customWidth="1"/>
    <col min="7" max="7" width="24" customWidth="1"/>
    <col min="8" max="8" width="27.453125" customWidth="1"/>
  </cols>
  <sheetData>
    <row r="2" spans="1:10" s="16" customFormat="1" ht="69" customHeight="1" x14ac:dyDescent="0.4">
      <c r="A2" s="16" t="s">
        <v>0</v>
      </c>
      <c r="B2" s="526" t="s">
        <v>1128</v>
      </c>
      <c r="C2" s="526"/>
      <c r="D2" s="526"/>
      <c r="E2" s="526"/>
      <c r="F2" s="526"/>
      <c r="G2" s="526"/>
      <c r="H2" s="526"/>
    </row>
    <row r="3" spans="1:10" s="16" customFormat="1" x14ac:dyDescent="0.35">
      <c r="A3" s="16" t="s">
        <v>2</v>
      </c>
      <c r="B3" s="23">
        <v>45838</v>
      </c>
      <c r="C3" s="23"/>
      <c r="D3" s="94"/>
      <c r="E3" s="19"/>
    </row>
    <row r="4" spans="1:10" s="16" customFormat="1" x14ac:dyDescent="0.35">
      <c r="A4" s="16" t="s">
        <v>3</v>
      </c>
      <c r="B4" s="19" t="s">
        <v>4</v>
      </c>
      <c r="C4" s="19"/>
      <c r="D4" s="94"/>
      <c r="E4" s="19"/>
    </row>
    <row r="6" spans="1:10" s="17" customFormat="1" ht="16" x14ac:dyDescent="0.4">
      <c r="A6" s="17" t="s">
        <v>6</v>
      </c>
      <c r="B6" s="20" t="s">
        <v>7</v>
      </c>
      <c r="C6" s="20"/>
      <c r="D6" s="34" t="s">
        <v>8</v>
      </c>
      <c r="E6" s="20" t="s">
        <v>44</v>
      </c>
      <c r="G6"/>
    </row>
    <row r="7" spans="1:10" s="17" customFormat="1" ht="53" x14ac:dyDescent="0.4">
      <c r="B7" s="29" t="s">
        <v>865</v>
      </c>
      <c r="C7" s="29"/>
      <c r="D7" s="95">
        <v>3</v>
      </c>
      <c r="E7" s="7" t="s">
        <v>655</v>
      </c>
      <c r="F7"/>
      <c r="H7"/>
      <c r="J7"/>
    </row>
    <row r="8" spans="1:10" ht="117.5" x14ac:dyDescent="0.35">
      <c r="B8" s="4" t="s">
        <v>1129</v>
      </c>
      <c r="C8" s="7" t="s">
        <v>1130</v>
      </c>
      <c r="D8" s="22">
        <v>4</v>
      </c>
      <c r="E8" s="1"/>
    </row>
    <row r="9" spans="1:10" ht="101.5" x14ac:dyDescent="0.35">
      <c r="B9" s="4" t="s">
        <v>1131</v>
      </c>
      <c r="C9" s="4" t="s">
        <v>1132</v>
      </c>
      <c r="D9" s="22">
        <v>24</v>
      </c>
      <c r="E9" s="1" t="s">
        <v>658</v>
      </c>
    </row>
    <row r="10" spans="1:10" ht="71.25" customHeight="1" x14ac:dyDescent="0.35">
      <c r="B10" s="4" t="s">
        <v>1133</v>
      </c>
      <c r="C10" s="4" t="s">
        <v>1134</v>
      </c>
      <c r="D10" s="22">
        <v>8</v>
      </c>
      <c r="E10" s="1" t="s">
        <v>658</v>
      </c>
    </row>
    <row r="11" spans="1:10" s="17" customFormat="1" ht="29.5" x14ac:dyDescent="0.4">
      <c r="B11" s="52" t="s">
        <v>672</v>
      </c>
      <c r="C11" s="4" t="s">
        <v>1135</v>
      </c>
      <c r="D11" s="98">
        <f>SUM(D7:D10)</f>
        <v>39</v>
      </c>
      <c r="E11" s="1"/>
    </row>
    <row r="12" spans="1:10" x14ac:dyDescent="0.35">
      <c r="B12" s="4" t="s">
        <v>872</v>
      </c>
      <c r="C12" s="1"/>
      <c r="D12" s="149">
        <v>12</v>
      </c>
      <c r="E12" s="1" t="s">
        <v>676</v>
      </c>
      <c r="F12" s="527"/>
      <c r="G12" s="527"/>
      <c r="H12" s="527"/>
    </row>
    <row r="13" spans="1:10" x14ac:dyDescent="0.35">
      <c r="B13" s="4" t="s">
        <v>286</v>
      </c>
      <c r="C13" s="1"/>
      <c r="D13" s="149">
        <f>SUM(D11:D12)*0.1</f>
        <v>5.1000000000000005</v>
      </c>
      <c r="E13" s="1"/>
    </row>
    <row r="14" spans="1:10" x14ac:dyDescent="0.35">
      <c r="B14" s="4" t="s">
        <v>674</v>
      </c>
      <c r="C14" s="4"/>
      <c r="D14" s="22">
        <v>4</v>
      </c>
      <c r="E14" s="1"/>
    </row>
    <row r="15" spans="1:10" s="16" customFormat="1" x14ac:dyDescent="0.35">
      <c r="B15" s="52" t="s">
        <v>677</v>
      </c>
      <c r="C15" s="52"/>
      <c r="D15" s="99">
        <f>SUM(D11:D14)</f>
        <v>60.1</v>
      </c>
      <c r="E15" s="52"/>
    </row>
    <row r="20" spans="1:3" x14ac:dyDescent="0.35">
      <c r="B20" s="16" t="s">
        <v>5</v>
      </c>
      <c r="C20"/>
    </row>
    <row r="21" spans="1:3" ht="16" x14ac:dyDescent="0.4">
      <c r="B21" s="20" t="s">
        <v>7</v>
      </c>
      <c r="C21" s="18" t="s">
        <v>8</v>
      </c>
    </row>
    <row r="22" spans="1:3" x14ac:dyDescent="0.35">
      <c r="B22" s="4"/>
      <c r="C22" s="1"/>
    </row>
    <row r="23" spans="1:3" x14ac:dyDescent="0.35">
      <c r="B23" s="4"/>
      <c r="C23" s="1"/>
    </row>
    <row r="24" spans="1:3" x14ac:dyDescent="0.35">
      <c r="B24" s="4"/>
      <c r="C24" s="1"/>
    </row>
    <row r="25" spans="1:3" x14ac:dyDescent="0.35">
      <c r="B25" s="4"/>
      <c r="C25" s="143"/>
    </row>
    <row r="26" spans="1:3" x14ac:dyDescent="0.35">
      <c r="B26" s="4" t="s">
        <v>286</v>
      </c>
      <c r="C26" s="143">
        <f>D13</f>
        <v>5.1000000000000005</v>
      </c>
    </row>
    <row r="27" spans="1:3" x14ac:dyDescent="0.35">
      <c r="B27" s="4" t="s">
        <v>288</v>
      </c>
      <c r="C27" s="1">
        <f>SUM(C22:C26)</f>
        <v>5.1000000000000005</v>
      </c>
    </row>
    <row r="29" spans="1:3" ht="16" x14ac:dyDescent="0.4">
      <c r="A29" s="17" t="s">
        <v>1136</v>
      </c>
    </row>
  </sheetData>
  <mergeCells count="2">
    <mergeCell ref="F12:H12"/>
    <mergeCell ref="B2:H2"/>
  </mergeCells>
  <pageMargins left="0.7" right="0.7" top="0.75" bottom="0.75" header="0.3" footer="0.3"/>
  <pageSetup paperSize="9" orientation="portrait" r:id="rId1"/>
  <headerFooter>
    <oddFooter>&amp;C_x000D_&amp;1#&amp;"Aptos"&amp;8&amp;KFF0000 Logicalis - Sensitive</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DB1B5-629F-4D6F-B151-75F32A2FCD69}">
  <dimension ref="A2:F29"/>
  <sheetViews>
    <sheetView topLeftCell="A4" zoomScale="110" zoomScaleNormal="110" workbookViewId="0">
      <selection activeCell="E20" sqref="E20"/>
    </sheetView>
  </sheetViews>
  <sheetFormatPr baseColWidth="10" defaultColWidth="11.453125" defaultRowHeight="14.5" x14ac:dyDescent="0.35"/>
  <cols>
    <col min="1" max="1" width="44.54296875" style="3" customWidth="1"/>
    <col min="2" max="2" width="42" style="3" customWidth="1"/>
    <col min="3" max="3" width="63" style="3" hidden="1" customWidth="1"/>
    <col min="5" max="5" width="24" customWidth="1"/>
    <col min="6" max="6" width="27.453125" customWidth="1"/>
  </cols>
  <sheetData>
    <row r="2" spans="1:6" s="16" customFormat="1" ht="30" customHeight="1" x14ac:dyDescent="0.4">
      <c r="A2" s="19" t="s">
        <v>0</v>
      </c>
      <c r="B2" s="216" t="s">
        <v>1137</v>
      </c>
      <c r="C2" s="216"/>
      <c r="D2" s="216"/>
    </row>
    <row r="3" spans="1:6" s="16" customFormat="1" x14ac:dyDescent="0.35">
      <c r="A3" s="19" t="s">
        <v>2</v>
      </c>
      <c r="B3" s="23">
        <v>45838</v>
      </c>
      <c r="D3" s="19"/>
    </row>
    <row r="4" spans="1:6" s="16" customFormat="1" x14ac:dyDescent="0.35">
      <c r="A4" s="19" t="s">
        <v>3</v>
      </c>
      <c r="B4" s="19" t="s">
        <v>4</v>
      </c>
      <c r="D4" s="19"/>
    </row>
    <row r="6" spans="1:6" s="17" customFormat="1" ht="16" x14ac:dyDescent="0.4">
      <c r="A6" s="20" t="s">
        <v>1138</v>
      </c>
      <c r="B6" s="20" t="s">
        <v>6</v>
      </c>
      <c r="C6" s="20" t="s">
        <v>44</v>
      </c>
      <c r="E6"/>
      <c r="F6"/>
    </row>
    <row r="7" spans="1:6" s="10" customFormat="1" ht="16" x14ac:dyDescent="0.4">
      <c r="A7" s="220" t="s">
        <v>1139</v>
      </c>
      <c r="B7" s="220"/>
      <c r="C7" s="7"/>
      <c r="E7"/>
      <c r="F7"/>
    </row>
    <row r="8" spans="1:6" x14ac:dyDescent="0.35">
      <c r="A8" s="4" t="s">
        <v>1140</v>
      </c>
      <c r="B8" s="1"/>
      <c r="C8" s="1"/>
    </row>
    <row r="9" spans="1:6" x14ac:dyDescent="0.35">
      <c r="A9" s="77" t="s">
        <v>1141</v>
      </c>
      <c r="B9" s="57"/>
      <c r="C9" s="1"/>
    </row>
    <row r="10" spans="1:6" ht="29" x14ac:dyDescent="0.35">
      <c r="A10" s="4" t="s">
        <v>1142</v>
      </c>
      <c r="B10" s="219" t="s">
        <v>1143</v>
      </c>
      <c r="C10" s="1"/>
    </row>
    <row r="11" spans="1:6" ht="31.5" customHeight="1" x14ac:dyDescent="0.35">
      <c r="A11" s="4" t="s">
        <v>1144</v>
      </c>
      <c r="B11" s="1" t="s">
        <v>1145</v>
      </c>
      <c r="C11" s="1"/>
      <c r="E11" s="16"/>
      <c r="F11" s="16"/>
    </row>
    <row r="12" spans="1:6" ht="31.5" customHeight="1" x14ac:dyDescent="0.35">
      <c r="A12" s="77" t="s">
        <v>1146</v>
      </c>
      <c r="B12" s="57"/>
      <c r="C12" s="1"/>
      <c r="E12" s="16"/>
      <c r="F12" s="16"/>
    </row>
    <row r="13" spans="1:6" ht="58" x14ac:dyDescent="0.35">
      <c r="A13" s="179" t="s">
        <v>1147</v>
      </c>
      <c r="B13" s="179" t="s">
        <v>1148</v>
      </c>
      <c r="C13" s="1"/>
    </row>
    <row r="14" spans="1:6" ht="29.25" customHeight="1" x14ac:dyDescent="0.35">
      <c r="A14" s="77" t="s">
        <v>1149</v>
      </c>
      <c r="B14" s="77" t="s">
        <v>1150</v>
      </c>
      <c r="C14" s="1"/>
    </row>
    <row r="15" spans="1:6" ht="27.75" customHeight="1" x14ac:dyDescent="0.35">
      <c r="A15" s="4" t="s">
        <v>1151</v>
      </c>
      <c r="B15" s="1" t="s">
        <v>1152</v>
      </c>
      <c r="C15" s="1"/>
    </row>
    <row r="16" spans="1:6" ht="29.5" x14ac:dyDescent="0.4">
      <c r="A16" s="4" t="s">
        <v>1153</v>
      </c>
      <c r="B16" s="4" t="s">
        <v>1154</v>
      </c>
      <c r="C16" s="1"/>
      <c r="E16" s="17"/>
      <c r="F16" s="17"/>
    </row>
    <row r="17" spans="1:6" ht="31.5" customHeight="1" x14ac:dyDescent="0.4">
      <c r="A17" s="4" t="s">
        <v>1155</v>
      </c>
      <c r="B17" s="1"/>
      <c r="C17" s="1"/>
      <c r="E17" s="17"/>
      <c r="F17" s="17"/>
    </row>
    <row r="18" spans="1:6" x14ac:dyDescent="0.35">
      <c r="A18" s="157" t="s">
        <v>1156</v>
      </c>
      <c r="B18" s="221"/>
      <c r="C18" s="1"/>
    </row>
    <row r="19" spans="1:6" ht="29" x14ac:dyDescent="0.35">
      <c r="A19" s="77" t="s">
        <v>1157</v>
      </c>
      <c r="B19" s="57"/>
      <c r="C19" s="1"/>
      <c r="E19" s="217"/>
      <c r="F19" s="217"/>
    </row>
    <row r="20" spans="1:6" s="16" customFormat="1" ht="29" x14ac:dyDescent="0.35">
      <c r="A20" s="77" t="s">
        <v>1158</v>
      </c>
      <c r="B20" s="77"/>
      <c r="C20" s="1"/>
      <c r="E20"/>
      <c r="F20"/>
    </row>
    <row r="21" spans="1:6" x14ac:dyDescent="0.35">
      <c r="A21" s="77" t="s">
        <v>1159</v>
      </c>
      <c r="B21" s="77"/>
      <c r="C21" s="1"/>
      <c r="E21" s="16"/>
      <c r="F21" s="16"/>
    </row>
    <row r="22" spans="1:6" hidden="1" x14ac:dyDescent="0.35">
      <c r="A22" s="11"/>
      <c r="B22" s="11"/>
      <c r="C22" s="1"/>
    </row>
    <row r="23" spans="1:6" ht="43.5" x14ac:dyDescent="0.35">
      <c r="A23" s="77" t="s">
        <v>1160</v>
      </c>
      <c r="B23" s="57"/>
      <c r="C23" s="1"/>
    </row>
    <row r="24" spans="1:6" s="17" customFormat="1" ht="16" x14ac:dyDescent="0.4">
      <c r="A24" s="52"/>
      <c r="B24" s="43"/>
      <c r="C24" s="1"/>
      <c r="E24"/>
      <c r="F24"/>
    </row>
    <row r="25" spans="1:6" s="17" customFormat="1" ht="16" x14ac:dyDescent="0.4">
      <c r="A25" s="4"/>
      <c r="B25" s="1"/>
      <c r="C25" s="1"/>
      <c r="E25"/>
      <c r="F25"/>
    </row>
    <row r="26" spans="1:6" x14ac:dyDescent="0.35">
      <c r="A26" s="4"/>
      <c r="B26" s="4"/>
      <c r="C26" s="1"/>
    </row>
    <row r="27" spans="1:6" x14ac:dyDescent="0.35">
      <c r="A27" s="4"/>
      <c r="B27" s="1"/>
      <c r="C27" s="1"/>
      <c r="D27" s="217"/>
    </row>
    <row r="28" spans="1:6" x14ac:dyDescent="0.35">
      <c r="A28" s="4"/>
      <c r="B28" s="1"/>
      <c r="C28" s="1"/>
    </row>
    <row r="29" spans="1:6" s="16" customFormat="1" x14ac:dyDescent="0.35">
      <c r="A29" s="52"/>
      <c r="B29" s="52"/>
      <c r="C29" s="52"/>
      <c r="E29"/>
      <c r="F29"/>
    </row>
  </sheetData>
  <pageMargins left="0.7" right="0.7" top="0.75" bottom="0.75" header="0.3" footer="0.3"/>
  <pageSetup paperSize="9" orientation="portrait" r:id="rId1"/>
  <headerFooter>
    <oddFooter>&amp;C_x000D_&amp;1#&amp;"Aptos"&amp;8&amp;KFF0000 Logicalis - Sensitive</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A081F-9F16-46EE-8C94-A79B94A0DE5D}">
  <dimension ref="A2:E32"/>
  <sheetViews>
    <sheetView topLeftCell="A12" workbookViewId="0">
      <selection activeCell="E24" sqref="E24"/>
    </sheetView>
  </sheetViews>
  <sheetFormatPr baseColWidth="10" defaultColWidth="11.453125" defaultRowHeight="14.5" x14ac:dyDescent="0.35"/>
  <cols>
    <col min="1" max="1" width="13.453125" bestFit="1" customWidth="1"/>
    <col min="2" max="2" width="62.54296875" customWidth="1"/>
    <col min="5" max="5" width="34.54296875" customWidth="1"/>
  </cols>
  <sheetData>
    <row r="2" spans="1:5" ht="23.5" x14ac:dyDescent="0.55000000000000004">
      <c r="B2" s="208" t="s">
        <v>1161</v>
      </c>
    </row>
    <row r="4" spans="1:5" x14ac:dyDescent="0.35">
      <c r="A4" t="s">
        <v>1162</v>
      </c>
    </row>
    <row r="5" spans="1:5" ht="23.5" x14ac:dyDescent="0.55000000000000004">
      <c r="B5" s="209" t="s">
        <v>1163</v>
      </c>
      <c r="C5" s="209" t="s">
        <v>904</v>
      </c>
    </row>
    <row r="6" spans="1:5" ht="16" x14ac:dyDescent="0.4">
      <c r="A6" s="10"/>
      <c r="B6" s="10" t="s">
        <v>1164</v>
      </c>
      <c r="C6">
        <v>8</v>
      </c>
    </row>
    <row r="7" spans="1:5" ht="16" x14ac:dyDescent="0.4">
      <c r="A7" s="10"/>
      <c r="B7" s="10" t="s">
        <v>671</v>
      </c>
      <c r="C7">
        <v>24</v>
      </c>
    </row>
    <row r="8" spans="1:5" ht="16" x14ac:dyDescent="0.35">
      <c r="A8" s="588" t="s">
        <v>1165</v>
      </c>
      <c r="B8" s="588"/>
    </row>
    <row r="9" spans="1:5" ht="16" x14ac:dyDescent="0.4">
      <c r="A9" s="210"/>
      <c r="B9" s="10" t="s">
        <v>1166</v>
      </c>
      <c r="C9">
        <v>24</v>
      </c>
    </row>
    <row r="10" spans="1:5" ht="16" x14ac:dyDescent="0.4">
      <c r="A10" s="210"/>
      <c r="B10" s="10" t="s">
        <v>1167</v>
      </c>
      <c r="C10">
        <v>16</v>
      </c>
      <c r="E10" t="s">
        <v>1168</v>
      </c>
    </row>
    <row r="11" spans="1:5" ht="16" x14ac:dyDescent="0.4">
      <c r="A11" s="10"/>
      <c r="B11" s="10" t="s">
        <v>1169</v>
      </c>
      <c r="C11">
        <v>8</v>
      </c>
    </row>
    <row r="12" spans="1:5" ht="16" x14ac:dyDescent="0.4">
      <c r="A12" s="211"/>
      <c r="B12" s="10" t="s">
        <v>1170</v>
      </c>
      <c r="C12">
        <v>16</v>
      </c>
    </row>
    <row r="13" spans="1:5" ht="16" x14ac:dyDescent="0.4">
      <c r="A13" s="211"/>
      <c r="B13" s="10" t="s">
        <v>1171</v>
      </c>
      <c r="C13">
        <v>24</v>
      </c>
    </row>
    <row r="14" spans="1:5" ht="16" x14ac:dyDescent="0.4">
      <c r="A14" s="211"/>
      <c r="B14" s="10" t="s">
        <v>1172</v>
      </c>
      <c r="C14">
        <v>16</v>
      </c>
    </row>
    <row r="15" spans="1:5" ht="16" x14ac:dyDescent="0.4">
      <c r="A15" s="211"/>
      <c r="B15" s="10" t="s">
        <v>1173</v>
      </c>
      <c r="C15">
        <v>16</v>
      </c>
    </row>
    <row r="16" spans="1:5" ht="16" x14ac:dyDescent="0.4">
      <c r="A16" s="211"/>
      <c r="B16" s="10" t="s">
        <v>1174</v>
      </c>
      <c r="C16">
        <v>16</v>
      </c>
    </row>
    <row r="17" spans="1:3" ht="16" x14ac:dyDescent="0.4">
      <c r="A17" s="211"/>
      <c r="B17" s="10" t="s">
        <v>1175</v>
      </c>
      <c r="C17">
        <v>4</v>
      </c>
    </row>
    <row r="18" spans="1:3" ht="16" x14ac:dyDescent="0.4">
      <c r="A18" s="211"/>
      <c r="B18" s="10" t="s">
        <v>1176</v>
      </c>
      <c r="C18">
        <v>8</v>
      </c>
    </row>
    <row r="19" spans="1:3" ht="16" x14ac:dyDescent="0.4">
      <c r="A19" s="10"/>
      <c r="B19" s="212" t="s">
        <v>1177</v>
      </c>
      <c r="C19">
        <v>16</v>
      </c>
    </row>
    <row r="20" spans="1:3" ht="16" x14ac:dyDescent="0.4">
      <c r="A20" s="10"/>
      <c r="B20" s="10" t="s">
        <v>1178</v>
      </c>
      <c r="C20">
        <v>8</v>
      </c>
    </row>
    <row r="21" spans="1:3" ht="16" x14ac:dyDescent="0.35">
      <c r="A21" s="588" t="s">
        <v>1179</v>
      </c>
      <c r="B21" s="588"/>
    </row>
    <row r="22" spans="1:3" ht="16" x14ac:dyDescent="0.4">
      <c r="A22" s="213"/>
      <c r="B22" s="10" t="s">
        <v>1166</v>
      </c>
      <c r="C22">
        <v>16</v>
      </c>
    </row>
    <row r="23" spans="1:3" ht="16" x14ac:dyDescent="0.4">
      <c r="A23" s="213"/>
      <c r="B23" s="10" t="s">
        <v>1167</v>
      </c>
      <c r="C23">
        <v>16</v>
      </c>
    </row>
    <row r="24" spans="1:3" ht="16" x14ac:dyDescent="0.4">
      <c r="A24" s="213"/>
      <c r="B24" s="10" t="s">
        <v>1180</v>
      </c>
      <c r="C24">
        <v>8</v>
      </c>
    </row>
    <row r="25" spans="1:3" ht="16" x14ac:dyDescent="0.4">
      <c r="A25" s="214"/>
      <c r="B25" s="10" t="s">
        <v>1181</v>
      </c>
      <c r="C25">
        <v>8</v>
      </c>
    </row>
    <row r="26" spans="1:3" ht="16" x14ac:dyDescent="0.4">
      <c r="B26" s="10" t="s">
        <v>1182</v>
      </c>
      <c r="C26">
        <v>8</v>
      </c>
    </row>
    <row r="27" spans="1:3" ht="16" x14ac:dyDescent="0.4">
      <c r="B27" s="10"/>
    </row>
    <row r="28" spans="1:3" ht="16" x14ac:dyDescent="0.4">
      <c r="B28" s="17" t="s">
        <v>290</v>
      </c>
      <c r="C28" s="16">
        <f>SUM(C6:C26)</f>
        <v>260</v>
      </c>
    </row>
    <row r="29" spans="1:3" ht="16" x14ac:dyDescent="0.4">
      <c r="B29" s="17" t="s">
        <v>692</v>
      </c>
      <c r="C29" s="215">
        <v>40</v>
      </c>
    </row>
    <row r="30" spans="1:3" ht="16" x14ac:dyDescent="0.4">
      <c r="B30" s="17" t="s">
        <v>286</v>
      </c>
      <c r="C30" s="215">
        <f>SUM(C28:C29)*0.1</f>
        <v>30</v>
      </c>
    </row>
    <row r="31" spans="1:3" x14ac:dyDescent="0.35">
      <c r="B31" s="16"/>
      <c r="C31" s="16"/>
    </row>
    <row r="32" spans="1:3" x14ac:dyDescent="0.35">
      <c r="B32" s="16" t="s">
        <v>1183</v>
      </c>
      <c r="C32" s="215">
        <f>SUM(C28:C31)</f>
        <v>330</v>
      </c>
    </row>
  </sheetData>
  <mergeCells count="2">
    <mergeCell ref="A8:B8"/>
    <mergeCell ref="A21:B21"/>
  </mergeCells>
  <pageMargins left="0.7" right="0.7" top="0.75" bottom="0.75" header="0.3" footer="0.3"/>
  <headerFooter>
    <oddFooter>&amp;C_x000D_&amp;1#&amp;"Aptos"&amp;8&amp;KFF0000 Logicalis - Sensitive</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DFF6C-93F4-4CEC-B09F-A06B39B6A9E6}">
  <dimension ref="A2:G61"/>
  <sheetViews>
    <sheetView topLeftCell="A7" workbookViewId="0">
      <selection activeCell="C44" sqref="C44"/>
    </sheetView>
  </sheetViews>
  <sheetFormatPr baseColWidth="10" defaultColWidth="11.453125" defaultRowHeight="14.5" x14ac:dyDescent="0.35"/>
  <cols>
    <col min="1" max="1" width="20.1796875" customWidth="1"/>
    <col min="2" max="2" width="42" style="3" customWidth="1"/>
    <col min="3" max="3" width="26.453125" customWidth="1"/>
    <col min="4" max="4" width="49.26953125" style="3" customWidth="1"/>
    <col min="6" max="6" width="22.1796875" customWidth="1"/>
    <col min="7" max="7" width="27.453125" customWidth="1"/>
  </cols>
  <sheetData>
    <row r="2" spans="1:7" s="16" customFormat="1" ht="30" customHeight="1" x14ac:dyDescent="0.4">
      <c r="A2" s="16" t="s">
        <v>0</v>
      </c>
      <c r="B2" s="526" t="s">
        <v>654</v>
      </c>
      <c r="C2" s="526"/>
      <c r="D2" s="526"/>
    </row>
    <row r="3" spans="1:7" s="16" customFormat="1" x14ac:dyDescent="0.35">
      <c r="A3" s="16" t="s">
        <v>2</v>
      </c>
      <c r="B3" s="23">
        <v>45824</v>
      </c>
      <c r="D3" s="19"/>
    </row>
    <row r="4" spans="1:7" s="16" customFormat="1" x14ac:dyDescent="0.35">
      <c r="A4" s="16" t="s">
        <v>3</v>
      </c>
      <c r="B4" s="19" t="s">
        <v>4</v>
      </c>
      <c r="D4" s="19"/>
    </row>
    <row r="6" spans="1:7" s="17" customFormat="1" ht="16" x14ac:dyDescent="0.4">
      <c r="A6" s="17" t="s">
        <v>6</v>
      </c>
      <c r="B6" s="20" t="s">
        <v>7</v>
      </c>
      <c r="C6" s="18" t="s">
        <v>8</v>
      </c>
      <c r="D6" s="20" t="s">
        <v>44</v>
      </c>
    </row>
    <row r="7" spans="1:7" s="17" customFormat="1" ht="53" x14ac:dyDescent="0.4">
      <c r="B7" s="29" t="s">
        <v>279</v>
      </c>
      <c r="C7" s="30">
        <v>6</v>
      </c>
      <c r="D7" s="7" t="s">
        <v>655</v>
      </c>
      <c r="F7" s="20" t="s">
        <v>7</v>
      </c>
      <c r="G7" s="18" t="s">
        <v>8</v>
      </c>
    </row>
    <row r="8" spans="1:7" x14ac:dyDescent="0.35">
      <c r="B8" s="1" t="s">
        <v>656</v>
      </c>
      <c r="C8" s="1">
        <v>8</v>
      </c>
      <c r="D8" s="1"/>
      <c r="F8" s="4" t="s">
        <v>1184</v>
      </c>
      <c r="G8" s="1">
        <v>14</v>
      </c>
    </row>
    <row r="9" spans="1:7" ht="29" x14ac:dyDescent="0.35">
      <c r="B9" s="1" t="s">
        <v>657</v>
      </c>
      <c r="C9" s="1">
        <v>16</v>
      </c>
      <c r="D9" s="1" t="s">
        <v>658</v>
      </c>
      <c r="F9" s="4" t="s">
        <v>1185</v>
      </c>
      <c r="G9" s="1">
        <v>72</v>
      </c>
    </row>
    <row r="10" spans="1:7" x14ac:dyDescent="0.35">
      <c r="B10" s="1" t="s">
        <v>659</v>
      </c>
      <c r="C10" s="1">
        <v>8</v>
      </c>
      <c r="D10" s="1" t="s">
        <v>658</v>
      </c>
      <c r="F10" s="4" t="s">
        <v>1186</v>
      </c>
      <c r="G10" s="1">
        <v>152</v>
      </c>
    </row>
    <row r="11" spans="1:7" ht="29" x14ac:dyDescent="0.35">
      <c r="B11" s="206" t="s">
        <v>1187</v>
      </c>
      <c r="C11" s="204">
        <v>24</v>
      </c>
      <c r="D11" s="1" t="s">
        <v>661</v>
      </c>
      <c r="F11" s="4" t="s">
        <v>1188</v>
      </c>
      <c r="G11" s="1">
        <v>96</v>
      </c>
    </row>
    <row r="12" spans="1:7" ht="22.5" customHeight="1" x14ac:dyDescent="0.35">
      <c r="B12" s="77" t="s">
        <v>1189</v>
      </c>
      <c r="C12" s="57">
        <v>0</v>
      </c>
      <c r="D12" s="1"/>
      <c r="E12">
        <v>24</v>
      </c>
      <c r="F12" s="4" t="s">
        <v>286</v>
      </c>
      <c r="G12" s="1">
        <v>32</v>
      </c>
    </row>
    <row r="13" spans="1:7" ht="24.75" customHeight="1" x14ac:dyDescent="0.35">
      <c r="B13" s="1" t="s">
        <v>663</v>
      </c>
      <c r="C13" s="1">
        <v>24</v>
      </c>
      <c r="D13" s="1"/>
      <c r="F13" s="4" t="s">
        <v>288</v>
      </c>
      <c r="G13" s="1">
        <f>SUM(G8:G12)</f>
        <v>366</v>
      </c>
    </row>
    <row r="14" spans="1:7" x14ac:dyDescent="0.35">
      <c r="B14" s="1" t="s">
        <v>664</v>
      </c>
      <c r="C14" s="1">
        <v>24</v>
      </c>
      <c r="D14" s="1"/>
    </row>
    <row r="15" spans="1:7" ht="24" customHeight="1" x14ac:dyDescent="0.35">
      <c r="B15" s="1" t="s">
        <v>665</v>
      </c>
      <c r="C15" s="1">
        <v>16</v>
      </c>
      <c r="D15" s="1"/>
    </row>
    <row r="16" spans="1:7" x14ac:dyDescent="0.35">
      <c r="B16" s="1" t="s">
        <v>666</v>
      </c>
      <c r="C16" s="1">
        <v>16</v>
      </c>
      <c r="D16" s="1"/>
    </row>
    <row r="17" spans="1:7" x14ac:dyDescent="0.35">
      <c r="B17" s="1" t="s">
        <v>667</v>
      </c>
      <c r="C17" s="1">
        <v>16</v>
      </c>
      <c r="D17" s="1"/>
    </row>
    <row r="18" spans="1:7" s="16" customFormat="1" x14ac:dyDescent="0.35">
      <c r="B18" s="6" t="s">
        <v>668</v>
      </c>
      <c r="C18" s="204">
        <v>24</v>
      </c>
      <c r="D18" s="1"/>
    </row>
    <row r="19" spans="1:7" ht="29" x14ac:dyDescent="0.35">
      <c r="B19" s="4" t="s">
        <v>669</v>
      </c>
      <c r="C19" s="1">
        <v>32</v>
      </c>
      <c r="D19" s="1"/>
    </row>
    <row r="20" spans="1:7" ht="29" hidden="1" x14ac:dyDescent="0.35">
      <c r="B20" s="11" t="s">
        <v>670</v>
      </c>
      <c r="C20" s="207">
        <v>0</v>
      </c>
      <c r="D20" s="1"/>
    </row>
    <row r="21" spans="1:7" x14ac:dyDescent="0.35">
      <c r="B21" s="1" t="s">
        <v>671</v>
      </c>
      <c r="C21" s="1">
        <v>24</v>
      </c>
      <c r="D21" s="1"/>
    </row>
    <row r="22" spans="1:7" s="17" customFormat="1" ht="16" x14ac:dyDescent="0.4">
      <c r="B22" s="43" t="s">
        <v>672</v>
      </c>
      <c r="C22" s="43">
        <f>SUM(C7:C21)</f>
        <v>238</v>
      </c>
      <c r="D22" s="1"/>
    </row>
    <row r="23" spans="1:7" s="17" customFormat="1" ht="16" x14ac:dyDescent="0.4">
      <c r="B23" s="1" t="s">
        <v>673</v>
      </c>
      <c r="C23" s="1">
        <v>16</v>
      </c>
      <c r="D23" s="1"/>
    </row>
    <row r="24" spans="1:7" x14ac:dyDescent="0.35">
      <c r="B24" s="4" t="s">
        <v>674</v>
      </c>
      <c r="C24" s="1">
        <v>8</v>
      </c>
      <c r="D24" s="1"/>
    </row>
    <row r="25" spans="1:7" x14ac:dyDescent="0.35">
      <c r="B25" s="1" t="s">
        <v>675</v>
      </c>
      <c r="C25" s="143">
        <v>48</v>
      </c>
      <c r="D25" s="1" t="s">
        <v>676</v>
      </c>
      <c r="E25" s="527"/>
      <c r="F25" s="527"/>
      <c r="G25" s="527"/>
    </row>
    <row r="26" spans="1:7" x14ac:dyDescent="0.35">
      <c r="B26" s="1" t="s">
        <v>286</v>
      </c>
      <c r="C26" s="143">
        <v>32</v>
      </c>
      <c r="D26" s="1"/>
    </row>
    <row r="27" spans="1:7" s="16" customFormat="1" x14ac:dyDescent="0.35">
      <c r="B27" s="52" t="s">
        <v>677</v>
      </c>
      <c r="C27" s="205">
        <f>SUM(C22:C26)</f>
        <v>342</v>
      </c>
      <c r="D27" s="52"/>
    </row>
    <row r="31" spans="1:7" ht="16" x14ac:dyDescent="0.4">
      <c r="A31" t="s">
        <v>289</v>
      </c>
      <c r="B31" s="20" t="s">
        <v>7</v>
      </c>
      <c r="C31" s="18" t="s">
        <v>8</v>
      </c>
    </row>
    <row r="32" spans="1:7" x14ac:dyDescent="0.35">
      <c r="B32" s="4" t="s">
        <v>1184</v>
      </c>
      <c r="C32" s="1">
        <v>14</v>
      </c>
    </row>
    <row r="33" spans="1:3" x14ac:dyDescent="0.35">
      <c r="B33" s="4" t="s">
        <v>1185</v>
      </c>
      <c r="C33" s="1">
        <v>72</v>
      </c>
    </row>
    <row r="34" spans="1:3" x14ac:dyDescent="0.35">
      <c r="B34" s="4" t="s">
        <v>1186</v>
      </c>
      <c r="C34" s="1">
        <v>152</v>
      </c>
    </row>
    <row r="35" spans="1:3" x14ac:dyDescent="0.35">
      <c r="B35" s="4" t="s">
        <v>1188</v>
      </c>
      <c r="C35" s="1">
        <v>96</v>
      </c>
    </row>
    <row r="36" spans="1:3" x14ac:dyDescent="0.35">
      <c r="B36" s="4" t="s">
        <v>286</v>
      </c>
      <c r="C36" s="1">
        <v>32</v>
      </c>
    </row>
    <row r="37" spans="1:3" x14ac:dyDescent="0.35">
      <c r="B37" s="4" t="s">
        <v>288</v>
      </c>
      <c r="C37" s="1">
        <f>SUM(C32:C36)</f>
        <v>366</v>
      </c>
    </row>
    <row r="40" spans="1:3" ht="15" thickBot="1" x14ac:dyDescent="0.4"/>
    <row r="41" spans="1:3" ht="16.5" thickBot="1" x14ac:dyDescent="0.4">
      <c r="A41" t="s">
        <v>1190</v>
      </c>
      <c r="B41" s="246" t="s">
        <v>1163</v>
      </c>
      <c r="C41" s="247" t="s">
        <v>8</v>
      </c>
    </row>
    <row r="42" spans="1:3" ht="16.5" thickBot="1" x14ac:dyDescent="0.4">
      <c r="B42" s="248" t="s">
        <v>279</v>
      </c>
      <c r="C42" s="249">
        <v>6</v>
      </c>
    </row>
    <row r="43" spans="1:3" ht="15" thickBot="1" x14ac:dyDescent="0.4">
      <c r="B43" s="250" t="s">
        <v>656</v>
      </c>
      <c r="C43" s="251">
        <v>8</v>
      </c>
    </row>
    <row r="44" spans="1:3" ht="15" thickBot="1" x14ac:dyDescent="0.4">
      <c r="B44" s="250" t="s">
        <v>657</v>
      </c>
      <c r="C44" s="251">
        <v>16</v>
      </c>
    </row>
    <row r="45" spans="1:3" ht="15" thickBot="1" x14ac:dyDescent="0.4">
      <c r="B45" s="250" t="s">
        <v>659</v>
      </c>
      <c r="C45" s="251">
        <v>8</v>
      </c>
    </row>
    <row r="46" spans="1:3" ht="58.5" thickBot="1" x14ac:dyDescent="0.4">
      <c r="B46" s="252" t="s">
        <v>1191</v>
      </c>
      <c r="C46" s="253">
        <v>16</v>
      </c>
    </row>
    <row r="47" spans="1:3" ht="29.5" thickBot="1" x14ac:dyDescent="0.4">
      <c r="B47" s="254" t="s">
        <v>1192</v>
      </c>
      <c r="C47" s="255">
        <v>4</v>
      </c>
    </row>
    <row r="48" spans="1:3" ht="15" thickBot="1" x14ac:dyDescent="0.4">
      <c r="B48" s="250" t="s">
        <v>1193</v>
      </c>
      <c r="C48" s="251">
        <v>24</v>
      </c>
    </row>
    <row r="49" spans="2:3" ht="15" thickBot="1" x14ac:dyDescent="0.4">
      <c r="B49" s="250" t="s">
        <v>1194</v>
      </c>
      <c r="C49" s="251">
        <v>16</v>
      </c>
    </row>
    <row r="50" spans="2:3" ht="15" thickBot="1" x14ac:dyDescent="0.4">
      <c r="B50" s="250" t="s">
        <v>1195</v>
      </c>
      <c r="C50" s="251">
        <v>16</v>
      </c>
    </row>
    <row r="51" spans="2:3" ht="15" thickBot="1" x14ac:dyDescent="0.4">
      <c r="B51" s="250" t="s">
        <v>1196</v>
      </c>
      <c r="C51" s="251">
        <v>16</v>
      </c>
    </row>
    <row r="52" spans="2:3" ht="15" thickBot="1" x14ac:dyDescent="0.4">
      <c r="B52" s="250" t="s">
        <v>1197</v>
      </c>
      <c r="C52" s="251">
        <v>16</v>
      </c>
    </row>
    <row r="53" spans="2:3" ht="15" thickBot="1" x14ac:dyDescent="0.4">
      <c r="B53" s="252" t="s">
        <v>668</v>
      </c>
      <c r="C53" s="253">
        <v>16</v>
      </c>
    </row>
    <row r="54" spans="2:3" ht="29.5" thickBot="1" x14ac:dyDescent="0.4">
      <c r="B54" s="256" t="s">
        <v>1198</v>
      </c>
      <c r="C54" s="251">
        <v>32</v>
      </c>
    </row>
    <row r="55" spans="2:3" ht="15" thickBot="1" x14ac:dyDescent="0.4">
      <c r="B55" s="250" t="s">
        <v>671</v>
      </c>
      <c r="C55" s="251">
        <v>24</v>
      </c>
    </row>
    <row r="56" spans="2:3" ht="15" thickBot="1" x14ac:dyDescent="0.4">
      <c r="B56" s="257" t="s">
        <v>672</v>
      </c>
      <c r="C56" s="258">
        <v>218</v>
      </c>
    </row>
    <row r="57" spans="2:3" ht="15" thickBot="1" x14ac:dyDescent="0.4">
      <c r="B57" s="250" t="s">
        <v>673</v>
      </c>
      <c r="C57" s="251">
        <v>16</v>
      </c>
    </row>
    <row r="58" spans="2:3" ht="15" thickBot="1" x14ac:dyDescent="0.4">
      <c r="B58" s="256" t="s">
        <v>674</v>
      </c>
      <c r="C58" s="251">
        <v>8</v>
      </c>
    </row>
    <row r="59" spans="2:3" ht="15" thickBot="1" x14ac:dyDescent="0.4">
      <c r="B59" s="250" t="s">
        <v>872</v>
      </c>
      <c r="C59" s="251">
        <v>48</v>
      </c>
    </row>
    <row r="60" spans="2:3" ht="15" thickBot="1" x14ac:dyDescent="0.4">
      <c r="B60" s="250" t="s">
        <v>286</v>
      </c>
      <c r="C60" s="251">
        <v>24</v>
      </c>
    </row>
    <row r="61" spans="2:3" ht="15" thickBot="1" x14ac:dyDescent="0.4">
      <c r="B61" s="259" t="s">
        <v>677</v>
      </c>
      <c r="C61" s="260">
        <v>314</v>
      </c>
    </row>
  </sheetData>
  <mergeCells count="2">
    <mergeCell ref="E25:G25"/>
    <mergeCell ref="B2:D2"/>
  </mergeCells>
  <pageMargins left="0.7" right="0.7" top="0.75" bottom="0.75" header="0.3" footer="0.3"/>
  <headerFooter>
    <oddFooter>&amp;C_x000D_&amp;1#&amp;"Aptos"&amp;8&amp;KFF0000 Logicalis - Sensitive</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77FF-BACC-4891-85EC-2165CDEDA375}">
  <dimension ref="A2:G161"/>
  <sheetViews>
    <sheetView workbookViewId="0">
      <pane xSplit="1" ySplit="5" topLeftCell="C76" activePane="bottomRight" state="frozen"/>
      <selection pane="topRight" activeCell="B1" sqref="B1"/>
      <selection pane="bottomLeft" activeCell="A6" sqref="A6"/>
      <selection pane="bottomRight" activeCell="G76" sqref="G76"/>
    </sheetView>
  </sheetViews>
  <sheetFormatPr baseColWidth="10" defaultColWidth="11.453125" defaultRowHeight="14.5" x14ac:dyDescent="0.35"/>
  <cols>
    <col min="1" max="1" width="43.54296875" style="3" customWidth="1"/>
    <col min="2" max="2" width="16.54296875" style="3" customWidth="1"/>
    <col min="3" max="3" width="13.81640625" style="3" customWidth="1"/>
    <col min="4" max="4" width="12.453125" style="24" customWidth="1"/>
    <col min="5" max="5" width="12.81640625" style="3" customWidth="1"/>
    <col min="6" max="6" width="14.1796875" customWidth="1"/>
    <col min="7" max="7" width="74.81640625" style="3" customWidth="1"/>
  </cols>
  <sheetData>
    <row r="2" spans="1:7" ht="21" x14ac:dyDescent="0.5">
      <c r="A2" s="589" t="s">
        <v>1199</v>
      </c>
      <c r="B2" s="589"/>
      <c r="C2" s="589"/>
      <c r="D2" s="589"/>
      <c r="E2" s="589"/>
      <c r="F2" s="589"/>
      <c r="G2" s="589"/>
    </row>
    <row r="3" spans="1:7" ht="21" x14ac:dyDescent="0.5">
      <c r="A3" s="15" t="s">
        <v>1200</v>
      </c>
      <c r="B3" s="64">
        <v>45698</v>
      </c>
    </row>
    <row r="5" spans="1:7" s="2" customFormat="1" ht="18.5" x14ac:dyDescent="0.45">
      <c r="A5" s="13" t="s">
        <v>1201</v>
      </c>
      <c r="B5" s="13" t="s">
        <v>1202</v>
      </c>
      <c r="C5" s="13" t="s">
        <v>1203</v>
      </c>
      <c r="D5" s="25" t="s">
        <v>904</v>
      </c>
      <c r="E5" s="13" t="s">
        <v>1204</v>
      </c>
      <c r="F5" s="14" t="s">
        <v>1205</v>
      </c>
      <c r="G5" s="75" t="s">
        <v>1206</v>
      </c>
    </row>
    <row r="6" spans="1:7" s="10" customFormat="1" ht="69.75" customHeight="1" x14ac:dyDescent="0.4">
      <c r="A6" s="8" t="s">
        <v>1207</v>
      </c>
      <c r="B6" s="8" t="s">
        <v>1208</v>
      </c>
      <c r="C6" s="8" t="s">
        <v>1209</v>
      </c>
      <c r="D6" s="26"/>
      <c r="E6" s="8" t="s">
        <v>1210</v>
      </c>
      <c r="F6" s="9">
        <v>45593</v>
      </c>
      <c r="G6" s="8" t="s">
        <v>1211</v>
      </c>
    </row>
    <row r="7" spans="1:7" s="10" customFormat="1" ht="40.5" customHeight="1" x14ac:dyDescent="0.4">
      <c r="A7" s="8" t="s">
        <v>1207</v>
      </c>
      <c r="B7" s="8" t="s">
        <v>1212</v>
      </c>
      <c r="C7" s="8" t="s">
        <v>1209</v>
      </c>
      <c r="D7" s="26"/>
      <c r="E7" s="8" t="s">
        <v>1210</v>
      </c>
      <c r="F7" s="9">
        <v>45593</v>
      </c>
      <c r="G7" s="8"/>
    </row>
    <row r="8" spans="1:7" s="10" customFormat="1" ht="50.25" customHeight="1" x14ac:dyDescent="0.4">
      <c r="A8" s="8" t="s">
        <v>1213</v>
      </c>
      <c r="B8" s="8" t="s">
        <v>1214</v>
      </c>
      <c r="C8" s="8" t="s">
        <v>1215</v>
      </c>
      <c r="D8" s="26"/>
      <c r="E8" s="8" t="s">
        <v>1210</v>
      </c>
      <c r="F8" s="9">
        <v>45593</v>
      </c>
      <c r="G8" s="8" t="s">
        <v>1216</v>
      </c>
    </row>
    <row r="9" spans="1:7" ht="43.5" x14ac:dyDescent="0.35">
      <c r="A9" s="4" t="s">
        <v>1213</v>
      </c>
      <c r="B9" s="4" t="s">
        <v>1214</v>
      </c>
      <c r="C9" s="4" t="s">
        <v>1215</v>
      </c>
      <c r="D9" s="27"/>
      <c r="E9" s="4" t="s">
        <v>583</v>
      </c>
      <c r="F9" s="5">
        <v>45593</v>
      </c>
      <c r="G9" s="6" t="s">
        <v>1217</v>
      </c>
    </row>
    <row r="10" spans="1:7" s="10" customFormat="1" ht="45.75" customHeight="1" x14ac:dyDescent="0.4">
      <c r="A10" s="8" t="s">
        <v>1218</v>
      </c>
      <c r="B10" s="8" t="s">
        <v>1214</v>
      </c>
      <c r="C10" s="8" t="s">
        <v>1219</v>
      </c>
      <c r="D10" s="26"/>
      <c r="E10" s="8" t="s">
        <v>1210</v>
      </c>
      <c r="F10" s="9">
        <v>45593</v>
      </c>
      <c r="G10" s="8" t="s">
        <v>1220</v>
      </c>
    </row>
    <row r="11" spans="1:7" ht="60" customHeight="1" x14ac:dyDescent="0.35">
      <c r="A11" s="4"/>
      <c r="B11" s="4"/>
      <c r="C11" s="4"/>
      <c r="D11" s="27"/>
      <c r="E11" s="4"/>
      <c r="F11" s="5">
        <v>45615</v>
      </c>
      <c r="G11" s="4" t="s">
        <v>1221</v>
      </c>
    </row>
    <row r="12" spans="1:7" ht="43.5" customHeight="1" x14ac:dyDescent="0.35">
      <c r="A12" s="4"/>
      <c r="B12" s="4"/>
      <c r="C12" s="4"/>
      <c r="D12" s="27"/>
      <c r="E12" s="4"/>
      <c r="F12" s="5">
        <v>45617</v>
      </c>
      <c r="G12" s="4" t="s">
        <v>1222</v>
      </c>
    </row>
    <row r="13" spans="1:7" ht="25.5" customHeight="1" x14ac:dyDescent="0.35">
      <c r="A13" s="4"/>
      <c r="B13" s="4"/>
      <c r="C13" s="4"/>
      <c r="D13" s="27"/>
      <c r="E13" s="4"/>
      <c r="F13" s="5">
        <v>45637</v>
      </c>
      <c r="G13" s="4" t="s">
        <v>1223</v>
      </c>
    </row>
    <row r="14" spans="1:7" ht="75.75" customHeight="1" x14ac:dyDescent="0.35">
      <c r="A14" s="4"/>
      <c r="B14" s="4"/>
      <c r="C14" s="4"/>
      <c r="D14" s="27"/>
      <c r="E14" s="4"/>
      <c r="F14" s="5">
        <v>45642</v>
      </c>
      <c r="G14" s="4" t="s">
        <v>1224</v>
      </c>
    </row>
    <row r="15" spans="1:7" ht="43.5" x14ac:dyDescent="0.35">
      <c r="A15" s="4"/>
      <c r="B15" s="4"/>
      <c r="C15" s="4"/>
      <c r="D15" s="27"/>
      <c r="E15" s="4"/>
      <c r="F15" s="5">
        <v>45644</v>
      </c>
      <c r="G15" s="4" t="s">
        <v>1225</v>
      </c>
    </row>
    <row r="16" spans="1:7" s="10" customFormat="1" ht="81.75" customHeight="1" x14ac:dyDescent="0.4">
      <c r="A16" s="36" t="s">
        <v>1226</v>
      </c>
      <c r="B16" s="36"/>
      <c r="C16" s="36"/>
      <c r="D16" s="37">
        <v>32</v>
      </c>
      <c r="E16" s="36" t="s">
        <v>1227</v>
      </c>
      <c r="F16" s="38">
        <v>45645</v>
      </c>
      <c r="G16" s="36" t="s">
        <v>1228</v>
      </c>
    </row>
    <row r="17" spans="1:7" s="10" customFormat="1" ht="59.25" customHeight="1" x14ac:dyDescent="0.4">
      <c r="A17" s="36"/>
      <c r="B17" s="36"/>
      <c r="C17" s="36"/>
      <c r="D17" s="37"/>
      <c r="E17" s="36"/>
      <c r="F17" s="38">
        <v>45656</v>
      </c>
      <c r="G17" s="36" t="s">
        <v>1229</v>
      </c>
    </row>
    <row r="18" spans="1:7" s="10" customFormat="1" ht="59.25" customHeight="1" x14ac:dyDescent="0.4">
      <c r="A18" s="36"/>
      <c r="B18" s="36"/>
      <c r="C18" s="36"/>
      <c r="D18" s="37"/>
      <c r="E18" s="36"/>
      <c r="F18" s="38"/>
      <c r="G18" s="36"/>
    </row>
    <row r="19" spans="1:7" s="17" customFormat="1" ht="49.5" customHeight="1" x14ac:dyDescent="0.4">
      <c r="A19" s="20" t="s">
        <v>1230</v>
      </c>
      <c r="B19" s="20" t="s">
        <v>1231</v>
      </c>
      <c r="C19" s="20" t="s">
        <v>1232</v>
      </c>
      <c r="D19" s="34"/>
      <c r="E19" s="20" t="s">
        <v>1210</v>
      </c>
      <c r="F19" s="35">
        <v>45593</v>
      </c>
      <c r="G19" s="8"/>
    </row>
    <row r="20" spans="1:7" ht="29" x14ac:dyDescent="0.35">
      <c r="A20" s="4" t="s">
        <v>1233</v>
      </c>
      <c r="B20" s="4" t="s">
        <v>1214</v>
      </c>
      <c r="C20" s="4" t="s">
        <v>1234</v>
      </c>
      <c r="D20" s="27"/>
      <c r="E20" s="4"/>
      <c r="F20" s="5">
        <v>45593</v>
      </c>
      <c r="G20" s="4" t="s">
        <v>1235</v>
      </c>
    </row>
    <row r="21" spans="1:7" ht="29" x14ac:dyDescent="0.35">
      <c r="A21" s="4"/>
      <c r="B21" s="4"/>
      <c r="C21" s="4"/>
      <c r="D21" s="27"/>
      <c r="E21" s="4"/>
      <c r="F21" s="5">
        <v>45603</v>
      </c>
      <c r="G21" s="4" t="s">
        <v>1236</v>
      </c>
    </row>
    <row r="22" spans="1:7" ht="29" x14ac:dyDescent="0.35">
      <c r="A22" s="4"/>
      <c r="B22" s="4"/>
      <c r="C22" s="4"/>
      <c r="D22" s="27"/>
      <c r="E22" s="4"/>
      <c r="F22" s="5">
        <v>45604</v>
      </c>
      <c r="G22" s="4" t="s">
        <v>1237</v>
      </c>
    </row>
    <row r="23" spans="1:7" ht="34.5" customHeight="1" x14ac:dyDescent="0.35">
      <c r="A23" s="4" t="s">
        <v>1238</v>
      </c>
      <c r="B23" s="4" t="s">
        <v>1239</v>
      </c>
      <c r="C23" s="4" t="s">
        <v>1240</v>
      </c>
      <c r="D23" s="22"/>
      <c r="E23" s="4" t="s">
        <v>583</v>
      </c>
      <c r="G23" s="4" t="s">
        <v>1241</v>
      </c>
    </row>
    <row r="24" spans="1:7" ht="34.5" customHeight="1" x14ac:dyDescent="0.35">
      <c r="A24" s="4"/>
      <c r="B24" s="4"/>
      <c r="C24" s="4"/>
      <c r="D24" s="22"/>
      <c r="E24" s="4"/>
      <c r="F24" s="5">
        <v>45595</v>
      </c>
      <c r="G24" s="4" t="s">
        <v>1242</v>
      </c>
    </row>
    <row r="25" spans="1:7" ht="73.5" customHeight="1" x14ac:dyDescent="0.35">
      <c r="A25" s="4"/>
      <c r="B25" s="4"/>
      <c r="C25" s="4"/>
      <c r="D25" s="22"/>
      <c r="E25" s="4"/>
      <c r="F25" s="5">
        <v>45603</v>
      </c>
      <c r="G25" s="4" t="s">
        <v>1243</v>
      </c>
    </row>
    <row r="26" spans="1:7" ht="85.5" customHeight="1" x14ac:dyDescent="0.35">
      <c r="A26" s="4"/>
      <c r="B26" s="4"/>
      <c r="C26" s="4"/>
      <c r="D26" s="22"/>
      <c r="E26" s="4"/>
      <c r="F26" s="5">
        <v>45616</v>
      </c>
      <c r="G26" s="7" t="s">
        <v>1244</v>
      </c>
    </row>
    <row r="27" spans="1:7" x14ac:dyDescent="0.35">
      <c r="A27" s="11" t="s">
        <v>1245</v>
      </c>
      <c r="B27" s="11" t="s">
        <v>1214</v>
      </c>
      <c r="C27" s="11" t="s">
        <v>1246</v>
      </c>
      <c r="D27" s="28"/>
      <c r="E27" s="11" t="s">
        <v>1247</v>
      </c>
      <c r="F27" s="12">
        <v>45593</v>
      </c>
      <c r="G27" s="11"/>
    </row>
    <row r="28" spans="1:7" ht="47.25" customHeight="1" x14ac:dyDescent="0.35">
      <c r="A28" s="11" t="s">
        <v>1248</v>
      </c>
      <c r="B28" s="11" t="s">
        <v>1214</v>
      </c>
      <c r="C28" s="11" t="s">
        <v>1036</v>
      </c>
      <c r="D28" s="28"/>
      <c r="E28" s="11" t="s">
        <v>1247</v>
      </c>
      <c r="F28" s="12">
        <v>45593</v>
      </c>
      <c r="G28" s="11" t="s">
        <v>1249</v>
      </c>
    </row>
    <row r="29" spans="1:7" ht="29" x14ac:dyDescent="0.35">
      <c r="A29" s="11"/>
      <c r="B29" s="11" t="s">
        <v>1214</v>
      </c>
      <c r="C29" s="11" t="s">
        <v>1036</v>
      </c>
      <c r="D29" s="28"/>
      <c r="E29" s="11" t="s">
        <v>1247</v>
      </c>
      <c r="F29" s="12">
        <v>45594</v>
      </c>
      <c r="G29" s="11" t="s">
        <v>1250</v>
      </c>
    </row>
    <row r="30" spans="1:7" ht="33.75" customHeight="1" x14ac:dyDescent="0.35">
      <c r="A30" s="4" t="s">
        <v>1251</v>
      </c>
      <c r="B30" s="4" t="s">
        <v>1252</v>
      </c>
      <c r="C30" s="4" t="s">
        <v>1043</v>
      </c>
      <c r="D30" s="22"/>
      <c r="E30" s="4" t="s">
        <v>1210</v>
      </c>
      <c r="F30" s="5">
        <v>45593</v>
      </c>
      <c r="G30" s="4" t="s">
        <v>1253</v>
      </c>
    </row>
    <row r="31" spans="1:7" ht="33.75" customHeight="1" x14ac:dyDescent="0.35">
      <c r="A31" s="4" t="s">
        <v>1254</v>
      </c>
      <c r="B31" s="4" t="s">
        <v>1214</v>
      </c>
      <c r="C31" s="4" t="s">
        <v>1043</v>
      </c>
      <c r="D31" s="22">
        <v>24</v>
      </c>
      <c r="E31" s="4" t="s">
        <v>1210</v>
      </c>
      <c r="F31" s="5">
        <v>45593</v>
      </c>
      <c r="G31" s="4" t="s">
        <v>1255</v>
      </c>
    </row>
    <row r="32" spans="1:7" ht="33.75" customHeight="1" x14ac:dyDescent="0.35">
      <c r="A32" s="4"/>
      <c r="B32" s="4"/>
      <c r="C32" s="4"/>
      <c r="D32" s="22"/>
      <c r="E32" s="4"/>
      <c r="F32" s="5">
        <v>45594</v>
      </c>
      <c r="G32" s="4" t="s">
        <v>1256</v>
      </c>
    </row>
    <row r="33" spans="1:7" ht="33.75" customHeight="1" x14ac:dyDescent="0.35">
      <c r="A33" s="6" t="s">
        <v>1257</v>
      </c>
      <c r="B33" s="4" t="s">
        <v>1214</v>
      </c>
      <c r="C33" s="4"/>
      <c r="D33" s="22"/>
      <c r="E33" s="4" t="s">
        <v>1258</v>
      </c>
      <c r="F33" s="1"/>
      <c r="G33" s="4" t="s">
        <v>1259</v>
      </c>
    </row>
    <row r="34" spans="1:7" ht="33.75" customHeight="1" x14ac:dyDescent="0.35">
      <c r="A34" s="4"/>
      <c r="B34" s="4"/>
      <c r="C34" s="4"/>
      <c r="D34" s="22"/>
      <c r="E34" s="4"/>
      <c r="F34" s="5">
        <v>45614</v>
      </c>
      <c r="G34" s="4" t="s">
        <v>1260</v>
      </c>
    </row>
    <row r="35" spans="1:7" ht="33.75" customHeight="1" x14ac:dyDescent="0.35">
      <c r="A35" s="4"/>
      <c r="B35" s="4"/>
      <c r="C35" s="4"/>
      <c r="D35" s="22"/>
      <c r="E35" s="4"/>
      <c r="F35" s="5">
        <v>45617</v>
      </c>
      <c r="G35" s="4" t="s">
        <v>1261</v>
      </c>
    </row>
    <row r="36" spans="1:7" ht="54.75" customHeight="1" x14ac:dyDescent="0.35">
      <c r="A36" s="11" t="s">
        <v>1262</v>
      </c>
      <c r="B36" s="11" t="s">
        <v>1214</v>
      </c>
      <c r="C36" s="11" t="s">
        <v>1043</v>
      </c>
      <c r="D36" s="28"/>
      <c r="E36" s="11" t="s">
        <v>1247</v>
      </c>
      <c r="F36" s="12">
        <v>45601</v>
      </c>
      <c r="G36" s="11" t="s">
        <v>1263</v>
      </c>
    </row>
    <row r="37" spans="1:7" ht="29" x14ac:dyDescent="0.35">
      <c r="A37" s="11"/>
      <c r="B37" s="11"/>
      <c r="C37" s="11"/>
      <c r="D37" s="28"/>
      <c r="E37" s="11"/>
      <c r="F37" s="12">
        <v>45607</v>
      </c>
      <c r="G37" s="11" t="s">
        <v>1264</v>
      </c>
    </row>
    <row r="38" spans="1:7" ht="54.75" customHeight="1" x14ac:dyDescent="0.35">
      <c r="A38" s="11" t="s">
        <v>1265</v>
      </c>
      <c r="B38" s="11" t="s">
        <v>1214</v>
      </c>
      <c r="C38" s="11" t="s">
        <v>1246</v>
      </c>
      <c r="D38" s="28"/>
      <c r="E38" s="11" t="s">
        <v>1247</v>
      </c>
      <c r="F38" s="12">
        <v>45608</v>
      </c>
      <c r="G38" s="11" t="s">
        <v>476</v>
      </c>
    </row>
    <row r="39" spans="1:7" ht="54.75" customHeight="1" x14ac:dyDescent="0.35">
      <c r="A39" s="4" t="s">
        <v>1266</v>
      </c>
      <c r="B39" s="4" t="s">
        <v>1267</v>
      </c>
      <c r="C39" s="4"/>
      <c r="D39" s="22"/>
      <c r="E39" s="4" t="s">
        <v>1258</v>
      </c>
      <c r="F39" s="5">
        <v>45608</v>
      </c>
      <c r="G39" s="4" t="s">
        <v>1268</v>
      </c>
    </row>
    <row r="40" spans="1:7" ht="54.75" customHeight="1" x14ac:dyDescent="0.35">
      <c r="A40" s="11" t="s">
        <v>1269</v>
      </c>
      <c r="B40" s="11" t="s">
        <v>1214</v>
      </c>
      <c r="C40" s="11"/>
      <c r="D40" s="28"/>
      <c r="E40" s="11" t="s">
        <v>1247</v>
      </c>
      <c r="F40" s="12">
        <v>45616</v>
      </c>
      <c r="G40" s="11" t="s">
        <v>1270</v>
      </c>
    </row>
    <row r="41" spans="1:7" ht="54.75" customHeight="1" x14ac:dyDescent="0.35">
      <c r="A41" s="11"/>
      <c r="B41" s="11" t="s">
        <v>1214</v>
      </c>
      <c r="C41" s="11"/>
      <c r="D41" s="28"/>
      <c r="E41" s="11" t="s">
        <v>1247</v>
      </c>
      <c r="F41" s="12">
        <v>45638</v>
      </c>
      <c r="G41" s="11" t="s">
        <v>1271</v>
      </c>
    </row>
    <row r="42" spans="1:7" ht="54.75" customHeight="1" x14ac:dyDescent="0.35">
      <c r="A42" s="4" t="s">
        <v>1272</v>
      </c>
      <c r="B42" s="4" t="s">
        <v>1214</v>
      </c>
      <c r="C42" s="4"/>
      <c r="D42" s="22">
        <v>147</v>
      </c>
      <c r="E42" s="4" t="s">
        <v>583</v>
      </c>
      <c r="F42" s="5">
        <v>45600</v>
      </c>
      <c r="G42" s="4" t="s">
        <v>1273</v>
      </c>
    </row>
    <row r="43" spans="1:7" ht="89.25" customHeight="1" x14ac:dyDescent="0.35">
      <c r="A43" s="4"/>
      <c r="B43" s="4"/>
      <c r="C43" s="4"/>
      <c r="D43" s="22">
        <v>4</v>
      </c>
      <c r="E43" s="4"/>
      <c r="F43" s="5">
        <v>45614</v>
      </c>
      <c r="G43" s="4" t="s">
        <v>1274</v>
      </c>
    </row>
    <row r="44" spans="1:7" ht="29" x14ac:dyDescent="0.35">
      <c r="A44" s="4"/>
      <c r="B44" s="4"/>
      <c r="C44" s="4"/>
      <c r="D44" s="22"/>
      <c r="E44" s="4"/>
      <c r="F44" s="5">
        <v>45709</v>
      </c>
      <c r="G44" s="4" t="s">
        <v>1275</v>
      </c>
    </row>
    <row r="45" spans="1:7" ht="54.75" customHeight="1" x14ac:dyDescent="0.35">
      <c r="A45" s="11" t="s">
        <v>1276</v>
      </c>
      <c r="B45" s="11" t="s">
        <v>1214</v>
      </c>
      <c r="C45" s="11"/>
      <c r="D45" s="28"/>
      <c r="E45" s="11" t="s">
        <v>1247</v>
      </c>
      <c r="F45" s="12">
        <v>45616</v>
      </c>
      <c r="G45" s="11" t="s">
        <v>1277</v>
      </c>
    </row>
    <row r="46" spans="1:7" ht="54.75" customHeight="1" x14ac:dyDescent="0.35">
      <c r="A46" s="11"/>
      <c r="B46" s="11"/>
      <c r="C46" s="11"/>
      <c r="D46" s="28"/>
      <c r="E46" s="11"/>
      <c r="F46" s="12">
        <v>45638</v>
      </c>
      <c r="G46" s="11" t="s">
        <v>1278</v>
      </c>
    </row>
    <row r="47" spans="1:7" ht="54.75" customHeight="1" x14ac:dyDescent="0.35">
      <c r="A47" s="11" t="s">
        <v>1279</v>
      </c>
      <c r="B47" s="11" t="s">
        <v>1214</v>
      </c>
      <c r="C47" s="11"/>
      <c r="D47" s="28"/>
      <c r="E47" s="11" t="s">
        <v>1247</v>
      </c>
      <c r="F47" s="12">
        <v>45609</v>
      </c>
      <c r="G47" s="11" t="s">
        <v>1280</v>
      </c>
    </row>
    <row r="48" spans="1:7" ht="54.75" customHeight="1" x14ac:dyDescent="0.35">
      <c r="A48" s="11"/>
      <c r="B48" s="11"/>
      <c r="C48" s="11"/>
      <c r="D48" s="28"/>
      <c r="E48" s="11"/>
      <c r="F48" s="12">
        <v>45616</v>
      </c>
      <c r="G48" s="11" t="s">
        <v>1281</v>
      </c>
    </row>
    <row r="49" spans="1:7" ht="117.75" customHeight="1" x14ac:dyDescent="0.35">
      <c r="A49" s="11"/>
      <c r="B49" s="11" t="s">
        <v>1214</v>
      </c>
      <c r="C49" s="11"/>
      <c r="D49" s="28"/>
      <c r="E49" s="11"/>
      <c r="F49" s="12">
        <v>45639</v>
      </c>
      <c r="G49" s="11" t="s">
        <v>1282</v>
      </c>
    </row>
    <row r="50" spans="1:7" ht="54.75" customHeight="1" x14ac:dyDescent="0.35">
      <c r="A50" s="11"/>
      <c r="B50" s="11"/>
      <c r="C50" s="11"/>
      <c r="D50" s="28"/>
      <c r="E50" s="11"/>
      <c r="F50" s="12">
        <v>45645</v>
      </c>
      <c r="G50" s="11" t="s">
        <v>1283</v>
      </c>
    </row>
    <row r="51" spans="1:7" ht="54.75" customHeight="1" x14ac:dyDescent="0.35">
      <c r="A51" s="11"/>
      <c r="B51" s="11"/>
      <c r="C51" s="11"/>
      <c r="D51" s="28"/>
      <c r="E51" s="11"/>
      <c r="F51" s="12">
        <v>45729</v>
      </c>
      <c r="G51" s="11" t="s">
        <v>1270</v>
      </c>
    </row>
    <row r="52" spans="1:7" s="16" customFormat="1" ht="67.5" customHeight="1" x14ac:dyDescent="0.35">
      <c r="A52" s="39" t="s">
        <v>1284</v>
      </c>
      <c r="B52" s="39" t="s">
        <v>1214</v>
      </c>
      <c r="C52" s="39" t="s">
        <v>1043</v>
      </c>
      <c r="D52" s="40">
        <v>56</v>
      </c>
      <c r="E52" s="39" t="s">
        <v>1227</v>
      </c>
      <c r="F52" s="42">
        <v>45631</v>
      </c>
      <c r="G52" s="76" t="s">
        <v>1285</v>
      </c>
    </row>
    <row r="53" spans="1:7" s="16" customFormat="1" ht="67.5" customHeight="1" x14ac:dyDescent="0.35">
      <c r="A53" s="39"/>
      <c r="B53" s="39"/>
      <c r="C53" s="39"/>
      <c r="D53" s="40"/>
      <c r="E53" s="39"/>
      <c r="F53" s="42">
        <v>45660</v>
      </c>
      <c r="G53" s="76" t="s">
        <v>1286</v>
      </c>
    </row>
    <row r="54" spans="1:7" ht="75" customHeight="1" x14ac:dyDescent="0.35">
      <c r="A54" s="4" t="s">
        <v>1287</v>
      </c>
      <c r="B54" s="4" t="s">
        <v>1214</v>
      </c>
      <c r="C54" s="4"/>
      <c r="D54" s="22"/>
      <c r="E54" s="6" t="s">
        <v>1288</v>
      </c>
      <c r="F54" s="5"/>
      <c r="G54" s="77" t="s">
        <v>1289</v>
      </c>
    </row>
    <row r="55" spans="1:7" ht="72.5" x14ac:dyDescent="0.35">
      <c r="A55" s="4" t="s">
        <v>1290</v>
      </c>
      <c r="B55" s="4" t="s">
        <v>1214</v>
      </c>
      <c r="C55" s="4" t="s">
        <v>1246</v>
      </c>
      <c r="D55" s="22">
        <v>24</v>
      </c>
      <c r="E55" s="4" t="s">
        <v>1227</v>
      </c>
      <c r="F55" s="5">
        <v>45638</v>
      </c>
      <c r="G55" s="4" t="s">
        <v>1291</v>
      </c>
    </row>
    <row r="56" spans="1:7" ht="116.25" customHeight="1" x14ac:dyDescent="0.35">
      <c r="A56" s="4"/>
      <c r="B56" s="4"/>
      <c r="C56" s="4" t="s">
        <v>1036</v>
      </c>
      <c r="E56" s="4"/>
      <c r="F56" s="5">
        <v>45638</v>
      </c>
      <c r="G56" s="4" t="s">
        <v>1292</v>
      </c>
    </row>
    <row r="57" spans="1:7" ht="54.75" customHeight="1" x14ac:dyDescent="0.35">
      <c r="A57" s="11" t="s">
        <v>1293</v>
      </c>
      <c r="B57" s="11"/>
      <c r="C57" s="11"/>
      <c r="D57" s="28"/>
      <c r="E57" s="11" t="s">
        <v>1247</v>
      </c>
      <c r="F57" s="12">
        <v>45644</v>
      </c>
      <c r="G57" s="11" t="s">
        <v>1294</v>
      </c>
    </row>
    <row r="58" spans="1:7" ht="54.75" customHeight="1" x14ac:dyDescent="0.35">
      <c r="A58" s="11"/>
      <c r="B58" s="11"/>
      <c r="C58" s="11"/>
      <c r="D58" s="28"/>
      <c r="E58" s="11"/>
      <c r="F58" s="12">
        <v>45650</v>
      </c>
      <c r="G58" s="11" t="s">
        <v>1295</v>
      </c>
    </row>
    <row r="59" spans="1:7" s="62" customFormat="1" ht="67.5" customHeight="1" x14ac:dyDescent="0.35">
      <c r="A59" s="59" t="s">
        <v>1296</v>
      </c>
      <c r="B59" s="59" t="s">
        <v>4</v>
      </c>
      <c r="C59" s="59" t="s">
        <v>1297</v>
      </c>
      <c r="D59" s="60">
        <v>120</v>
      </c>
      <c r="E59" s="59" t="s">
        <v>583</v>
      </c>
      <c r="F59" s="61">
        <v>45653</v>
      </c>
      <c r="G59" s="78" t="s">
        <v>1298</v>
      </c>
    </row>
    <row r="60" spans="1:7" ht="78" customHeight="1" x14ac:dyDescent="0.35">
      <c r="A60" s="4"/>
      <c r="B60" s="4"/>
      <c r="C60" s="4"/>
      <c r="D60" s="22"/>
      <c r="E60" s="4"/>
      <c r="F60" s="5">
        <v>45665</v>
      </c>
      <c r="G60" s="4" t="s">
        <v>1299</v>
      </c>
    </row>
    <row r="61" spans="1:7" ht="78" customHeight="1" x14ac:dyDescent="0.35">
      <c r="A61" s="4"/>
      <c r="B61" s="4"/>
      <c r="C61" s="4"/>
      <c r="D61" s="22"/>
      <c r="E61" s="4"/>
      <c r="F61" s="5">
        <v>45670</v>
      </c>
      <c r="G61" s="4" t="s">
        <v>1300</v>
      </c>
    </row>
    <row r="69" spans="1:7" s="16" customFormat="1" ht="30.75" customHeight="1" x14ac:dyDescent="0.35">
      <c r="A69" s="70" t="s">
        <v>1301</v>
      </c>
      <c r="B69" s="70" t="s">
        <v>1302</v>
      </c>
      <c r="C69" s="70" t="s">
        <v>1036</v>
      </c>
      <c r="D69" s="71"/>
      <c r="E69" s="70" t="s">
        <v>1247</v>
      </c>
      <c r="F69" s="72">
        <v>45664</v>
      </c>
      <c r="G69" s="11" t="s">
        <v>1303</v>
      </c>
    </row>
    <row r="70" spans="1:7" s="16" customFormat="1" ht="30.75" customHeight="1" x14ac:dyDescent="0.35">
      <c r="A70" s="70"/>
      <c r="B70" s="70"/>
      <c r="C70" s="70"/>
      <c r="D70" s="71"/>
      <c r="E70" s="70"/>
      <c r="F70" s="72">
        <v>45671</v>
      </c>
      <c r="G70" s="11" t="s">
        <v>1304</v>
      </c>
    </row>
    <row r="71" spans="1:7" s="16" customFormat="1" ht="30.75" customHeight="1" x14ac:dyDescent="0.35">
      <c r="A71" s="70" t="s">
        <v>1305</v>
      </c>
      <c r="B71" s="70" t="s">
        <v>4</v>
      </c>
      <c r="C71" s="70" t="s">
        <v>1306</v>
      </c>
      <c r="D71" s="71"/>
      <c r="E71" s="70" t="s">
        <v>1247</v>
      </c>
      <c r="F71" s="72">
        <v>45665</v>
      </c>
      <c r="G71" s="11" t="s">
        <v>1307</v>
      </c>
    </row>
    <row r="72" spans="1:7" s="16" customFormat="1" ht="30.75" customHeight="1" x14ac:dyDescent="0.35">
      <c r="A72" s="70"/>
      <c r="B72" s="70"/>
      <c r="C72" s="70"/>
      <c r="D72" s="71"/>
      <c r="E72" s="70"/>
      <c r="F72" s="72">
        <v>45671</v>
      </c>
      <c r="G72" s="11" t="s">
        <v>1308</v>
      </c>
    </row>
    <row r="73" spans="1:7" s="16" customFormat="1" ht="30.75" customHeight="1" x14ac:dyDescent="0.35">
      <c r="A73" s="70"/>
      <c r="B73" s="70"/>
      <c r="C73" s="70"/>
      <c r="D73" s="71"/>
      <c r="E73" s="70"/>
      <c r="F73" s="72">
        <v>45672</v>
      </c>
      <c r="G73" s="11" t="s">
        <v>1309</v>
      </c>
    </row>
    <row r="74" spans="1:7" s="16" customFormat="1" ht="63" customHeight="1" x14ac:dyDescent="0.35">
      <c r="A74" s="70"/>
      <c r="B74" s="70"/>
      <c r="C74" s="70"/>
      <c r="D74" s="71"/>
      <c r="E74" s="70"/>
      <c r="F74" s="72">
        <v>45673</v>
      </c>
      <c r="G74" s="11" t="s">
        <v>1310</v>
      </c>
    </row>
    <row r="75" spans="1:7" s="62" customFormat="1" ht="92.25" customHeight="1" x14ac:dyDescent="0.35">
      <c r="A75" s="56" t="s">
        <v>1311</v>
      </c>
      <c r="B75" s="56" t="s">
        <v>4</v>
      </c>
      <c r="C75" s="56" t="s">
        <v>1043</v>
      </c>
      <c r="D75" s="68"/>
      <c r="E75" s="56" t="s">
        <v>1312</v>
      </c>
      <c r="F75" s="69">
        <v>45665</v>
      </c>
      <c r="G75" s="55" t="s">
        <v>1313</v>
      </c>
    </row>
    <row r="76" spans="1:7" ht="67.5" customHeight="1" x14ac:dyDescent="0.35">
      <c r="A76" s="4"/>
      <c r="B76" s="4"/>
      <c r="C76" s="4"/>
      <c r="D76" s="22"/>
      <c r="E76" s="4"/>
      <c r="F76" s="5">
        <v>45671</v>
      </c>
      <c r="G76" s="4" t="s">
        <v>1314</v>
      </c>
    </row>
    <row r="77" spans="1:7" ht="101.25" customHeight="1" x14ac:dyDescent="0.35">
      <c r="A77" s="4"/>
      <c r="B77" s="4"/>
      <c r="C77" s="4"/>
      <c r="D77" s="22"/>
      <c r="E77" s="4"/>
      <c r="F77" s="5">
        <v>45672</v>
      </c>
      <c r="G77" s="4" t="s">
        <v>1315</v>
      </c>
    </row>
    <row r="78" spans="1:7" x14ac:dyDescent="0.35">
      <c r="A78" s="4"/>
      <c r="B78" s="4"/>
      <c r="C78" s="4"/>
      <c r="D78" s="22"/>
      <c r="E78" s="4"/>
      <c r="F78" s="5">
        <v>45677</v>
      </c>
      <c r="G78" s="4" t="s">
        <v>1316</v>
      </c>
    </row>
    <row r="79" spans="1:7" ht="20.25" customHeight="1" x14ac:dyDescent="0.35">
      <c r="A79" s="11" t="s">
        <v>1317</v>
      </c>
      <c r="B79" s="11" t="s">
        <v>4</v>
      </c>
      <c r="C79" s="11"/>
      <c r="D79" s="28"/>
      <c r="E79" s="11" t="s">
        <v>1247</v>
      </c>
      <c r="F79" s="12">
        <v>45671</v>
      </c>
      <c r="G79" s="11" t="s">
        <v>1318</v>
      </c>
    </row>
    <row r="80" spans="1:7" ht="41.25" customHeight="1" x14ac:dyDescent="0.35">
      <c r="A80" s="11" t="s">
        <v>1319</v>
      </c>
      <c r="B80" s="11" t="s">
        <v>1239</v>
      </c>
      <c r="C80" s="11"/>
      <c r="D80" s="28"/>
      <c r="E80" s="11"/>
      <c r="F80" s="12">
        <v>45674</v>
      </c>
      <c r="G80" s="11" t="s">
        <v>1320</v>
      </c>
    </row>
    <row r="81" spans="1:7" ht="24" customHeight="1" x14ac:dyDescent="0.35">
      <c r="A81" s="11"/>
      <c r="B81" s="11"/>
      <c r="C81" s="11"/>
      <c r="D81" s="28"/>
      <c r="E81" s="11"/>
      <c r="F81" s="12">
        <v>45715</v>
      </c>
      <c r="G81" s="11" t="s">
        <v>1321</v>
      </c>
    </row>
    <row r="82" spans="1:7" ht="65.25" customHeight="1" x14ac:dyDescent="0.35">
      <c r="A82" s="4" t="s">
        <v>1322</v>
      </c>
      <c r="B82" s="4" t="s">
        <v>4</v>
      </c>
      <c r="C82" s="4"/>
      <c r="D82" s="22"/>
      <c r="E82" s="4"/>
      <c r="F82" s="5"/>
      <c r="G82" s="4"/>
    </row>
    <row r="83" spans="1:7" ht="24" customHeight="1" x14ac:dyDescent="0.35">
      <c r="A83" s="65" t="s">
        <v>1323</v>
      </c>
      <c r="B83" s="65"/>
      <c r="C83" s="65"/>
      <c r="D83" s="66"/>
      <c r="E83" s="65"/>
      <c r="F83" s="67"/>
      <c r="G83" s="79"/>
    </row>
    <row r="84" spans="1:7" s="124" customFormat="1" ht="29" x14ac:dyDescent="0.35">
      <c r="A84" s="76" t="s">
        <v>1324</v>
      </c>
      <c r="B84" s="76" t="s">
        <v>1214</v>
      </c>
      <c r="C84" s="76" t="s">
        <v>1043</v>
      </c>
      <c r="D84" s="155">
        <v>324</v>
      </c>
      <c r="E84" s="157" t="s">
        <v>1210</v>
      </c>
      <c r="F84" s="92">
        <v>45617</v>
      </c>
      <c r="G84" s="76" t="s">
        <v>1325</v>
      </c>
    </row>
    <row r="85" spans="1:7" x14ac:dyDescent="0.35">
      <c r="A85" s="4"/>
      <c r="B85" s="4"/>
      <c r="C85" s="4" t="s">
        <v>1043</v>
      </c>
      <c r="D85" s="22"/>
      <c r="E85" s="4"/>
      <c r="F85" s="63">
        <v>45670</v>
      </c>
      <c r="G85" s="78" t="s">
        <v>1326</v>
      </c>
    </row>
    <row r="86" spans="1:7" x14ac:dyDescent="0.35">
      <c r="A86" s="4"/>
      <c r="B86" s="4"/>
      <c r="C86" s="4"/>
      <c r="D86" s="22"/>
      <c r="E86" s="4"/>
      <c r="F86" s="63">
        <v>45672</v>
      </c>
      <c r="G86" s="78" t="s">
        <v>1327</v>
      </c>
    </row>
    <row r="87" spans="1:7" ht="29" x14ac:dyDescent="0.35">
      <c r="A87" s="4"/>
      <c r="B87" s="4"/>
      <c r="C87" s="4"/>
      <c r="D87" s="22"/>
      <c r="E87" s="4"/>
      <c r="F87" s="63">
        <v>45673</v>
      </c>
      <c r="G87" s="78" t="s">
        <v>1328</v>
      </c>
    </row>
    <row r="88" spans="1:7" ht="45.75" customHeight="1" x14ac:dyDescent="0.35">
      <c r="A88" s="4"/>
      <c r="B88" s="4"/>
      <c r="C88" s="4"/>
      <c r="D88" s="22"/>
      <c r="E88" s="4"/>
      <c r="F88" s="63">
        <v>45699</v>
      </c>
      <c r="G88" s="78" t="s">
        <v>1329</v>
      </c>
    </row>
    <row r="89" spans="1:7" ht="45.75" customHeight="1" x14ac:dyDescent="0.35">
      <c r="A89" s="4"/>
      <c r="B89" s="4"/>
      <c r="C89" s="4"/>
      <c r="D89" s="22"/>
      <c r="E89" s="4"/>
      <c r="F89" s="63">
        <v>45701</v>
      </c>
      <c r="G89" s="78" t="s">
        <v>1330</v>
      </c>
    </row>
    <row r="90" spans="1:7" ht="45.75" customHeight="1" x14ac:dyDescent="0.35">
      <c r="A90" s="4"/>
      <c r="B90" s="4"/>
      <c r="C90" s="4"/>
      <c r="D90" s="22"/>
      <c r="E90" s="4"/>
      <c r="F90" s="63">
        <v>45728</v>
      </c>
      <c r="G90" s="78" t="s">
        <v>1331</v>
      </c>
    </row>
    <row r="91" spans="1:7" ht="85.5" customHeight="1" x14ac:dyDescent="0.35">
      <c r="A91" s="11" t="s">
        <v>1332</v>
      </c>
      <c r="B91" s="11" t="s">
        <v>4</v>
      </c>
      <c r="C91" s="11" t="s">
        <v>1246</v>
      </c>
      <c r="D91" s="155">
        <v>8</v>
      </c>
      <c r="E91" s="11" t="s">
        <v>1247</v>
      </c>
      <c r="F91" s="12">
        <v>45698</v>
      </c>
      <c r="G91" s="11" t="s">
        <v>1333</v>
      </c>
    </row>
    <row r="92" spans="1:7" ht="20.25" customHeight="1" x14ac:dyDescent="0.35">
      <c r="A92" s="11"/>
      <c r="B92" s="11"/>
      <c r="C92" s="11"/>
      <c r="D92" s="28"/>
      <c r="E92" s="11"/>
      <c r="F92" s="12">
        <v>45699</v>
      </c>
      <c r="G92" s="11" t="s">
        <v>1334</v>
      </c>
    </row>
    <row r="93" spans="1:7" ht="20.25" customHeight="1" x14ac:dyDescent="0.35">
      <c r="A93" s="11"/>
      <c r="B93" s="11"/>
      <c r="C93" s="11"/>
      <c r="D93" s="28"/>
      <c r="E93" s="11"/>
      <c r="F93" s="12">
        <v>45700</v>
      </c>
      <c r="G93" s="11" t="s">
        <v>1335</v>
      </c>
    </row>
    <row r="94" spans="1:7" ht="61.5" customHeight="1" x14ac:dyDescent="0.35">
      <c r="A94" s="11" t="s">
        <v>1336</v>
      </c>
      <c r="B94" s="11" t="s">
        <v>1337</v>
      </c>
      <c r="C94" s="11"/>
      <c r="D94" s="28">
        <v>32</v>
      </c>
      <c r="E94" s="11" t="s">
        <v>1247</v>
      </c>
      <c r="F94" s="12">
        <v>45698</v>
      </c>
      <c r="G94" s="11" t="s">
        <v>1338</v>
      </c>
    </row>
    <row r="95" spans="1:7" ht="65.25" customHeight="1" x14ac:dyDescent="0.35">
      <c r="A95" s="4"/>
      <c r="B95" s="4"/>
      <c r="C95" s="4"/>
      <c r="D95" s="22"/>
      <c r="E95" s="4"/>
      <c r="F95" s="5">
        <v>45699</v>
      </c>
      <c r="G95" s="4" t="s">
        <v>1270</v>
      </c>
    </row>
    <row r="96" spans="1:7" ht="65.25" customHeight="1" x14ac:dyDescent="0.35">
      <c r="A96" s="4" t="s">
        <v>1339</v>
      </c>
      <c r="B96" s="4" t="s">
        <v>1340</v>
      </c>
      <c r="C96" s="4" t="s">
        <v>1341</v>
      </c>
      <c r="D96" s="22"/>
      <c r="E96" s="4"/>
      <c r="F96" s="5">
        <v>45698</v>
      </c>
      <c r="G96" s="4" t="s">
        <v>1342</v>
      </c>
    </row>
    <row r="97" spans="1:7" ht="65.25" customHeight="1" x14ac:dyDescent="0.35">
      <c r="A97" s="4" t="s">
        <v>1343</v>
      </c>
      <c r="B97" s="4" t="s">
        <v>1344</v>
      </c>
      <c r="C97" s="4" t="s">
        <v>1341</v>
      </c>
      <c r="D97" s="22"/>
      <c r="E97" s="4"/>
      <c r="F97" s="5">
        <v>45700</v>
      </c>
      <c r="G97" s="4" t="s">
        <v>1345</v>
      </c>
    </row>
    <row r="98" spans="1:7" ht="76.5" customHeight="1" x14ac:dyDescent="0.35">
      <c r="A98" s="76" t="s">
        <v>1346</v>
      </c>
      <c r="B98" s="76" t="s">
        <v>4</v>
      </c>
      <c r="C98" s="76"/>
      <c r="D98" s="91"/>
      <c r="E98" s="76" t="s">
        <v>1210</v>
      </c>
      <c r="F98" s="92">
        <v>45695</v>
      </c>
      <c r="G98" s="76" t="s">
        <v>1347</v>
      </c>
    </row>
    <row r="99" spans="1:7" ht="76.5" customHeight="1" x14ac:dyDescent="0.35">
      <c r="A99" s="76"/>
      <c r="B99" s="76"/>
      <c r="C99" s="76"/>
      <c r="D99" s="91"/>
      <c r="E99" s="76"/>
      <c r="F99" s="92">
        <v>45715</v>
      </c>
      <c r="G99" s="76" t="s">
        <v>1348</v>
      </c>
    </row>
    <row r="100" spans="1:7" ht="76.5" customHeight="1" x14ac:dyDescent="0.35">
      <c r="A100" s="4" t="s">
        <v>1257</v>
      </c>
      <c r="B100" s="4" t="s">
        <v>4</v>
      </c>
      <c r="C100" s="4" t="s">
        <v>1349</v>
      </c>
      <c r="D100" s="22"/>
      <c r="E100" s="4"/>
      <c r="F100" s="5">
        <v>45693</v>
      </c>
      <c r="G100" s="4" t="s">
        <v>1350</v>
      </c>
    </row>
    <row r="101" spans="1:7" ht="39.75" customHeight="1" x14ac:dyDescent="0.35">
      <c r="A101" s="11" t="s">
        <v>1351</v>
      </c>
      <c r="B101" s="11" t="s">
        <v>1302</v>
      </c>
      <c r="C101" s="11" t="s">
        <v>1349</v>
      </c>
      <c r="D101" s="28"/>
      <c r="E101" s="11" t="s">
        <v>1247</v>
      </c>
      <c r="F101" s="12">
        <v>45692</v>
      </c>
      <c r="G101" s="11" t="s">
        <v>1352</v>
      </c>
    </row>
    <row r="102" spans="1:7" ht="36.75" customHeight="1" x14ac:dyDescent="0.35">
      <c r="A102" s="11"/>
      <c r="B102" s="11"/>
      <c r="C102" s="11"/>
      <c r="D102" s="28"/>
      <c r="E102" s="11"/>
      <c r="F102" s="12">
        <v>45700</v>
      </c>
      <c r="G102" s="11" t="s">
        <v>1353</v>
      </c>
    </row>
    <row r="103" spans="1:7" ht="36.75" customHeight="1" x14ac:dyDescent="0.35">
      <c r="A103" s="11" t="s">
        <v>1354</v>
      </c>
      <c r="B103" s="11"/>
      <c r="C103" s="11"/>
      <c r="D103" s="28"/>
      <c r="E103" s="11" t="s">
        <v>1247</v>
      </c>
      <c r="F103" s="12">
        <v>45701</v>
      </c>
      <c r="G103" s="11" t="s">
        <v>1355</v>
      </c>
    </row>
    <row r="104" spans="1:7" ht="36.75" customHeight="1" x14ac:dyDescent="0.35">
      <c r="A104" s="11"/>
      <c r="B104" s="11"/>
      <c r="C104" s="11"/>
      <c r="D104" s="28"/>
      <c r="E104" s="11"/>
      <c r="F104" s="12">
        <v>45715</v>
      </c>
      <c r="G104" s="11" t="s">
        <v>1356</v>
      </c>
    </row>
    <row r="105" spans="1:7" ht="45.75" customHeight="1" x14ac:dyDescent="0.35">
      <c r="A105" s="73" t="s">
        <v>1357</v>
      </c>
      <c r="B105" s="4"/>
      <c r="C105" s="4"/>
      <c r="D105" s="22"/>
      <c r="E105" s="4"/>
      <c r="F105" s="5"/>
      <c r="G105" s="4"/>
    </row>
    <row r="106" spans="1:7" ht="137.25" customHeight="1" x14ac:dyDescent="0.35">
      <c r="A106" s="11" t="s">
        <v>1358</v>
      </c>
      <c r="B106" s="11"/>
      <c r="C106" s="11"/>
      <c r="D106" s="155">
        <v>8</v>
      </c>
      <c r="E106" s="11" t="s">
        <v>1359</v>
      </c>
      <c r="F106" s="12">
        <v>45702</v>
      </c>
      <c r="G106" s="156" t="s">
        <v>1360</v>
      </c>
    </row>
    <row r="107" spans="1:7" x14ac:dyDescent="0.35">
      <c r="A107" s="11"/>
      <c r="B107" s="11"/>
      <c r="C107" s="11"/>
      <c r="D107" s="11"/>
      <c r="E107" s="11"/>
      <c r="F107" s="12">
        <v>45705</v>
      </c>
      <c r="G107" s="11" t="s">
        <v>1361</v>
      </c>
    </row>
    <row r="108" spans="1:7" x14ac:dyDescent="0.35">
      <c r="A108" s="11"/>
      <c r="B108" s="11"/>
      <c r="C108" s="11"/>
      <c r="D108" s="11"/>
      <c r="E108" s="11"/>
      <c r="F108" s="12">
        <v>45715</v>
      </c>
      <c r="G108" s="202" t="s">
        <v>1362</v>
      </c>
    </row>
    <row r="109" spans="1:7" ht="102" customHeight="1" x14ac:dyDescent="0.35">
      <c r="A109" s="11" t="s">
        <v>1363</v>
      </c>
      <c r="B109" s="11"/>
      <c r="C109" s="11"/>
      <c r="D109" s="11"/>
      <c r="E109" s="11" t="s">
        <v>1359</v>
      </c>
      <c r="F109" s="12">
        <v>45702</v>
      </c>
      <c r="G109" s="11" t="s">
        <v>1364</v>
      </c>
    </row>
    <row r="110" spans="1:7" ht="76.5" customHeight="1" x14ac:dyDescent="0.35">
      <c r="A110" s="76" t="s">
        <v>1365</v>
      </c>
      <c r="B110" s="76" t="s">
        <v>1302</v>
      </c>
      <c r="C110" s="76"/>
      <c r="D110" s="91"/>
      <c r="E110" s="76" t="s">
        <v>1366</v>
      </c>
      <c r="F110" s="92">
        <v>45714</v>
      </c>
      <c r="G110" s="76" t="s">
        <v>1367</v>
      </c>
    </row>
    <row r="111" spans="1:7" ht="60" customHeight="1" x14ac:dyDescent="0.35">
      <c r="A111" s="11" t="s">
        <v>1368</v>
      </c>
      <c r="B111" s="11" t="s">
        <v>1337</v>
      </c>
      <c r="C111" s="11"/>
      <c r="D111" s="11"/>
      <c r="E111" s="11" t="s">
        <v>1369</v>
      </c>
      <c r="F111" s="12">
        <v>45721</v>
      </c>
      <c r="G111" s="11" t="s">
        <v>1370</v>
      </c>
    </row>
    <row r="112" spans="1:7" ht="60" customHeight="1" x14ac:dyDescent="0.35">
      <c r="A112" s="11"/>
      <c r="B112" s="11"/>
      <c r="C112" s="11"/>
      <c r="D112" s="11"/>
      <c r="E112" s="11"/>
      <c r="F112" s="12">
        <v>45729</v>
      </c>
      <c r="G112" s="11" t="s">
        <v>1371</v>
      </c>
    </row>
    <row r="113" spans="1:7" ht="76.5" customHeight="1" x14ac:dyDescent="0.35">
      <c r="A113" s="4" t="s">
        <v>1372</v>
      </c>
      <c r="B113" s="4" t="s">
        <v>1373</v>
      </c>
      <c r="C113" s="4" t="s">
        <v>1246</v>
      </c>
      <c r="D113" s="22"/>
      <c r="E113" s="6" t="s">
        <v>1288</v>
      </c>
      <c r="F113" s="5"/>
      <c r="G113" s="4" t="s">
        <v>1374</v>
      </c>
    </row>
    <row r="114" spans="1:7" ht="89.25" customHeight="1" x14ac:dyDescent="0.35">
      <c r="A114" s="4" t="s">
        <v>1375</v>
      </c>
      <c r="B114" s="4" t="s">
        <v>1376</v>
      </c>
      <c r="C114" s="4"/>
      <c r="D114" s="148">
        <v>53</v>
      </c>
      <c r="E114" s="77" t="s">
        <v>1312</v>
      </c>
      <c r="F114" s="5">
        <v>45722</v>
      </c>
      <c r="G114" s="4" t="s">
        <v>1377</v>
      </c>
    </row>
    <row r="115" spans="1:7" ht="89.25" customHeight="1" x14ac:dyDescent="0.35">
      <c r="A115" s="4"/>
      <c r="B115" s="4"/>
      <c r="C115" s="4"/>
      <c r="D115" s="22"/>
      <c r="E115" s="4"/>
      <c r="F115" s="5">
        <v>45723</v>
      </c>
      <c r="G115" s="4" t="s">
        <v>1378</v>
      </c>
    </row>
    <row r="116" spans="1:7" ht="39" customHeight="1" x14ac:dyDescent="0.35">
      <c r="A116" s="4" t="s">
        <v>1379</v>
      </c>
      <c r="B116" s="4" t="s">
        <v>1373</v>
      </c>
      <c r="C116" s="4"/>
      <c r="D116" s="22"/>
      <c r="E116" s="4"/>
      <c r="F116" s="5">
        <v>45723</v>
      </c>
      <c r="G116" s="4" t="s">
        <v>1380</v>
      </c>
    </row>
    <row r="117" spans="1:7" ht="43.5" customHeight="1" x14ac:dyDescent="0.35">
      <c r="A117" s="11" t="s">
        <v>1381</v>
      </c>
      <c r="B117" s="11" t="s">
        <v>1382</v>
      </c>
      <c r="C117" s="11"/>
      <c r="D117" s="11"/>
      <c r="E117" s="11" t="s">
        <v>1247</v>
      </c>
      <c r="F117" s="12">
        <v>45722</v>
      </c>
      <c r="G117" s="11" t="s">
        <v>1383</v>
      </c>
    </row>
    <row r="118" spans="1:7" ht="43.5" customHeight="1" x14ac:dyDescent="0.35">
      <c r="A118" s="11"/>
      <c r="B118" s="11"/>
      <c r="C118" s="11"/>
      <c r="D118" s="11"/>
      <c r="E118" s="11"/>
      <c r="F118" s="12">
        <v>45723</v>
      </c>
      <c r="G118" s="11" t="s">
        <v>1384</v>
      </c>
    </row>
    <row r="119" spans="1:7" ht="76.5" customHeight="1" x14ac:dyDescent="0.35">
      <c r="A119" s="4" t="s">
        <v>1385</v>
      </c>
      <c r="B119" s="4" t="s">
        <v>1373</v>
      </c>
      <c r="C119" s="4" t="s">
        <v>1043</v>
      </c>
      <c r="D119" s="22"/>
      <c r="E119" s="4"/>
      <c r="F119" s="5">
        <v>45728</v>
      </c>
      <c r="G119" s="4" t="s">
        <v>1386</v>
      </c>
    </row>
    <row r="120" spans="1:7" ht="76.5" customHeight="1" x14ac:dyDescent="0.35">
      <c r="A120" s="4"/>
      <c r="B120" s="4"/>
      <c r="C120" s="4"/>
      <c r="D120" s="22"/>
      <c r="E120" s="4"/>
      <c r="F120" s="5">
        <v>45729</v>
      </c>
      <c r="G120" s="4" t="s">
        <v>1387</v>
      </c>
    </row>
    <row r="121" spans="1:7" ht="76.5" customHeight="1" x14ac:dyDescent="0.35">
      <c r="A121" s="4"/>
      <c r="B121" s="4"/>
      <c r="C121" s="4"/>
      <c r="D121" s="22"/>
      <c r="E121" s="4"/>
      <c r="F121" s="5">
        <v>45733</v>
      </c>
      <c r="G121" s="4" t="s">
        <v>1388</v>
      </c>
    </row>
    <row r="122" spans="1:7" ht="76.5" customHeight="1" x14ac:dyDescent="0.35">
      <c r="A122" s="4" t="s">
        <v>1389</v>
      </c>
      <c r="B122" s="4"/>
      <c r="C122" s="4" t="s">
        <v>1036</v>
      </c>
      <c r="D122" s="148">
        <v>169</v>
      </c>
      <c r="E122" s="77" t="s">
        <v>1210</v>
      </c>
      <c r="F122" s="5">
        <v>45728</v>
      </c>
      <c r="G122" s="4" t="s">
        <v>1390</v>
      </c>
    </row>
    <row r="123" spans="1:7" ht="76.5" customHeight="1" x14ac:dyDescent="0.35">
      <c r="A123" s="4"/>
      <c r="B123" s="4"/>
      <c r="C123" s="4"/>
      <c r="D123" s="22"/>
      <c r="E123" s="4"/>
      <c r="F123" s="5">
        <v>45729</v>
      </c>
      <c r="G123" s="78" t="s">
        <v>1391</v>
      </c>
    </row>
    <row r="124" spans="1:7" ht="76.5" customHeight="1" x14ac:dyDescent="0.35">
      <c r="A124" s="4"/>
      <c r="B124" s="4"/>
      <c r="C124" s="4"/>
      <c r="D124" s="22"/>
      <c r="E124" s="4"/>
      <c r="F124" s="5">
        <v>45748</v>
      </c>
      <c r="G124" s="78" t="s">
        <v>1392</v>
      </c>
    </row>
    <row r="125" spans="1:7" ht="76.5" customHeight="1" x14ac:dyDescent="0.35">
      <c r="A125" s="4"/>
      <c r="B125" s="4"/>
      <c r="C125" s="4"/>
      <c r="D125" s="22"/>
      <c r="E125" s="4"/>
      <c r="F125" s="5">
        <v>45758</v>
      </c>
      <c r="G125" s="78" t="s">
        <v>1393</v>
      </c>
    </row>
    <row r="126" spans="1:7" ht="43.5" customHeight="1" x14ac:dyDescent="0.35">
      <c r="A126" s="11" t="s">
        <v>1394</v>
      </c>
      <c r="B126" s="11"/>
      <c r="C126" s="11" t="s">
        <v>1043</v>
      </c>
      <c r="D126" s="11"/>
      <c r="E126" s="11" t="s">
        <v>1247</v>
      </c>
      <c r="F126" s="12">
        <v>45734</v>
      </c>
      <c r="G126" s="11" t="s">
        <v>1395</v>
      </c>
    </row>
    <row r="127" spans="1:7" ht="39" customHeight="1" x14ac:dyDescent="0.35">
      <c r="A127" s="4" t="s">
        <v>1396</v>
      </c>
      <c r="B127" s="4"/>
      <c r="C127" s="4" t="s">
        <v>1036</v>
      </c>
      <c r="D127" s="22"/>
      <c r="E127" s="4"/>
      <c r="F127" s="5">
        <v>45734</v>
      </c>
      <c r="G127" s="4" t="s">
        <v>1397</v>
      </c>
    </row>
    <row r="128" spans="1:7" ht="76.5" customHeight="1" x14ac:dyDescent="0.35">
      <c r="A128" s="4" t="s">
        <v>1398</v>
      </c>
      <c r="B128" s="4"/>
      <c r="C128" s="4" t="s">
        <v>1246</v>
      </c>
      <c r="D128" s="22"/>
      <c r="E128" s="4"/>
      <c r="F128" s="5">
        <v>45733</v>
      </c>
      <c r="G128" s="4" t="s">
        <v>1399</v>
      </c>
    </row>
    <row r="129" spans="1:7" ht="24.75" customHeight="1" x14ac:dyDescent="0.35">
      <c r="A129" s="4"/>
      <c r="B129" s="4"/>
      <c r="C129" s="4"/>
      <c r="D129" s="22"/>
      <c r="E129" s="4"/>
      <c r="F129" s="5">
        <v>45740</v>
      </c>
      <c r="G129" s="4" t="s">
        <v>1400</v>
      </c>
    </row>
    <row r="130" spans="1:7" ht="38.25" customHeight="1" x14ac:dyDescent="0.35">
      <c r="A130" s="4" t="s">
        <v>1401</v>
      </c>
      <c r="B130" s="4" t="s">
        <v>4</v>
      </c>
      <c r="C130" s="4" t="s">
        <v>1402</v>
      </c>
      <c r="D130" s="148">
        <v>59</v>
      </c>
      <c r="E130" s="4" t="s">
        <v>1210</v>
      </c>
      <c r="F130" s="5">
        <v>45735</v>
      </c>
      <c r="G130" s="4" t="s">
        <v>1403</v>
      </c>
    </row>
    <row r="131" spans="1:7" ht="55.5" customHeight="1" x14ac:dyDescent="0.35">
      <c r="A131" s="4"/>
      <c r="B131" s="4"/>
      <c r="C131" s="4"/>
      <c r="D131" s="108"/>
      <c r="E131" s="4"/>
      <c r="F131" s="5">
        <v>45737</v>
      </c>
      <c r="G131" s="4" t="s">
        <v>1404</v>
      </c>
    </row>
    <row r="132" spans="1:7" ht="38.25" customHeight="1" x14ac:dyDescent="0.35">
      <c r="A132" s="4"/>
      <c r="B132" s="4"/>
      <c r="C132" s="4"/>
      <c r="D132" s="108"/>
      <c r="E132" s="4"/>
      <c r="F132" s="5">
        <v>45748</v>
      </c>
      <c r="G132" s="4" t="s">
        <v>1405</v>
      </c>
    </row>
    <row r="133" spans="1:7" s="16" customFormat="1" ht="43.5" customHeight="1" x14ac:dyDescent="0.35">
      <c r="A133" s="73" t="s">
        <v>1406</v>
      </c>
      <c r="B133" s="73" t="s">
        <v>4</v>
      </c>
      <c r="C133" s="73"/>
      <c r="D133" s="176"/>
      <c r="E133" s="73"/>
      <c r="F133" s="177"/>
      <c r="G133" s="73" t="s">
        <v>1407</v>
      </c>
    </row>
    <row r="134" spans="1:7" s="16" customFormat="1" ht="43.5" customHeight="1" x14ac:dyDescent="0.35">
      <c r="A134" s="73"/>
      <c r="B134" s="73"/>
      <c r="C134" s="73"/>
      <c r="D134" s="176"/>
      <c r="E134" s="73"/>
      <c r="F134" s="177">
        <v>45758</v>
      </c>
      <c r="G134" s="73" t="s">
        <v>1408</v>
      </c>
    </row>
    <row r="135" spans="1:7" ht="97.5" customHeight="1" x14ac:dyDescent="0.35">
      <c r="A135" s="4" t="s">
        <v>1409</v>
      </c>
      <c r="B135" s="4"/>
      <c r="C135" s="4"/>
      <c r="D135" s="22"/>
      <c r="E135" s="4" t="s">
        <v>1366</v>
      </c>
      <c r="F135" s="5"/>
      <c r="G135" s="4" t="s">
        <v>1410</v>
      </c>
    </row>
    <row r="136" spans="1:7" s="16" customFormat="1" ht="76.5" customHeight="1" x14ac:dyDescent="0.35">
      <c r="A136" s="52" t="s">
        <v>1411</v>
      </c>
      <c r="B136" s="52" t="s">
        <v>1412</v>
      </c>
      <c r="C136" s="52"/>
      <c r="D136" s="98"/>
      <c r="E136" s="52" t="s">
        <v>1366</v>
      </c>
      <c r="F136" s="151"/>
      <c r="G136" s="52" t="s">
        <v>1413</v>
      </c>
    </row>
    <row r="137" spans="1:7" s="62" customFormat="1" ht="30" customHeight="1" x14ac:dyDescent="0.35">
      <c r="A137" s="59" t="s">
        <v>1414</v>
      </c>
      <c r="B137" s="59" t="s">
        <v>1415</v>
      </c>
      <c r="C137" s="59" t="s">
        <v>1085</v>
      </c>
      <c r="D137" s="60"/>
      <c r="E137" s="59" t="s">
        <v>1210</v>
      </c>
      <c r="F137" s="61"/>
      <c r="G137" s="59" t="s">
        <v>1416</v>
      </c>
    </row>
    <row r="138" spans="1:7" s="62" customFormat="1" ht="30" customHeight="1" x14ac:dyDescent="0.35">
      <c r="A138" s="59"/>
      <c r="B138" s="59"/>
      <c r="C138" s="59"/>
      <c r="D138" s="60"/>
      <c r="E138" s="59"/>
      <c r="F138" s="61">
        <v>45673</v>
      </c>
      <c r="G138" s="78" t="s">
        <v>1417</v>
      </c>
    </row>
    <row r="139" spans="1:7" s="62" customFormat="1" ht="30" customHeight="1" x14ac:dyDescent="0.35">
      <c r="A139" s="59"/>
      <c r="B139" s="59"/>
      <c r="C139" s="59"/>
      <c r="D139" s="60"/>
      <c r="E139" s="59"/>
      <c r="F139" s="61">
        <v>45698</v>
      </c>
      <c r="G139" s="78" t="s">
        <v>1418</v>
      </c>
    </row>
    <row r="140" spans="1:7" s="62" customFormat="1" ht="30" customHeight="1" x14ac:dyDescent="0.35">
      <c r="A140" s="59"/>
      <c r="B140" s="59"/>
      <c r="C140" s="59"/>
      <c r="D140" s="60"/>
      <c r="E140" s="59"/>
      <c r="F140" s="61">
        <v>45708</v>
      </c>
      <c r="G140" s="78" t="s">
        <v>1419</v>
      </c>
    </row>
    <row r="141" spans="1:7" s="62" customFormat="1" ht="30" customHeight="1" x14ac:dyDescent="0.35">
      <c r="A141" s="59"/>
      <c r="B141" s="59"/>
      <c r="C141" s="59"/>
      <c r="D141" s="60"/>
      <c r="E141" s="59"/>
      <c r="F141" s="61">
        <v>45709</v>
      </c>
      <c r="G141" s="78" t="s">
        <v>1420</v>
      </c>
    </row>
    <row r="142" spans="1:7" s="62" customFormat="1" ht="30" customHeight="1" x14ac:dyDescent="0.35">
      <c r="A142" s="59"/>
      <c r="B142" s="59"/>
      <c r="C142" s="59"/>
      <c r="D142" s="60"/>
      <c r="E142" s="59"/>
      <c r="F142" s="61">
        <v>45715</v>
      </c>
      <c r="G142" s="78" t="s">
        <v>1421</v>
      </c>
    </row>
    <row r="143" spans="1:7" s="62" customFormat="1" ht="123" customHeight="1" x14ac:dyDescent="0.35">
      <c r="A143" s="59"/>
      <c r="B143" s="59"/>
      <c r="C143" s="59"/>
      <c r="D143" s="60"/>
      <c r="E143" s="59"/>
      <c r="F143" s="61">
        <v>45740</v>
      </c>
      <c r="G143" s="78" t="s">
        <v>1422</v>
      </c>
    </row>
    <row r="144" spans="1:7" s="62" customFormat="1" ht="30" customHeight="1" x14ac:dyDescent="0.35">
      <c r="A144" s="59"/>
      <c r="B144" s="59"/>
      <c r="C144" s="59"/>
      <c r="D144" s="60"/>
      <c r="E144" s="59"/>
      <c r="F144" s="61">
        <v>45741</v>
      </c>
      <c r="G144" s="78" t="s">
        <v>1423</v>
      </c>
    </row>
    <row r="145" spans="1:7" s="62" customFormat="1" ht="30" customHeight="1" x14ac:dyDescent="0.35">
      <c r="A145" s="59"/>
      <c r="B145" s="59"/>
      <c r="C145" s="59"/>
      <c r="D145" s="60"/>
      <c r="E145" s="59"/>
      <c r="F145" s="61">
        <v>45747</v>
      </c>
      <c r="G145" s="78" t="s">
        <v>1424</v>
      </c>
    </row>
    <row r="146" spans="1:7" s="62" customFormat="1" ht="30" customHeight="1" x14ac:dyDescent="0.35">
      <c r="A146" s="59" t="s">
        <v>1425</v>
      </c>
      <c r="B146" s="59" t="s">
        <v>4</v>
      </c>
      <c r="C146" s="59" t="s">
        <v>1426</v>
      </c>
      <c r="D146" s="60"/>
      <c r="E146" s="59" t="s">
        <v>583</v>
      </c>
      <c r="F146" s="61"/>
      <c r="G146" s="78" t="s">
        <v>1427</v>
      </c>
    </row>
    <row r="147" spans="1:7" s="62" customFormat="1" ht="38.25" customHeight="1" x14ac:dyDescent="0.35">
      <c r="A147" s="59" t="s">
        <v>1428</v>
      </c>
      <c r="B147" s="59" t="s">
        <v>4</v>
      </c>
      <c r="C147" s="59" t="s">
        <v>1426</v>
      </c>
      <c r="D147" s="60"/>
      <c r="E147" s="59" t="s">
        <v>583</v>
      </c>
      <c r="F147" s="61">
        <v>45742</v>
      </c>
      <c r="G147" s="78" t="s">
        <v>1429</v>
      </c>
    </row>
    <row r="148" spans="1:7" s="62" customFormat="1" ht="30" customHeight="1" x14ac:dyDescent="0.35">
      <c r="A148" s="59" t="s">
        <v>1430</v>
      </c>
      <c r="B148" s="59" t="s">
        <v>4</v>
      </c>
      <c r="C148" s="59" t="s">
        <v>1426</v>
      </c>
      <c r="D148" s="60"/>
      <c r="E148" s="163" t="s">
        <v>583</v>
      </c>
      <c r="F148" s="61">
        <v>45747</v>
      </c>
      <c r="G148" s="78" t="s">
        <v>1431</v>
      </c>
    </row>
    <row r="149" spans="1:7" s="62" customFormat="1" ht="30" customHeight="1" x14ac:dyDescent="0.35">
      <c r="A149" s="59" t="s">
        <v>1432</v>
      </c>
      <c r="B149" s="59" t="s">
        <v>4</v>
      </c>
      <c r="C149" s="59" t="s">
        <v>1426</v>
      </c>
      <c r="D149" s="60"/>
      <c r="E149" s="59" t="s">
        <v>1247</v>
      </c>
      <c r="F149" s="61">
        <v>45744</v>
      </c>
      <c r="G149" s="78" t="s">
        <v>1433</v>
      </c>
    </row>
    <row r="150" spans="1:7" s="62" customFormat="1" ht="30" customHeight="1" x14ac:dyDescent="0.35">
      <c r="A150" s="59"/>
      <c r="B150" s="59"/>
      <c r="C150" s="59"/>
      <c r="D150" s="60"/>
      <c r="E150" s="59"/>
      <c r="F150" s="61">
        <v>45750</v>
      </c>
      <c r="G150" s="78" t="s">
        <v>1434</v>
      </c>
    </row>
    <row r="151" spans="1:7" s="62" customFormat="1" ht="30" customHeight="1" x14ac:dyDescent="0.35">
      <c r="A151" s="59" t="s">
        <v>1435</v>
      </c>
      <c r="B151" s="59" t="s">
        <v>4</v>
      </c>
      <c r="C151" s="59" t="s">
        <v>1426</v>
      </c>
      <c r="D151" s="60"/>
      <c r="E151" s="59" t="s">
        <v>1247</v>
      </c>
      <c r="F151" s="61">
        <v>45751</v>
      </c>
      <c r="G151" s="78" t="s">
        <v>1436</v>
      </c>
    </row>
    <row r="152" spans="1:7" s="62" customFormat="1" ht="30" customHeight="1" x14ac:dyDescent="0.35">
      <c r="A152" s="59" t="s">
        <v>1437</v>
      </c>
      <c r="B152" s="59" t="s">
        <v>4</v>
      </c>
      <c r="C152" s="59" t="s">
        <v>1438</v>
      </c>
      <c r="D152" s="60"/>
      <c r="E152" s="59" t="s">
        <v>1247</v>
      </c>
      <c r="F152" s="61">
        <v>45751</v>
      </c>
      <c r="G152" s="78" t="s">
        <v>1439</v>
      </c>
    </row>
    <row r="153" spans="1:7" s="62" customFormat="1" ht="77.25" customHeight="1" x14ac:dyDescent="0.35">
      <c r="A153" s="59" t="s">
        <v>1440</v>
      </c>
      <c r="B153" s="59"/>
      <c r="C153" s="59"/>
      <c r="D153" s="60"/>
      <c r="E153" s="59" t="s">
        <v>1210</v>
      </c>
      <c r="F153" s="61">
        <v>45754</v>
      </c>
      <c r="G153" s="78" t="s">
        <v>1441</v>
      </c>
    </row>
    <row r="154" spans="1:7" s="62" customFormat="1" ht="77.25" customHeight="1" x14ac:dyDescent="0.35">
      <c r="A154" s="59"/>
      <c r="B154" s="59"/>
      <c r="C154" s="59"/>
      <c r="D154" s="60"/>
      <c r="E154" s="59"/>
      <c r="F154" s="61">
        <v>45761</v>
      </c>
      <c r="G154" s="78" t="s">
        <v>1442</v>
      </c>
    </row>
    <row r="155" spans="1:7" s="62" customFormat="1" ht="77.25" customHeight="1" x14ac:dyDescent="0.35">
      <c r="A155" s="59" t="s">
        <v>1443</v>
      </c>
      <c r="B155" s="59"/>
      <c r="C155" s="59"/>
      <c r="D155" s="60"/>
      <c r="E155" s="59"/>
      <c r="F155" s="61"/>
      <c r="G155" s="78"/>
    </row>
    <row r="156" spans="1:7" s="62" customFormat="1" ht="77.25" customHeight="1" x14ac:dyDescent="0.35">
      <c r="A156" s="59" t="s">
        <v>1444</v>
      </c>
      <c r="B156" s="59"/>
      <c r="C156" s="59"/>
      <c r="D156" s="60"/>
      <c r="E156" s="59"/>
      <c r="F156" s="61">
        <v>45762</v>
      </c>
      <c r="G156" s="78" t="s">
        <v>1445</v>
      </c>
    </row>
    <row r="157" spans="1:7" s="62" customFormat="1" ht="90" customHeight="1" x14ac:dyDescent="0.35">
      <c r="A157" s="59"/>
      <c r="B157" s="59"/>
      <c r="C157" s="59"/>
      <c r="D157" s="60"/>
      <c r="E157" s="59"/>
      <c r="F157" s="61">
        <v>45769</v>
      </c>
      <c r="G157" s="78" t="s">
        <v>1446</v>
      </c>
    </row>
    <row r="158" spans="1:7" s="62" customFormat="1" ht="77.25" customHeight="1" x14ac:dyDescent="0.35">
      <c r="A158" s="59" t="s">
        <v>1447</v>
      </c>
      <c r="B158" s="59"/>
      <c r="C158" s="59"/>
      <c r="D158" s="60"/>
      <c r="E158" s="59"/>
      <c r="F158" s="61">
        <v>45758</v>
      </c>
      <c r="G158" s="78" t="s">
        <v>1448</v>
      </c>
    </row>
    <row r="159" spans="1:7" s="62" customFormat="1" ht="77.25" customHeight="1" x14ac:dyDescent="0.35">
      <c r="A159" s="59" t="s">
        <v>1449</v>
      </c>
      <c r="B159" s="59"/>
      <c r="C159" s="59"/>
      <c r="D159" s="60"/>
      <c r="E159" s="59"/>
      <c r="F159" s="61">
        <v>45770</v>
      </c>
      <c r="G159" s="78" t="s">
        <v>1450</v>
      </c>
    </row>
    <row r="160" spans="1:7" s="62" customFormat="1" ht="77.25" customHeight="1" x14ac:dyDescent="0.35">
      <c r="A160" s="59"/>
      <c r="B160" s="59"/>
      <c r="C160" s="59"/>
      <c r="D160" s="60"/>
      <c r="E160" s="59"/>
      <c r="F160" s="61"/>
      <c r="G160" s="78"/>
    </row>
    <row r="161" spans="1:7" s="62" customFormat="1" ht="77.25" customHeight="1" x14ac:dyDescent="0.35">
      <c r="A161" s="59"/>
      <c r="B161" s="59"/>
      <c r="C161" s="59"/>
      <c r="D161" s="60"/>
      <c r="E161" s="59"/>
      <c r="F161" s="61"/>
      <c r="G161" s="78"/>
    </row>
  </sheetData>
  <autoFilter ref="A5:G17" xr:uid="{477977FF-BACC-4891-85EC-2165CDEDA375}"/>
  <mergeCells count="1">
    <mergeCell ref="A2:G2"/>
  </mergeCells>
  <pageMargins left="0.7" right="0.7" top="0.75" bottom="0.75" header="0.3" footer="0.3"/>
  <pageSetup paperSize="9" orientation="portrait" horizontalDpi="90" verticalDpi="90" r:id="rId1"/>
  <headerFooter>
    <oddFooter>&amp;C_x000D_&amp;1#&amp;"Aptos"&amp;8&amp;KFF0000 Logicalis - Sensitive</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4931-1D57-4EBB-8318-47FF686E670A}">
  <dimension ref="A2:G38"/>
  <sheetViews>
    <sheetView topLeftCell="A24" workbookViewId="0">
      <selection activeCell="E25" sqref="E25:G25"/>
    </sheetView>
  </sheetViews>
  <sheetFormatPr baseColWidth="10" defaultColWidth="11.453125" defaultRowHeight="14.5" x14ac:dyDescent="0.35"/>
  <cols>
    <col min="1" max="1" width="15.81640625" customWidth="1"/>
    <col min="2" max="2" width="34.1796875" style="3" customWidth="1"/>
    <col min="3" max="3" width="18" customWidth="1"/>
    <col min="4" max="4" width="63" style="3" customWidth="1"/>
    <col min="5" max="5" width="25.1796875" customWidth="1"/>
    <col min="6" max="6" width="22.1796875" customWidth="1"/>
    <col min="7" max="7" width="27.453125" customWidth="1"/>
  </cols>
  <sheetData>
    <row r="2" spans="1:4" s="16" customFormat="1" x14ac:dyDescent="0.35">
      <c r="A2" s="16" t="s">
        <v>612</v>
      </c>
      <c r="B2" s="19" t="s">
        <v>1451</v>
      </c>
      <c r="D2" s="19"/>
    </row>
    <row r="3" spans="1:4" s="16" customFormat="1" x14ac:dyDescent="0.35">
      <c r="A3" s="16" t="s">
        <v>2</v>
      </c>
      <c r="B3" s="23">
        <v>45735</v>
      </c>
      <c r="D3" s="19"/>
    </row>
    <row r="4" spans="1:4" s="16" customFormat="1" x14ac:dyDescent="0.35">
      <c r="A4" s="16" t="s">
        <v>3</v>
      </c>
      <c r="B4" s="19" t="s">
        <v>4</v>
      </c>
      <c r="D4" s="19"/>
    </row>
    <row r="6" spans="1:4" s="17" customFormat="1" ht="16" x14ac:dyDescent="0.4">
      <c r="B6" s="20" t="s">
        <v>7</v>
      </c>
      <c r="C6" s="18" t="s">
        <v>8</v>
      </c>
      <c r="D6" s="20" t="s">
        <v>44</v>
      </c>
    </row>
    <row r="7" spans="1:4" s="17" customFormat="1" ht="29.25" customHeight="1" x14ac:dyDescent="0.4">
      <c r="B7" s="29" t="s">
        <v>279</v>
      </c>
      <c r="C7" s="30">
        <v>6</v>
      </c>
      <c r="D7" s="29"/>
    </row>
    <row r="8" spans="1:4" ht="58" x14ac:dyDescent="0.35">
      <c r="B8" s="4" t="s">
        <v>1452</v>
      </c>
      <c r="C8" s="1">
        <v>4</v>
      </c>
      <c r="D8" s="4" t="s">
        <v>1453</v>
      </c>
    </row>
    <row r="9" spans="1:4" ht="29" x14ac:dyDescent="0.35">
      <c r="B9" s="4" t="s">
        <v>1454</v>
      </c>
      <c r="C9" s="21">
        <v>4</v>
      </c>
      <c r="D9" s="4" t="s">
        <v>1455</v>
      </c>
    </row>
    <row r="10" spans="1:4" ht="83.25" customHeight="1" x14ac:dyDescent="0.35">
      <c r="B10" s="4" t="s">
        <v>1456</v>
      </c>
      <c r="C10" s="21">
        <v>4</v>
      </c>
      <c r="D10" s="4" t="s">
        <v>1457</v>
      </c>
    </row>
    <row r="11" spans="1:4" ht="58" x14ac:dyDescent="0.35">
      <c r="B11" s="4" t="s">
        <v>1458</v>
      </c>
      <c r="C11" s="21">
        <v>4</v>
      </c>
      <c r="D11" s="4" t="s">
        <v>1459</v>
      </c>
    </row>
    <row r="12" spans="1:4" ht="24.75" customHeight="1" x14ac:dyDescent="0.35">
      <c r="B12" s="4" t="s">
        <v>1460</v>
      </c>
      <c r="C12" s="21"/>
      <c r="D12" s="4" t="s">
        <v>1461</v>
      </c>
    </row>
    <row r="13" spans="1:4" x14ac:dyDescent="0.35">
      <c r="B13" s="4" t="s">
        <v>284</v>
      </c>
      <c r="C13" s="1">
        <f>SUM(C7:C12)</f>
        <v>22</v>
      </c>
      <c r="D13" s="4"/>
    </row>
    <row r="14" spans="1:4" ht="24" customHeight="1" x14ac:dyDescent="0.35">
      <c r="B14" s="4" t="s">
        <v>1462</v>
      </c>
      <c r="C14" s="1">
        <v>16</v>
      </c>
      <c r="D14" s="4"/>
    </row>
    <row r="15" spans="1:4" ht="29" x14ac:dyDescent="0.35">
      <c r="B15" s="4" t="s">
        <v>285</v>
      </c>
      <c r="C15" s="1">
        <v>16</v>
      </c>
      <c r="D15" s="4" t="s">
        <v>1463</v>
      </c>
    </row>
    <row r="16" spans="1:4" x14ac:dyDescent="0.35">
      <c r="B16" s="4" t="s">
        <v>286</v>
      </c>
      <c r="C16" s="143">
        <f>SUM(C13:C15)*0.1</f>
        <v>5.4</v>
      </c>
      <c r="D16" s="4"/>
    </row>
    <row r="17" spans="1:7" s="16" customFormat="1" x14ac:dyDescent="0.35">
      <c r="B17" s="52" t="s">
        <v>288</v>
      </c>
      <c r="C17" s="49">
        <f>SUM(C13:C16)</f>
        <v>59.4</v>
      </c>
      <c r="D17" s="52"/>
    </row>
    <row r="18" spans="1:7" x14ac:dyDescent="0.35">
      <c r="B18" s="4"/>
      <c r="C18" s="1"/>
      <c r="D18" s="4"/>
    </row>
    <row r="21" spans="1:7" x14ac:dyDescent="0.35">
      <c r="A21" t="s">
        <v>289</v>
      </c>
    </row>
    <row r="22" spans="1:7" s="17" customFormat="1" ht="16" x14ac:dyDescent="0.4">
      <c r="B22" s="20" t="s">
        <v>7</v>
      </c>
      <c r="C22" s="18" t="s">
        <v>8</v>
      </c>
      <c r="D22" s="20" t="s">
        <v>44</v>
      </c>
    </row>
    <row r="23" spans="1:7" s="17" customFormat="1" ht="29.25" customHeight="1" x14ac:dyDescent="0.4">
      <c r="B23" s="29" t="s">
        <v>279</v>
      </c>
      <c r="C23" s="95">
        <v>6</v>
      </c>
      <c r="D23" s="29"/>
    </row>
    <row r="24" spans="1:7" ht="48.5" x14ac:dyDescent="0.35">
      <c r="B24" s="4" t="s">
        <v>1452</v>
      </c>
      <c r="C24" s="555">
        <v>16</v>
      </c>
      <c r="D24" s="107" t="s">
        <v>1453</v>
      </c>
    </row>
    <row r="25" spans="1:7" ht="96" customHeight="1" x14ac:dyDescent="0.35">
      <c r="B25" s="4" t="s">
        <v>1456</v>
      </c>
      <c r="C25" s="556"/>
      <c r="D25" s="107" t="s">
        <v>1457</v>
      </c>
      <c r="E25" s="590" t="s">
        <v>1464</v>
      </c>
      <c r="F25" s="527"/>
      <c r="G25" s="527"/>
    </row>
    <row r="26" spans="1:7" ht="98.25" customHeight="1" x14ac:dyDescent="0.35">
      <c r="B26" s="4" t="s">
        <v>1458</v>
      </c>
      <c r="C26" s="557"/>
      <c r="D26" s="107" t="s">
        <v>1465</v>
      </c>
    </row>
    <row r="27" spans="1:7" s="16" customFormat="1" x14ac:dyDescent="0.35">
      <c r="B27" s="52" t="s">
        <v>677</v>
      </c>
      <c r="C27" s="98">
        <f>SUM(C23:C26)</f>
        <v>22</v>
      </c>
      <c r="D27" s="52"/>
    </row>
    <row r="28" spans="1:7" ht="29" x14ac:dyDescent="0.35">
      <c r="B28" s="4" t="s">
        <v>1466</v>
      </c>
      <c r="C28" s="22">
        <v>32</v>
      </c>
      <c r="D28" s="4" t="s">
        <v>1467</v>
      </c>
    </row>
    <row r="29" spans="1:7" x14ac:dyDescent="0.35">
      <c r="B29" s="4" t="s">
        <v>286</v>
      </c>
      <c r="C29" s="149">
        <f>SUM(C27:C28)*0.1</f>
        <v>5.4</v>
      </c>
      <c r="D29" s="4"/>
    </row>
    <row r="30" spans="1:7" s="16" customFormat="1" x14ac:dyDescent="0.35">
      <c r="B30" s="52" t="s">
        <v>288</v>
      </c>
      <c r="C30" s="99">
        <f>SUM(C27:C29)</f>
        <v>59.4</v>
      </c>
      <c r="D30" s="52"/>
    </row>
    <row r="34" spans="2:5" ht="29" x14ac:dyDescent="0.35">
      <c r="B34" s="3" t="s">
        <v>291</v>
      </c>
      <c r="D34" s="3" t="s">
        <v>292</v>
      </c>
    </row>
    <row r="36" spans="2:5" x14ac:dyDescent="0.35">
      <c r="B36" s="3" t="s">
        <v>293</v>
      </c>
      <c r="C36">
        <v>20272002</v>
      </c>
      <c r="D36" s="218">
        <v>20000362</v>
      </c>
      <c r="E36" t="s">
        <v>1468</v>
      </c>
    </row>
    <row r="37" spans="2:5" x14ac:dyDescent="0.35">
      <c r="B37" s="3" t="s">
        <v>294</v>
      </c>
      <c r="C37">
        <v>163170795</v>
      </c>
    </row>
    <row r="38" spans="2:5" x14ac:dyDescent="0.35">
      <c r="B38" s="3" t="s">
        <v>295</v>
      </c>
      <c r="C38">
        <v>323891</v>
      </c>
    </row>
  </sheetData>
  <mergeCells count="2">
    <mergeCell ref="C24:C26"/>
    <mergeCell ref="E25:G25"/>
  </mergeCells>
  <pageMargins left="0.7" right="0.7" top="0.75" bottom="0.75" header="0.3" footer="0.3"/>
  <pageSetup paperSize="9" orientation="portrait" horizontalDpi="90" verticalDpi="90" r:id="rId1"/>
  <headerFooter>
    <oddFooter>&amp;C_x000D_&amp;1#&amp;"Aptos"&amp;8&amp;KFF0000 Logicalis - Sensitive</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D852-2CAB-4DCE-960E-E268A6A4DCC4}">
  <dimension ref="A2:F273"/>
  <sheetViews>
    <sheetView topLeftCell="A180" zoomScale="90" zoomScaleNormal="90" workbookViewId="0">
      <selection activeCell="F189" sqref="F189"/>
    </sheetView>
  </sheetViews>
  <sheetFormatPr baseColWidth="10" defaultColWidth="11.453125" defaultRowHeight="14.5" x14ac:dyDescent="0.35"/>
  <cols>
    <col min="1" max="1" width="21" customWidth="1"/>
    <col min="2" max="2" width="36.1796875" style="3" customWidth="1"/>
    <col min="3" max="3" width="36.453125" style="191" customWidth="1"/>
    <col min="4" max="4" width="46.1796875" style="90" customWidth="1"/>
    <col min="5" max="5" width="14.81640625" style="90" customWidth="1"/>
    <col min="6" max="6" width="15.453125" style="24" customWidth="1"/>
  </cols>
  <sheetData>
    <row r="2" spans="1:6" s="16" customFormat="1" ht="29" x14ac:dyDescent="0.35">
      <c r="A2" s="16" t="s">
        <v>612</v>
      </c>
      <c r="B2" s="19" t="s">
        <v>951</v>
      </c>
      <c r="C2" s="182"/>
      <c r="D2" s="88"/>
      <c r="E2" s="88"/>
      <c r="F2" s="94"/>
    </row>
    <row r="3" spans="1:6" s="16" customFormat="1" x14ac:dyDescent="0.35">
      <c r="A3" s="16" t="s">
        <v>2</v>
      </c>
      <c r="B3" s="23">
        <v>45650</v>
      </c>
      <c r="C3" s="182"/>
      <c r="D3" s="88"/>
      <c r="E3" s="88"/>
      <c r="F3" s="94"/>
    </row>
    <row r="4" spans="1:6" s="16" customFormat="1" x14ac:dyDescent="0.35">
      <c r="A4" s="16" t="s">
        <v>3</v>
      </c>
      <c r="B4" s="19" t="s">
        <v>4</v>
      </c>
      <c r="C4" s="182"/>
      <c r="D4" s="88"/>
      <c r="E4" s="88"/>
      <c r="F4" s="94"/>
    </row>
    <row r="6" spans="1:6" s="17" customFormat="1" ht="16" x14ac:dyDescent="0.4">
      <c r="A6" s="17" t="s">
        <v>952</v>
      </c>
      <c r="B6" s="20" t="s">
        <v>7</v>
      </c>
      <c r="C6" s="183" t="s">
        <v>8</v>
      </c>
      <c r="D6" s="89" t="s">
        <v>44</v>
      </c>
      <c r="E6" s="89"/>
      <c r="F6" s="34"/>
    </row>
    <row r="7" spans="1:6" s="17" customFormat="1" ht="29.25" customHeight="1" x14ac:dyDescent="0.4">
      <c r="B7" s="29" t="s">
        <v>279</v>
      </c>
      <c r="C7" s="184">
        <v>8</v>
      </c>
      <c r="D7" s="74"/>
      <c r="E7" s="74"/>
      <c r="F7" s="95"/>
    </row>
    <row r="8" spans="1:6" ht="18.75" customHeight="1" x14ac:dyDescent="0.35">
      <c r="B8" s="4" t="s">
        <v>953</v>
      </c>
      <c r="C8" s="579">
        <v>24</v>
      </c>
      <c r="D8" s="7"/>
      <c r="E8" s="168"/>
      <c r="F8" s="555"/>
    </row>
    <row r="9" spans="1:6" ht="18.75" customHeight="1" x14ac:dyDescent="0.35">
      <c r="B9" s="4" t="s">
        <v>954</v>
      </c>
      <c r="C9" s="583"/>
      <c r="D9" s="7"/>
      <c r="E9" s="169"/>
      <c r="F9" s="556"/>
    </row>
    <row r="10" spans="1:6" ht="18.75" customHeight="1" x14ac:dyDescent="0.35">
      <c r="B10" s="4" t="s">
        <v>955</v>
      </c>
      <c r="C10" s="580"/>
      <c r="D10" s="7"/>
      <c r="E10" s="170"/>
      <c r="F10" s="557"/>
    </row>
    <row r="11" spans="1:6" ht="75" customHeight="1" x14ac:dyDescent="0.35">
      <c r="B11" s="93" t="s">
        <v>956</v>
      </c>
      <c r="C11" s="180">
        <v>24</v>
      </c>
      <c r="D11" s="7" t="s">
        <v>957</v>
      </c>
      <c r="E11" s="7"/>
      <c r="F11" s="22" t="s">
        <v>958</v>
      </c>
    </row>
    <row r="12" spans="1:6" ht="54.75" customHeight="1" x14ac:dyDescent="0.35">
      <c r="B12" s="93" t="s">
        <v>959</v>
      </c>
      <c r="C12" s="186">
        <v>16</v>
      </c>
      <c r="D12" s="7" t="s">
        <v>960</v>
      </c>
      <c r="E12" s="7"/>
      <c r="F12" s="96"/>
    </row>
    <row r="13" spans="1:6" ht="24" customHeight="1" x14ac:dyDescent="0.35">
      <c r="B13" s="4" t="s">
        <v>961</v>
      </c>
      <c r="C13" s="180">
        <v>8</v>
      </c>
      <c r="D13" s="7" t="s">
        <v>962</v>
      </c>
      <c r="E13" s="7"/>
      <c r="F13" s="22"/>
    </row>
    <row r="14" spans="1:6" ht="36" customHeight="1" x14ac:dyDescent="0.35">
      <c r="B14" s="11" t="s">
        <v>963</v>
      </c>
      <c r="C14" s="181"/>
      <c r="D14" s="11" t="s">
        <v>964</v>
      </c>
      <c r="E14" s="11"/>
      <c r="F14" s="97"/>
    </row>
    <row r="15" spans="1:6" ht="34.5" customHeight="1" x14ac:dyDescent="0.35">
      <c r="B15" s="78" t="s">
        <v>965</v>
      </c>
      <c r="C15" s="180">
        <v>8</v>
      </c>
      <c r="D15" s="7" t="s">
        <v>966</v>
      </c>
      <c r="E15" s="7"/>
      <c r="F15" s="22"/>
    </row>
    <row r="16" spans="1:6" ht="29.25" customHeight="1" x14ac:dyDescent="0.35">
      <c r="B16" s="93" t="s">
        <v>967</v>
      </c>
      <c r="C16" s="180">
        <v>16</v>
      </c>
      <c r="D16" s="7" t="s">
        <v>968</v>
      </c>
      <c r="E16" s="7"/>
      <c r="F16" s="22"/>
    </row>
    <row r="17" spans="1:6" ht="28.5" customHeight="1" x14ac:dyDescent="0.35">
      <c r="B17" s="4" t="s">
        <v>969</v>
      </c>
      <c r="C17" s="180">
        <v>4</v>
      </c>
      <c r="D17" s="7" t="s">
        <v>970</v>
      </c>
      <c r="E17" s="7"/>
      <c r="F17" s="22"/>
    </row>
    <row r="18" spans="1:6" ht="42.75" customHeight="1" x14ac:dyDescent="0.35">
      <c r="B18" s="4" t="s">
        <v>971</v>
      </c>
      <c r="C18" s="180">
        <v>8</v>
      </c>
      <c r="D18" s="7" t="s">
        <v>972</v>
      </c>
      <c r="E18" s="7"/>
      <c r="F18" s="22" t="s">
        <v>973</v>
      </c>
    </row>
    <row r="19" spans="1:6" ht="38.25" customHeight="1" x14ac:dyDescent="0.35">
      <c r="B19" s="4" t="s">
        <v>974</v>
      </c>
      <c r="C19" s="180">
        <v>8</v>
      </c>
      <c r="D19" s="7"/>
      <c r="E19" s="7"/>
      <c r="F19" s="22"/>
    </row>
    <row r="20" spans="1:6" ht="23.25" customHeight="1" x14ac:dyDescent="0.35">
      <c r="B20" s="93" t="s">
        <v>975</v>
      </c>
      <c r="C20" s="180">
        <v>16</v>
      </c>
      <c r="D20" s="7" t="s">
        <v>976</v>
      </c>
      <c r="E20" s="7"/>
      <c r="F20" s="22"/>
    </row>
    <row r="21" spans="1:6" ht="27.75" customHeight="1" x14ac:dyDescent="0.35">
      <c r="B21" s="4" t="s">
        <v>977</v>
      </c>
      <c r="C21" s="180">
        <v>4</v>
      </c>
      <c r="D21" s="7" t="s">
        <v>978</v>
      </c>
      <c r="E21" s="7"/>
      <c r="F21" s="22"/>
    </row>
    <row r="22" spans="1:6" ht="26.25" customHeight="1" x14ac:dyDescent="0.35">
      <c r="B22" s="4"/>
      <c r="C22" s="180"/>
      <c r="D22" s="7"/>
      <c r="E22" s="7"/>
      <c r="F22" s="22"/>
    </row>
    <row r="23" spans="1:6" s="16" customFormat="1" x14ac:dyDescent="0.35">
      <c r="B23" s="52" t="s">
        <v>677</v>
      </c>
      <c r="C23" s="187">
        <f>SUM(C7:C21)</f>
        <v>144</v>
      </c>
      <c r="D23" s="74"/>
      <c r="E23" s="74"/>
      <c r="F23" s="98"/>
    </row>
    <row r="24" spans="1:6" s="16" customFormat="1" x14ac:dyDescent="0.35">
      <c r="B24" s="52"/>
      <c r="C24" s="187"/>
      <c r="D24" s="74"/>
      <c r="E24" s="74"/>
      <c r="F24" s="98"/>
    </row>
    <row r="25" spans="1:6" s="16" customFormat="1" x14ac:dyDescent="0.35">
      <c r="B25" s="52" t="s">
        <v>285</v>
      </c>
      <c r="C25" s="188">
        <f>C23*0.3</f>
        <v>43.199999999999996</v>
      </c>
      <c r="D25" s="74"/>
      <c r="E25" s="74"/>
      <c r="F25" s="99"/>
    </row>
    <row r="26" spans="1:6" s="16" customFormat="1" x14ac:dyDescent="0.35">
      <c r="B26" s="52" t="s">
        <v>286</v>
      </c>
      <c r="C26" s="188">
        <f>SUM(C23:C25)*0.15</f>
        <v>28.08</v>
      </c>
      <c r="D26" s="74"/>
      <c r="E26" s="74"/>
      <c r="F26" s="99"/>
    </row>
    <row r="27" spans="1:6" s="16" customFormat="1" x14ac:dyDescent="0.35">
      <c r="B27" s="52" t="s">
        <v>979</v>
      </c>
      <c r="C27" s="188">
        <f>SUM(C23:C26)</f>
        <v>215.27999999999997</v>
      </c>
      <c r="D27" s="74"/>
      <c r="E27" s="74"/>
      <c r="F27" s="99"/>
    </row>
    <row r="28" spans="1:6" s="16" customFormat="1" x14ac:dyDescent="0.35">
      <c r="B28" s="19"/>
      <c r="C28" s="189"/>
      <c r="D28" s="88"/>
      <c r="E28" s="88"/>
      <c r="F28" s="100"/>
    </row>
    <row r="29" spans="1:6" s="16" customFormat="1" x14ac:dyDescent="0.35">
      <c r="B29" s="19"/>
      <c r="C29" s="182"/>
      <c r="D29" s="88"/>
      <c r="E29" s="88"/>
      <c r="F29" s="94"/>
    </row>
    <row r="30" spans="1:6" s="17" customFormat="1" ht="16" x14ac:dyDescent="0.4">
      <c r="A30" s="17" t="s">
        <v>980</v>
      </c>
      <c r="B30" s="20" t="s">
        <v>7</v>
      </c>
      <c r="C30" s="183" t="s">
        <v>8</v>
      </c>
      <c r="D30" s="89" t="s">
        <v>44</v>
      </c>
      <c r="E30" s="89"/>
      <c r="F30" s="34"/>
    </row>
    <row r="31" spans="1:6" s="17" customFormat="1" ht="29.25" customHeight="1" x14ac:dyDescent="0.4">
      <c r="A31" s="90" t="s">
        <v>981</v>
      </c>
      <c r="B31" s="29" t="s">
        <v>279</v>
      </c>
      <c r="C31" s="184">
        <v>8</v>
      </c>
      <c r="D31" s="74"/>
      <c r="E31" s="74"/>
      <c r="F31" s="95"/>
    </row>
    <row r="32" spans="1:6" ht="18.75" customHeight="1" x14ac:dyDescent="0.35">
      <c r="B32" s="4" t="s">
        <v>953</v>
      </c>
      <c r="C32" s="579">
        <v>24</v>
      </c>
      <c r="D32" s="7"/>
      <c r="E32" s="168"/>
      <c r="F32" s="555"/>
    </row>
    <row r="33" spans="2:6" ht="18.75" customHeight="1" x14ac:dyDescent="0.35">
      <c r="B33" s="4" t="s">
        <v>954</v>
      </c>
      <c r="C33" s="583"/>
      <c r="D33" s="7"/>
      <c r="E33" s="169"/>
      <c r="F33" s="556"/>
    </row>
    <row r="34" spans="2:6" ht="18.75" customHeight="1" x14ac:dyDescent="0.35">
      <c r="B34" s="4" t="s">
        <v>955</v>
      </c>
      <c r="C34" s="580"/>
      <c r="D34" s="7"/>
      <c r="E34" s="170"/>
      <c r="F34" s="557"/>
    </row>
    <row r="35" spans="2:6" ht="75" customHeight="1" x14ac:dyDescent="0.35">
      <c r="B35" s="93" t="s">
        <v>956</v>
      </c>
      <c r="C35" s="180">
        <v>24</v>
      </c>
      <c r="D35" s="7" t="s">
        <v>982</v>
      </c>
      <c r="E35" s="7"/>
      <c r="F35" s="22" t="s">
        <v>958</v>
      </c>
    </row>
    <row r="36" spans="2:6" ht="54.75" customHeight="1" x14ac:dyDescent="0.35">
      <c r="B36" s="11" t="s">
        <v>959</v>
      </c>
      <c r="C36" s="181">
        <v>0</v>
      </c>
      <c r="D36" s="11" t="s">
        <v>960</v>
      </c>
      <c r="E36" s="11"/>
      <c r="F36" s="97"/>
    </row>
    <row r="37" spans="2:6" ht="24" customHeight="1" x14ac:dyDescent="0.35">
      <c r="B37" s="4" t="s">
        <v>961</v>
      </c>
      <c r="C37" s="180">
        <v>8</v>
      </c>
      <c r="D37" s="7" t="s">
        <v>962</v>
      </c>
      <c r="E37" s="7"/>
      <c r="F37" s="22"/>
    </row>
    <row r="38" spans="2:6" ht="36" customHeight="1" x14ac:dyDescent="0.35">
      <c r="B38" s="11" t="s">
        <v>963</v>
      </c>
      <c r="C38" s="181"/>
      <c r="D38" s="11" t="s">
        <v>964</v>
      </c>
      <c r="E38" s="11"/>
      <c r="F38" s="97"/>
    </row>
    <row r="39" spans="2:6" ht="34.5" customHeight="1" x14ac:dyDescent="0.35">
      <c r="B39" s="78" t="s">
        <v>965</v>
      </c>
      <c r="C39" s="180">
        <v>8</v>
      </c>
      <c r="D39" s="7" t="s">
        <v>966</v>
      </c>
      <c r="E39" s="7"/>
      <c r="F39" s="22"/>
    </row>
    <row r="40" spans="2:6" ht="29.25" customHeight="1" x14ac:dyDescent="0.35">
      <c r="B40" s="93" t="s">
        <v>983</v>
      </c>
      <c r="C40" s="180">
        <v>16</v>
      </c>
      <c r="D40" s="7" t="s">
        <v>968</v>
      </c>
      <c r="E40" s="7"/>
      <c r="F40" s="22"/>
    </row>
    <row r="41" spans="2:6" ht="28.5" customHeight="1" x14ac:dyDescent="0.35">
      <c r="B41" s="4" t="s">
        <v>969</v>
      </c>
      <c r="C41" s="180">
        <v>4</v>
      </c>
      <c r="D41" s="7" t="s">
        <v>970</v>
      </c>
      <c r="E41" s="7"/>
      <c r="F41" s="22"/>
    </row>
    <row r="42" spans="2:6" ht="42.75" customHeight="1" x14ac:dyDescent="0.35">
      <c r="B42" s="4" t="s">
        <v>971</v>
      </c>
      <c r="C42" s="180">
        <v>8</v>
      </c>
      <c r="D42" s="7" t="s">
        <v>972</v>
      </c>
      <c r="E42" s="7"/>
      <c r="F42" s="22" t="s">
        <v>973</v>
      </c>
    </row>
    <row r="43" spans="2:6" ht="38.25" customHeight="1" x14ac:dyDescent="0.35">
      <c r="B43" s="4" t="s">
        <v>974</v>
      </c>
      <c r="C43" s="180">
        <v>8</v>
      </c>
      <c r="D43" s="7"/>
      <c r="E43" s="7"/>
      <c r="F43" s="22"/>
    </row>
    <row r="44" spans="2:6" ht="23.25" customHeight="1" x14ac:dyDescent="0.35">
      <c r="B44" s="93" t="s">
        <v>984</v>
      </c>
      <c r="C44" s="180">
        <v>16</v>
      </c>
      <c r="D44" s="7" t="s">
        <v>976</v>
      </c>
      <c r="E44" s="7"/>
      <c r="F44" s="22"/>
    </row>
    <row r="45" spans="2:6" ht="27.75" customHeight="1" x14ac:dyDescent="0.35">
      <c r="B45" s="4" t="s">
        <v>977</v>
      </c>
      <c r="C45" s="180">
        <v>4</v>
      </c>
      <c r="D45" s="7" t="s">
        <v>978</v>
      </c>
      <c r="E45" s="7"/>
      <c r="F45" s="22"/>
    </row>
    <row r="46" spans="2:6" ht="26.25" customHeight="1" x14ac:dyDescent="0.35">
      <c r="B46" s="4"/>
      <c r="C46" s="180"/>
      <c r="D46" s="7"/>
      <c r="E46" s="7"/>
      <c r="F46" s="22"/>
    </row>
    <row r="47" spans="2:6" s="16" customFormat="1" x14ac:dyDescent="0.35">
      <c r="B47" s="52" t="s">
        <v>677</v>
      </c>
      <c r="C47" s="187">
        <f>SUM(C31:C46)</f>
        <v>128</v>
      </c>
      <c r="D47" s="74"/>
      <c r="E47" s="74"/>
      <c r="F47" s="98"/>
    </row>
    <row r="48" spans="2:6" s="16" customFormat="1" x14ac:dyDescent="0.35">
      <c r="B48" s="52"/>
      <c r="C48" s="187"/>
      <c r="D48" s="74"/>
      <c r="E48" s="74"/>
      <c r="F48" s="98"/>
    </row>
    <row r="49" spans="1:6" s="16" customFormat="1" x14ac:dyDescent="0.35">
      <c r="B49" s="52" t="s">
        <v>285</v>
      </c>
      <c r="C49" s="188">
        <f>C47*0.3</f>
        <v>38.4</v>
      </c>
      <c r="D49" s="74"/>
      <c r="E49" s="74"/>
      <c r="F49" s="99"/>
    </row>
    <row r="50" spans="1:6" s="16" customFormat="1" x14ac:dyDescent="0.35">
      <c r="B50" s="52" t="s">
        <v>286</v>
      </c>
      <c r="C50" s="188">
        <f>SUM(C47:C49)*0.15</f>
        <v>24.96</v>
      </c>
      <c r="D50" s="74"/>
      <c r="E50" s="74"/>
      <c r="F50" s="99"/>
    </row>
    <row r="51" spans="1:6" s="16" customFormat="1" x14ac:dyDescent="0.35">
      <c r="B51" s="52" t="s">
        <v>979</v>
      </c>
      <c r="C51" s="188">
        <f>SUM(C47:C50)</f>
        <v>191.36</v>
      </c>
      <c r="D51" s="74"/>
      <c r="E51" s="74"/>
      <c r="F51" s="99"/>
    </row>
    <row r="52" spans="1:6" s="16" customFormat="1" x14ac:dyDescent="0.35">
      <c r="B52" s="19"/>
      <c r="C52" s="182"/>
      <c r="D52" s="88"/>
      <c r="E52" s="88"/>
      <c r="F52" s="94"/>
    </row>
    <row r="53" spans="1:6" s="17" customFormat="1" ht="16" x14ac:dyDescent="0.4">
      <c r="A53" s="17" t="s">
        <v>5</v>
      </c>
      <c r="B53" s="20" t="s">
        <v>7</v>
      </c>
      <c r="C53" s="183" t="s">
        <v>8</v>
      </c>
      <c r="D53" s="89" t="s">
        <v>44</v>
      </c>
      <c r="E53" s="89"/>
      <c r="F53" s="34"/>
    </row>
    <row r="54" spans="1:6" s="17" customFormat="1" ht="29.25" customHeight="1" x14ac:dyDescent="0.4">
      <c r="A54" s="90"/>
      <c r="B54" s="29" t="s">
        <v>279</v>
      </c>
      <c r="C54" s="184">
        <v>8</v>
      </c>
      <c r="D54" s="74"/>
      <c r="E54" s="74"/>
      <c r="F54" s="95"/>
    </row>
    <row r="55" spans="1:6" ht="18.75" customHeight="1" x14ac:dyDescent="0.35">
      <c r="B55" s="4" t="s">
        <v>953</v>
      </c>
      <c r="C55" s="579">
        <v>48</v>
      </c>
      <c r="D55" s="7"/>
      <c r="E55" s="168"/>
      <c r="F55" s="555"/>
    </row>
    <row r="56" spans="1:6" ht="18.75" customHeight="1" x14ac:dyDescent="0.35">
      <c r="B56" s="4" t="s">
        <v>954</v>
      </c>
      <c r="C56" s="583"/>
      <c r="D56" s="7"/>
      <c r="E56" s="169"/>
      <c r="F56" s="556"/>
    </row>
    <row r="57" spans="1:6" ht="18.75" customHeight="1" x14ac:dyDescent="0.35">
      <c r="B57" s="4" t="s">
        <v>955</v>
      </c>
      <c r="C57" s="583"/>
      <c r="D57" s="7"/>
      <c r="E57" s="169"/>
      <c r="F57" s="556"/>
    </row>
    <row r="58" spans="1:6" ht="24" customHeight="1" x14ac:dyDescent="0.35">
      <c r="B58" s="4" t="s">
        <v>961</v>
      </c>
      <c r="C58" s="583"/>
      <c r="D58" s="7" t="s">
        <v>962</v>
      </c>
      <c r="E58" s="169"/>
      <c r="F58" s="556"/>
    </row>
    <row r="59" spans="1:6" ht="34.5" customHeight="1" x14ac:dyDescent="0.35">
      <c r="B59" s="78" t="s">
        <v>965</v>
      </c>
      <c r="C59" s="583"/>
      <c r="D59" s="7" t="s">
        <v>966</v>
      </c>
      <c r="E59" s="169"/>
      <c r="F59" s="556"/>
    </row>
    <row r="60" spans="1:6" ht="38.25" customHeight="1" x14ac:dyDescent="0.35">
      <c r="B60" s="4" t="s">
        <v>974</v>
      </c>
      <c r="C60" s="580"/>
      <c r="D60" s="7"/>
      <c r="E60" s="170"/>
      <c r="F60" s="557"/>
    </row>
    <row r="61" spans="1:6" ht="75" customHeight="1" x14ac:dyDescent="0.35">
      <c r="B61" s="93" t="s">
        <v>956</v>
      </c>
      <c r="C61" s="579">
        <v>56</v>
      </c>
      <c r="D61" s="7" t="s">
        <v>982</v>
      </c>
      <c r="E61" s="168"/>
      <c r="F61" s="555"/>
    </row>
    <row r="62" spans="1:6" ht="29.25" customHeight="1" x14ac:dyDescent="0.35">
      <c r="B62" s="93" t="s">
        <v>983</v>
      </c>
      <c r="C62" s="583"/>
      <c r="D62" s="7"/>
      <c r="E62" s="169"/>
      <c r="F62" s="556"/>
    </row>
    <row r="63" spans="1:6" ht="23.25" customHeight="1" x14ac:dyDescent="0.35">
      <c r="B63" s="93" t="s">
        <v>984</v>
      </c>
      <c r="C63" s="580"/>
      <c r="D63" s="7" t="s">
        <v>976</v>
      </c>
      <c r="E63" s="170"/>
      <c r="F63" s="557"/>
    </row>
    <row r="64" spans="1:6" ht="42.75" customHeight="1" x14ac:dyDescent="0.35">
      <c r="B64" s="4" t="s">
        <v>985</v>
      </c>
      <c r="C64" s="180">
        <v>8</v>
      </c>
      <c r="D64" s="7" t="s">
        <v>972</v>
      </c>
      <c r="E64" s="7"/>
      <c r="F64" s="22"/>
    </row>
    <row r="65" spans="1:6" ht="28.5" customHeight="1" x14ac:dyDescent="0.35">
      <c r="B65" s="4" t="s">
        <v>986</v>
      </c>
      <c r="C65" s="180">
        <v>8</v>
      </c>
      <c r="D65" s="7" t="s">
        <v>970</v>
      </c>
      <c r="E65" s="7"/>
      <c r="F65" s="22"/>
    </row>
    <row r="66" spans="1:6" ht="26.25" customHeight="1" x14ac:dyDescent="0.35">
      <c r="B66" s="4"/>
      <c r="C66" s="180"/>
      <c r="D66" s="7"/>
      <c r="E66" s="7"/>
      <c r="F66" s="22"/>
    </row>
    <row r="67" spans="1:6" s="16" customFormat="1" x14ac:dyDescent="0.35">
      <c r="B67" s="52" t="s">
        <v>677</v>
      </c>
      <c r="C67" s="187">
        <f>SUM(C54:C66)</f>
        <v>128</v>
      </c>
      <c r="D67" s="74"/>
      <c r="E67" s="74"/>
      <c r="F67" s="98"/>
    </row>
    <row r="68" spans="1:6" s="16" customFormat="1" x14ac:dyDescent="0.35">
      <c r="B68" s="52" t="s">
        <v>285</v>
      </c>
      <c r="C68" s="188">
        <f>C67*0.3</f>
        <v>38.4</v>
      </c>
      <c r="D68" s="74"/>
      <c r="E68" s="74"/>
      <c r="F68" s="99"/>
    </row>
    <row r="69" spans="1:6" s="16" customFormat="1" x14ac:dyDescent="0.35">
      <c r="B69" s="52" t="s">
        <v>286</v>
      </c>
      <c r="C69" s="188">
        <f>SUM(C67:C68)*0.15</f>
        <v>24.96</v>
      </c>
      <c r="D69" s="74"/>
      <c r="E69" s="74"/>
      <c r="F69" s="99"/>
    </row>
    <row r="70" spans="1:6" s="16" customFormat="1" x14ac:dyDescent="0.35">
      <c r="B70" s="52" t="s">
        <v>979</v>
      </c>
      <c r="C70" s="188">
        <f>SUM(C67:C69)</f>
        <v>191.36</v>
      </c>
      <c r="D70" s="74"/>
      <c r="E70" s="74"/>
      <c r="F70" s="99"/>
    </row>
    <row r="71" spans="1:6" s="16" customFormat="1" x14ac:dyDescent="0.35">
      <c r="B71" s="19"/>
      <c r="C71" s="182"/>
      <c r="D71" s="88"/>
      <c r="E71" s="88"/>
      <c r="F71" s="94"/>
    </row>
    <row r="72" spans="1:6" s="17" customFormat="1" ht="16" x14ac:dyDescent="0.4">
      <c r="A72" s="17" t="s">
        <v>987</v>
      </c>
      <c r="B72" s="20" t="s">
        <v>7</v>
      </c>
      <c r="C72" s="183" t="s">
        <v>8</v>
      </c>
      <c r="D72" s="89" t="s">
        <v>44</v>
      </c>
      <c r="E72" s="89"/>
      <c r="F72" s="34"/>
    </row>
    <row r="73" spans="1:6" s="17" customFormat="1" ht="29.25" customHeight="1" x14ac:dyDescent="0.4">
      <c r="A73" s="90" t="s">
        <v>988</v>
      </c>
      <c r="B73" s="29" t="s">
        <v>279</v>
      </c>
      <c r="C73" s="184">
        <v>12</v>
      </c>
      <c r="D73" s="74"/>
      <c r="E73" s="74"/>
      <c r="F73" s="95"/>
    </row>
    <row r="74" spans="1:6" ht="18.75" customHeight="1" x14ac:dyDescent="0.35">
      <c r="B74" s="4" t="s">
        <v>953</v>
      </c>
      <c r="C74" s="579">
        <v>24</v>
      </c>
      <c r="D74" s="7"/>
      <c r="E74" s="168"/>
      <c r="F74" s="555"/>
    </row>
    <row r="75" spans="1:6" ht="18.75" customHeight="1" x14ac:dyDescent="0.35">
      <c r="B75" s="4" t="s">
        <v>954</v>
      </c>
      <c r="C75" s="583"/>
      <c r="D75" s="7"/>
      <c r="E75" s="169"/>
      <c r="F75" s="556"/>
    </row>
    <row r="76" spans="1:6" ht="18.75" customHeight="1" x14ac:dyDescent="0.35">
      <c r="B76" s="4" t="s">
        <v>955</v>
      </c>
      <c r="C76" s="580"/>
      <c r="D76" s="7"/>
      <c r="E76" s="170"/>
      <c r="F76" s="557"/>
    </row>
    <row r="77" spans="1:6" ht="40.5" customHeight="1" x14ac:dyDescent="0.35">
      <c r="B77" s="55" t="s">
        <v>989</v>
      </c>
      <c r="C77" s="185">
        <v>24</v>
      </c>
      <c r="D77" s="7" t="s">
        <v>990</v>
      </c>
      <c r="E77" s="170"/>
      <c r="F77" s="101"/>
    </row>
    <row r="78" spans="1:6" ht="75" customHeight="1" x14ac:dyDescent="0.35">
      <c r="B78" s="93" t="s">
        <v>956</v>
      </c>
      <c r="C78" s="180">
        <v>24</v>
      </c>
      <c r="D78" s="7" t="s">
        <v>982</v>
      </c>
      <c r="E78" s="7"/>
      <c r="F78" s="22" t="s">
        <v>958</v>
      </c>
    </row>
    <row r="79" spans="1:6" ht="24" customHeight="1" x14ac:dyDescent="0.35">
      <c r="B79" s="4" t="s">
        <v>961</v>
      </c>
      <c r="C79" s="180">
        <v>8</v>
      </c>
      <c r="D79" s="7" t="s">
        <v>962</v>
      </c>
      <c r="E79" s="7"/>
      <c r="F79" s="22"/>
    </row>
    <row r="80" spans="1:6" ht="34.5" customHeight="1" x14ac:dyDescent="0.35">
      <c r="B80" s="78" t="s">
        <v>965</v>
      </c>
      <c r="C80" s="180">
        <v>8</v>
      </c>
      <c r="D80" s="7" t="s">
        <v>966</v>
      </c>
      <c r="E80" s="7"/>
      <c r="F80" s="22"/>
    </row>
    <row r="81" spans="2:6" ht="29.25" customHeight="1" x14ac:dyDescent="0.35">
      <c r="B81" s="93" t="s">
        <v>991</v>
      </c>
      <c r="C81" s="180">
        <v>16</v>
      </c>
      <c r="D81" s="7" t="s">
        <v>968</v>
      </c>
      <c r="E81" s="7"/>
      <c r="F81" s="22"/>
    </row>
    <row r="82" spans="2:6" ht="28.5" customHeight="1" x14ac:dyDescent="0.35">
      <c r="B82" s="4" t="s">
        <v>969</v>
      </c>
      <c r="C82" s="180">
        <v>4</v>
      </c>
      <c r="D82" s="7" t="s">
        <v>970</v>
      </c>
      <c r="E82" s="7"/>
      <c r="F82" s="22"/>
    </row>
    <row r="83" spans="2:6" ht="42.75" customHeight="1" x14ac:dyDescent="0.35">
      <c r="B83" s="4" t="s">
        <v>971</v>
      </c>
      <c r="C83" s="180">
        <v>8</v>
      </c>
      <c r="D83" s="7" t="s">
        <v>972</v>
      </c>
      <c r="E83" s="7"/>
      <c r="F83" s="22" t="s">
        <v>973</v>
      </c>
    </row>
    <row r="84" spans="2:6" ht="38.25" customHeight="1" x14ac:dyDescent="0.35">
      <c r="B84" s="4" t="s">
        <v>974</v>
      </c>
      <c r="C84" s="180">
        <v>8</v>
      </c>
      <c r="D84" s="7"/>
      <c r="E84" s="7"/>
      <c r="F84" s="22"/>
    </row>
    <row r="85" spans="2:6" ht="23.25" customHeight="1" x14ac:dyDescent="0.35">
      <c r="B85" s="93" t="s">
        <v>984</v>
      </c>
      <c r="C85" s="180">
        <v>16</v>
      </c>
      <c r="D85" s="7" t="s">
        <v>976</v>
      </c>
      <c r="E85" s="7"/>
      <c r="F85" s="22"/>
    </row>
    <row r="86" spans="2:6" ht="27.75" customHeight="1" x14ac:dyDescent="0.35">
      <c r="B86" s="4" t="s">
        <v>977</v>
      </c>
      <c r="C86" s="180">
        <v>4</v>
      </c>
      <c r="D86" s="7" t="s">
        <v>978</v>
      </c>
      <c r="E86" s="7"/>
      <c r="F86" s="22"/>
    </row>
    <row r="87" spans="2:6" ht="51.75" customHeight="1" x14ac:dyDescent="0.35">
      <c r="B87" s="55" t="s">
        <v>992</v>
      </c>
      <c r="C87" s="180">
        <v>22</v>
      </c>
      <c r="D87" s="7" t="s">
        <v>993</v>
      </c>
      <c r="E87" s="7"/>
      <c r="F87" s="22"/>
    </row>
    <row r="88" spans="2:6" ht="51.75" customHeight="1" x14ac:dyDescent="0.35">
      <c r="B88" s="55" t="s">
        <v>994</v>
      </c>
      <c r="C88" s="180">
        <v>24</v>
      </c>
      <c r="D88" s="7" t="s">
        <v>995</v>
      </c>
      <c r="E88" s="7"/>
      <c r="F88" s="22"/>
    </row>
    <row r="89" spans="2:6" ht="53.25" customHeight="1" x14ac:dyDescent="0.35">
      <c r="B89" s="55" t="s">
        <v>996</v>
      </c>
      <c r="C89" s="180">
        <v>16</v>
      </c>
      <c r="D89" s="7" t="s">
        <v>997</v>
      </c>
      <c r="E89" s="7"/>
      <c r="F89" s="22"/>
    </row>
    <row r="90" spans="2:6" ht="68.25" customHeight="1" x14ac:dyDescent="0.35">
      <c r="B90" s="55" t="s">
        <v>998</v>
      </c>
      <c r="C90" s="180">
        <v>12</v>
      </c>
      <c r="D90" s="7" t="s">
        <v>999</v>
      </c>
      <c r="E90" s="7"/>
      <c r="F90" s="22"/>
    </row>
    <row r="91" spans="2:6" ht="26.25" customHeight="1" x14ac:dyDescent="0.35">
      <c r="B91" s="4"/>
      <c r="C91" s="180"/>
      <c r="D91" s="7"/>
      <c r="E91" s="7"/>
      <c r="F91" s="22"/>
    </row>
    <row r="92" spans="2:6" s="16" customFormat="1" x14ac:dyDescent="0.35">
      <c r="B92" s="52" t="s">
        <v>677</v>
      </c>
      <c r="C92" s="187">
        <f>SUM(C73:C91)</f>
        <v>230</v>
      </c>
      <c r="D92" s="74"/>
      <c r="E92" s="74"/>
      <c r="F92" s="98"/>
    </row>
    <row r="93" spans="2:6" s="16" customFormat="1" x14ac:dyDescent="0.35">
      <c r="B93" s="52"/>
      <c r="C93" s="187"/>
      <c r="D93" s="74"/>
      <c r="E93" s="74"/>
      <c r="F93" s="98"/>
    </row>
    <row r="94" spans="2:6" s="16" customFormat="1" x14ac:dyDescent="0.35">
      <c r="B94" s="52" t="s">
        <v>285</v>
      </c>
      <c r="C94" s="188">
        <f>C92*0.3</f>
        <v>69</v>
      </c>
      <c r="D94" s="74"/>
      <c r="E94" s="74"/>
      <c r="F94" s="99"/>
    </row>
    <row r="95" spans="2:6" s="16" customFormat="1" x14ac:dyDescent="0.35">
      <c r="B95" s="52" t="s">
        <v>286</v>
      </c>
      <c r="C95" s="188">
        <v>40</v>
      </c>
      <c r="D95" s="74"/>
      <c r="E95" s="74"/>
      <c r="F95" s="99"/>
    </row>
    <row r="96" spans="2:6" s="16" customFormat="1" x14ac:dyDescent="0.35">
      <c r="B96" s="52" t="s">
        <v>979</v>
      </c>
      <c r="C96" s="188">
        <f>SUM(C92:C95)</f>
        <v>339</v>
      </c>
      <c r="D96" s="74"/>
      <c r="E96" s="74"/>
      <c r="F96" s="99"/>
    </row>
    <row r="98" spans="1:6" s="17" customFormat="1" ht="16" x14ac:dyDescent="0.4">
      <c r="A98" s="17" t="s">
        <v>5</v>
      </c>
      <c r="B98" s="20" t="s">
        <v>7</v>
      </c>
      <c r="C98" s="183" t="s">
        <v>8</v>
      </c>
      <c r="D98" s="89" t="s">
        <v>44</v>
      </c>
      <c r="E98" s="89"/>
      <c r="F98" s="34"/>
    </row>
    <row r="99" spans="1:6" s="17" customFormat="1" ht="29.25" customHeight="1" x14ac:dyDescent="0.4">
      <c r="A99" s="90"/>
      <c r="B99" s="29" t="s">
        <v>279</v>
      </c>
      <c r="C99" s="184">
        <v>12</v>
      </c>
      <c r="D99" s="74"/>
      <c r="E99" s="74"/>
      <c r="F99" s="95"/>
    </row>
    <row r="100" spans="1:6" ht="58.5" customHeight="1" x14ac:dyDescent="0.35">
      <c r="B100" s="4" t="s">
        <v>1000</v>
      </c>
      <c r="C100" s="579">
        <v>48</v>
      </c>
      <c r="D100" s="7" t="s">
        <v>1001</v>
      </c>
      <c r="E100" s="168"/>
      <c r="F100" s="555"/>
    </row>
    <row r="101" spans="1:6" ht="38.25" customHeight="1" x14ac:dyDescent="0.35">
      <c r="B101" s="4" t="s">
        <v>974</v>
      </c>
      <c r="C101" s="580"/>
      <c r="D101" s="7"/>
      <c r="E101" s="170"/>
      <c r="F101" s="557"/>
    </row>
    <row r="102" spans="1:6" ht="39.75" customHeight="1" x14ac:dyDescent="0.35">
      <c r="B102" s="55" t="s">
        <v>998</v>
      </c>
      <c r="C102" s="579">
        <v>26</v>
      </c>
      <c r="D102" s="585" t="s">
        <v>999</v>
      </c>
      <c r="E102" s="152"/>
      <c r="F102" s="555"/>
    </row>
    <row r="103" spans="1:6" ht="18.75" customHeight="1" x14ac:dyDescent="0.35">
      <c r="B103" s="55" t="s">
        <v>1002</v>
      </c>
      <c r="C103" s="583"/>
      <c r="D103" s="586"/>
      <c r="E103" s="153"/>
      <c r="F103" s="556"/>
    </row>
    <row r="104" spans="1:6" x14ac:dyDescent="0.35">
      <c r="B104" s="55" t="s">
        <v>1003</v>
      </c>
      <c r="C104" s="580"/>
      <c r="D104" s="587"/>
      <c r="E104" s="154"/>
      <c r="F104" s="557"/>
    </row>
    <row r="105" spans="1:6" ht="40.5" customHeight="1" x14ac:dyDescent="0.35">
      <c r="B105" s="55" t="s">
        <v>989</v>
      </c>
      <c r="C105" s="185">
        <v>24</v>
      </c>
      <c r="D105" s="7" t="s">
        <v>1004</v>
      </c>
      <c r="E105" s="170"/>
      <c r="F105" s="101"/>
    </row>
    <row r="106" spans="1:6" s="102" customFormat="1" ht="75" customHeight="1" x14ac:dyDescent="0.35">
      <c r="B106" s="77" t="s">
        <v>956</v>
      </c>
      <c r="C106" s="579">
        <v>88</v>
      </c>
      <c r="D106" s="104" t="s">
        <v>1005</v>
      </c>
      <c r="E106" s="171"/>
      <c r="F106" s="555"/>
    </row>
    <row r="107" spans="1:6" s="102" customFormat="1" ht="29.25" customHeight="1" x14ac:dyDescent="0.35">
      <c r="B107" s="77" t="s">
        <v>983</v>
      </c>
      <c r="C107" s="583"/>
      <c r="D107" s="104"/>
      <c r="E107" s="172"/>
      <c r="F107" s="556"/>
    </row>
    <row r="108" spans="1:6" s="102" customFormat="1" ht="23.25" customHeight="1" x14ac:dyDescent="0.35">
      <c r="B108" s="77" t="s">
        <v>984</v>
      </c>
      <c r="C108" s="583"/>
      <c r="D108" s="104" t="s">
        <v>1006</v>
      </c>
      <c r="E108" s="172"/>
      <c r="F108" s="556"/>
    </row>
    <row r="109" spans="1:6" ht="26.5" x14ac:dyDescent="0.35">
      <c r="B109" s="77" t="s">
        <v>1007</v>
      </c>
      <c r="C109" s="583"/>
      <c r="D109" s="7" t="s">
        <v>1008</v>
      </c>
      <c r="E109" s="169"/>
      <c r="F109" s="556"/>
    </row>
    <row r="110" spans="1:6" x14ac:dyDescent="0.35">
      <c r="B110" s="77" t="s">
        <v>1009</v>
      </c>
      <c r="C110" s="580"/>
      <c r="D110" s="7" t="s">
        <v>1010</v>
      </c>
      <c r="E110" s="170"/>
      <c r="F110" s="557"/>
    </row>
    <row r="111" spans="1:6" ht="25.5" customHeight="1" x14ac:dyDescent="0.35">
      <c r="B111" s="6" t="s">
        <v>1011</v>
      </c>
      <c r="C111" s="190"/>
      <c r="D111" s="165"/>
      <c r="E111" s="173"/>
      <c r="F111" s="164"/>
    </row>
    <row r="112" spans="1:6" ht="26.5" x14ac:dyDescent="0.35">
      <c r="B112" s="4" t="s">
        <v>985</v>
      </c>
      <c r="C112" s="180">
        <v>8</v>
      </c>
      <c r="D112" s="7" t="s">
        <v>1012</v>
      </c>
      <c r="E112" s="7"/>
      <c r="F112" s="22"/>
    </row>
    <row r="113" spans="1:6" ht="28.5" customHeight="1" x14ac:dyDescent="0.35">
      <c r="B113" s="4" t="s">
        <v>986</v>
      </c>
      <c r="C113" s="180">
        <v>8</v>
      </c>
      <c r="D113" s="7" t="s">
        <v>970</v>
      </c>
      <c r="E113" s="7"/>
      <c r="F113" s="22"/>
    </row>
    <row r="114" spans="1:6" ht="75" customHeight="1" x14ac:dyDescent="0.35">
      <c r="B114" s="55" t="s">
        <v>996</v>
      </c>
      <c r="C114" s="180">
        <v>16</v>
      </c>
      <c r="D114" s="7" t="s">
        <v>997</v>
      </c>
      <c r="E114" s="7"/>
      <c r="F114" s="22" t="s">
        <v>1013</v>
      </c>
    </row>
    <row r="115" spans="1:6" s="16" customFormat="1" x14ac:dyDescent="0.35">
      <c r="B115" s="52" t="s">
        <v>677</v>
      </c>
      <c r="C115" s="187">
        <f>SUM(C99:C114)</f>
        <v>230</v>
      </c>
      <c r="D115" s="74"/>
      <c r="E115" s="74"/>
      <c r="F115" s="98"/>
    </row>
    <row r="116" spans="1:6" s="16" customFormat="1" x14ac:dyDescent="0.35">
      <c r="B116" s="52" t="s">
        <v>285</v>
      </c>
      <c r="C116" s="188">
        <v>56</v>
      </c>
      <c r="D116" s="74"/>
      <c r="E116" s="74"/>
      <c r="F116" s="99" t="s">
        <v>1014</v>
      </c>
    </row>
    <row r="117" spans="1:6" s="16" customFormat="1" x14ac:dyDescent="0.35">
      <c r="B117" s="52" t="s">
        <v>286</v>
      </c>
      <c r="C117" s="188">
        <v>40</v>
      </c>
      <c r="D117" s="74"/>
      <c r="E117" s="74"/>
      <c r="F117" s="99"/>
    </row>
    <row r="118" spans="1:6" s="16" customFormat="1" x14ac:dyDescent="0.35">
      <c r="B118" s="52" t="s">
        <v>979</v>
      </c>
      <c r="C118" s="188">
        <f>SUM(C115:C117)</f>
        <v>326</v>
      </c>
      <c r="D118" s="74"/>
      <c r="E118" s="74"/>
      <c r="F118" s="99"/>
    </row>
    <row r="122" spans="1:6" ht="29" x14ac:dyDescent="0.35">
      <c r="A122" s="16" t="s">
        <v>1015</v>
      </c>
      <c r="B122" s="19" t="s">
        <v>1016</v>
      </c>
    </row>
    <row r="124" spans="1:6" x14ac:dyDescent="0.35">
      <c r="A124" s="16" t="s">
        <v>1017</v>
      </c>
    </row>
    <row r="125" spans="1:6" x14ac:dyDescent="0.35">
      <c r="A125" s="16"/>
      <c r="B125" s="3" t="s">
        <v>1018</v>
      </c>
    </row>
    <row r="126" spans="1:6" x14ac:dyDescent="0.35">
      <c r="A126" s="16"/>
      <c r="B126" s="3" t="s">
        <v>1019</v>
      </c>
    </row>
    <row r="127" spans="1:6" ht="29" x14ac:dyDescent="0.35">
      <c r="A127" s="16"/>
      <c r="B127" s="3" t="s">
        <v>1020</v>
      </c>
    </row>
    <row r="128" spans="1:6" ht="29" x14ac:dyDescent="0.35">
      <c r="A128" s="16"/>
      <c r="B128" s="3" t="s">
        <v>1021</v>
      </c>
    </row>
    <row r="129" spans="1:6" x14ac:dyDescent="0.35">
      <c r="A129" s="16"/>
      <c r="B129" s="3" t="s">
        <v>1022</v>
      </c>
    </row>
    <row r="130" spans="1:6" x14ac:dyDescent="0.35">
      <c r="A130" s="16"/>
      <c r="B130" s="3" t="s">
        <v>1023</v>
      </c>
    </row>
    <row r="131" spans="1:6" x14ac:dyDescent="0.35">
      <c r="A131" s="16"/>
    </row>
    <row r="132" spans="1:6" ht="43.5" x14ac:dyDescent="0.35">
      <c r="A132" s="16" t="s">
        <v>1024</v>
      </c>
      <c r="B132" s="3" t="s">
        <v>1025</v>
      </c>
    </row>
    <row r="133" spans="1:6" ht="72.5" x14ac:dyDescent="0.35">
      <c r="B133" s="3" t="s">
        <v>1026</v>
      </c>
      <c r="C133" s="191" t="s">
        <v>1027</v>
      </c>
    </row>
    <row r="134" spans="1:6" ht="43.5" x14ac:dyDescent="0.35">
      <c r="B134" s="3" t="s">
        <v>1028</v>
      </c>
    </row>
    <row r="135" spans="1:6" ht="24" customHeight="1" x14ac:dyDescent="0.35">
      <c r="B135" s="3" t="s">
        <v>1029</v>
      </c>
    </row>
    <row r="137" spans="1:6" s="17" customFormat="1" ht="16" x14ac:dyDescent="0.4">
      <c r="A137" s="584" t="s">
        <v>1030</v>
      </c>
      <c r="B137" s="20" t="s">
        <v>7</v>
      </c>
      <c r="C137" s="183" t="s">
        <v>8</v>
      </c>
      <c r="D137" s="89" t="s">
        <v>44</v>
      </c>
      <c r="E137" s="89"/>
      <c r="F137" s="34" t="s">
        <v>46</v>
      </c>
    </row>
    <row r="138" spans="1:6" s="17" customFormat="1" ht="29.25" customHeight="1" x14ac:dyDescent="0.4">
      <c r="A138" s="584"/>
      <c r="B138" s="29" t="s">
        <v>279</v>
      </c>
      <c r="C138" s="184">
        <v>16</v>
      </c>
      <c r="D138" s="74"/>
      <c r="E138" s="74"/>
      <c r="F138" s="95"/>
    </row>
    <row r="139" spans="1:6" ht="58.5" customHeight="1" x14ac:dyDescent="0.35">
      <c r="A139" s="584"/>
      <c r="B139" s="4" t="s">
        <v>1031</v>
      </c>
      <c r="C139" s="180">
        <v>64</v>
      </c>
      <c r="D139" s="7" t="s">
        <v>1032</v>
      </c>
      <c r="E139" s="7" t="s">
        <v>1033</v>
      </c>
      <c r="F139" s="22">
        <v>1</v>
      </c>
    </row>
    <row r="140" spans="1:6" s="102" customFormat="1" ht="39.75" customHeight="1" x14ac:dyDescent="0.35">
      <c r="B140" s="78" t="s">
        <v>1034</v>
      </c>
      <c r="C140" s="570">
        <v>40</v>
      </c>
      <c r="D140" s="573" t="s">
        <v>1035</v>
      </c>
      <c r="E140" s="174" t="s">
        <v>1036</v>
      </c>
      <c r="F140" s="576"/>
    </row>
    <row r="141" spans="1:6" s="102" customFormat="1" ht="28.5" customHeight="1" x14ac:dyDescent="0.35">
      <c r="B141" s="78" t="s">
        <v>1037</v>
      </c>
      <c r="C141" s="571"/>
      <c r="D141" s="574"/>
      <c r="E141" s="175"/>
      <c r="F141" s="577"/>
    </row>
    <row r="142" spans="1:6" s="102" customFormat="1" x14ac:dyDescent="0.35">
      <c r="B142" s="78" t="s">
        <v>1038</v>
      </c>
      <c r="C142" s="571"/>
      <c r="D142" s="575"/>
      <c r="E142" s="175"/>
      <c r="F142" s="577"/>
    </row>
    <row r="143" spans="1:6" s="102" customFormat="1" ht="22.5" customHeight="1" x14ac:dyDescent="0.35">
      <c r="B143" s="78" t="s">
        <v>1039</v>
      </c>
      <c r="C143" s="572"/>
      <c r="D143" s="167"/>
      <c r="E143" s="167"/>
      <c r="F143" s="578"/>
    </row>
    <row r="144" spans="1:6" ht="61.5" customHeight="1" x14ac:dyDescent="0.35">
      <c r="B144" s="6" t="s">
        <v>1040</v>
      </c>
      <c r="C144" s="190"/>
      <c r="D144" s="165" t="s">
        <v>1041</v>
      </c>
      <c r="E144" s="173"/>
      <c r="F144" s="164"/>
    </row>
    <row r="145" spans="1:6" s="102" customFormat="1" ht="28.5" customHeight="1" x14ac:dyDescent="0.35">
      <c r="B145" s="77" t="s">
        <v>1042</v>
      </c>
      <c r="C145" s="579">
        <v>40</v>
      </c>
      <c r="D145" s="104"/>
      <c r="E145" s="581" t="s">
        <v>1043</v>
      </c>
      <c r="F145" s="555">
        <v>1</v>
      </c>
    </row>
    <row r="146" spans="1:6" s="102" customFormat="1" ht="29.25" customHeight="1" x14ac:dyDescent="0.35">
      <c r="B146" s="77" t="s">
        <v>1044</v>
      </c>
      <c r="C146" s="580"/>
      <c r="D146" s="104"/>
      <c r="E146" s="582"/>
      <c r="F146" s="556"/>
    </row>
    <row r="147" spans="1:6" s="102" customFormat="1" ht="23.25" customHeight="1" x14ac:dyDescent="0.35">
      <c r="B147" s="77" t="s">
        <v>1045</v>
      </c>
      <c r="C147" s="579">
        <v>40</v>
      </c>
      <c r="D147" s="104"/>
      <c r="E147" s="172"/>
      <c r="F147" s="556"/>
    </row>
    <row r="148" spans="1:6" ht="26.5" x14ac:dyDescent="0.35">
      <c r="B148" s="77" t="s">
        <v>1046</v>
      </c>
      <c r="C148" s="583"/>
      <c r="D148" s="7" t="s">
        <v>1008</v>
      </c>
      <c r="E148" s="169"/>
      <c r="F148" s="556"/>
    </row>
    <row r="149" spans="1:6" ht="28.5" customHeight="1" x14ac:dyDescent="0.35">
      <c r="B149" s="77" t="s">
        <v>1047</v>
      </c>
      <c r="C149" s="580"/>
      <c r="D149" s="7" t="s">
        <v>1010</v>
      </c>
      <c r="E149" s="170"/>
      <c r="F149" s="557"/>
    </row>
    <row r="150" spans="1:6" ht="25.5" customHeight="1" x14ac:dyDescent="0.35">
      <c r="B150" s="6" t="s">
        <v>1011</v>
      </c>
      <c r="C150" s="190"/>
      <c r="D150" s="165"/>
      <c r="E150" s="173"/>
      <c r="F150" s="164"/>
    </row>
    <row r="151" spans="1:6" ht="28.5" customHeight="1" x14ac:dyDescent="0.35">
      <c r="B151" s="4" t="s">
        <v>986</v>
      </c>
      <c r="C151" s="180">
        <v>16</v>
      </c>
      <c r="D151" s="7" t="s">
        <v>1048</v>
      </c>
      <c r="E151" s="7"/>
      <c r="F151" s="22">
        <v>1</v>
      </c>
    </row>
    <row r="152" spans="1:6" ht="107.25" customHeight="1" x14ac:dyDescent="0.35">
      <c r="B152" s="55" t="s">
        <v>996</v>
      </c>
      <c r="C152" s="180">
        <v>16</v>
      </c>
      <c r="D152" s="7" t="s">
        <v>1049</v>
      </c>
      <c r="E152" s="7"/>
      <c r="F152" s="22"/>
    </row>
    <row r="153" spans="1:6" s="16" customFormat="1" x14ac:dyDescent="0.35">
      <c r="B153" s="52" t="s">
        <v>677</v>
      </c>
      <c r="C153" s="187">
        <f>SUM(C138:C152)</f>
        <v>232</v>
      </c>
      <c r="D153" s="74"/>
      <c r="E153" s="74"/>
      <c r="F153" s="98"/>
    </row>
    <row r="154" spans="1:6" s="16" customFormat="1" ht="40.5" customHeight="1" x14ac:dyDescent="0.35">
      <c r="B154" s="52" t="s">
        <v>285</v>
      </c>
      <c r="C154" s="188">
        <f>C153*0.3</f>
        <v>69.599999999999994</v>
      </c>
      <c r="D154" s="74"/>
      <c r="E154" s="74"/>
      <c r="F154" s="99"/>
    </row>
    <row r="155" spans="1:6" s="16" customFormat="1" x14ac:dyDescent="0.35">
      <c r="B155" s="52" t="s">
        <v>286</v>
      </c>
      <c r="C155" s="188">
        <v>40</v>
      </c>
      <c r="D155" s="74"/>
      <c r="E155" s="74"/>
      <c r="F155" s="99"/>
    </row>
    <row r="156" spans="1:6" s="16" customFormat="1" x14ac:dyDescent="0.35">
      <c r="B156" s="52" t="s">
        <v>979</v>
      </c>
      <c r="C156" s="188">
        <f>SUM(C153:C155)</f>
        <v>341.6</v>
      </c>
      <c r="D156" s="74"/>
      <c r="E156" s="74"/>
      <c r="F156" s="99"/>
    </row>
    <row r="158" spans="1:6" x14ac:dyDescent="0.35">
      <c r="A158" t="s">
        <v>1050</v>
      </c>
    </row>
    <row r="160" spans="1:6" x14ac:dyDescent="0.35">
      <c r="A160" t="s">
        <v>1051</v>
      </c>
      <c r="B160" s="3" t="s">
        <v>1052</v>
      </c>
    </row>
    <row r="161" spans="1:5" ht="29" x14ac:dyDescent="0.35">
      <c r="B161" s="3" t="s">
        <v>1053</v>
      </c>
      <c r="D161" s="166" t="s">
        <v>1054</v>
      </c>
      <c r="E161" s="166"/>
    </row>
    <row r="162" spans="1:5" x14ac:dyDescent="0.35">
      <c r="B162" s="3" t="s">
        <v>1055</v>
      </c>
    </row>
    <row r="163" spans="1:5" x14ac:dyDescent="0.35">
      <c r="B163" s="3" t="s">
        <v>1056</v>
      </c>
    </row>
    <row r="164" spans="1:5" x14ac:dyDescent="0.35">
      <c r="B164" s="3" t="s">
        <v>1057</v>
      </c>
    </row>
    <row r="165" spans="1:5" x14ac:dyDescent="0.35">
      <c r="B165" s="3" t="s">
        <v>1058</v>
      </c>
    </row>
    <row r="166" spans="1:5" ht="29" x14ac:dyDescent="0.35">
      <c r="B166" s="3" t="s">
        <v>1020</v>
      </c>
      <c r="D166" s="90" t="s">
        <v>1059</v>
      </c>
    </row>
    <row r="167" spans="1:5" ht="29" x14ac:dyDescent="0.35">
      <c r="B167" s="3" t="s">
        <v>1060</v>
      </c>
    </row>
    <row r="168" spans="1:5" ht="29" x14ac:dyDescent="0.35">
      <c r="B168" s="3" t="s">
        <v>1061</v>
      </c>
    </row>
    <row r="171" spans="1:5" x14ac:dyDescent="0.35">
      <c r="A171" t="s">
        <v>1062</v>
      </c>
    </row>
    <row r="172" spans="1:5" x14ac:dyDescent="0.35">
      <c r="B172" s="3" t="s">
        <v>1063</v>
      </c>
    </row>
    <row r="173" spans="1:5" x14ac:dyDescent="0.35">
      <c r="B173" s="3" t="s">
        <v>1064</v>
      </c>
    </row>
    <row r="174" spans="1:5" x14ac:dyDescent="0.35">
      <c r="B174" s="3" t="s">
        <v>1065</v>
      </c>
    </row>
    <row r="175" spans="1:5" ht="29" x14ac:dyDescent="0.35">
      <c r="B175" s="3" t="s">
        <v>1066</v>
      </c>
    </row>
    <row r="176" spans="1:5" ht="26.5" x14ac:dyDescent="0.35">
      <c r="B176" s="3" t="s">
        <v>1067</v>
      </c>
      <c r="D176" s="90" t="s">
        <v>1068</v>
      </c>
    </row>
    <row r="177" spans="1:6" ht="28.5" customHeight="1" x14ac:dyDescent="0.35">
      <c r="B177" s="3" t="s">
        <v>1069</v>
      </c>
      <c r="D177" s="90" t="s">
        <v>1070</v>
      </c>
    </row>
    <row r="178" spans="1:6" ht="26.5" x14ac:dyDescent="0.35">
      <c r="D178" s="90" t="s">
        <v>1071</v>
      </c>
    </row>
    <row r="179" spans="1:6" ht="26.5" x14ac:dyDescent="0.35">
      <c r="D179" s="90" t="s">
        <v>1072</v>
      </c>
    </row>
    <row r="180" spans="1:6" ht="26.5" x14ac:dyDescent="0.35">
      <c r="D180" s="90" t="s">
        <v>1073</v>
      </c>
    </row>
    <row r="184" spans="1:6" x14ac:dyDescent="0.35">
      <c r="A184" s="19" t="s">
        <v>1074</v>
      </c>
    </row>
    <row r="186" spans="1:6" s="16" customFormat="1" x14ac:dyDescent="0.35">
      <c r="A186" s="39" t="s">
        <v>1075</v>
      </c>
      <c r="B186" s="39" t="s">
        <v>293</v>
      </c>
      <c r="C186" s="192" t="s">
        <v>1076</v>
      </c>
      <c r="D186" s="89" t="s">
        <v>294</v>
      </c>
      <c r="E186" s="89" t="s">
        <v>1077</v>
      </c>
      <c r="F186" s="89" t="s">
        <v>1078</v>
      </c>
    </row>
    <row r="187" spans="1:6" x14ac:dyDescent="0.35">
      <c r="A187" s="178" t="s">
        <v>1036</v>
      </c>
      <c r="B187" s="178">
        <v>20000216</v>
      </c>
      <c r="C187" s="179">
        <v>196</v>
      </c>
      <c r="D187" s="178" t="s">
        <v>1079</v>
      </c>
      <c r="E187" s="178" t="s">
        <v>1080</v>
      </c>
      <c r="F187" s="178" t="s">
        <v>1081</v>
      </c>
    </row>
    <row r="188" spans="1:6" x14ac:dyDescent="0.35">
      <c r="A188" s="179" t="s">
        <v>1043</v>
      </c>
      <c r="B188" s="179">
        <v>20000217</v>
      </c>
      <c r="C188" s="180">
        <v>196</v>
      </c>
      <c r="D188" s="178" t="s">
        <v>1082</v>
      </c>
      <c r="E188" s="178" t="s">
        <v>1083</v>
      </c>
      <c r="F188" s="178" t="s">
        <v>1084</v>
      </c>
    </row>
    <row r="189" spans="1:6" x14ac:dyDescent="0.35">
      <c r="A189" s="179" t="s">
        <v>1085</v>
      </c>
      <c r="B189" s="179">
        <v>20000237</v>
      </c>
      <c r="C189" s="180">
        <v>88</v>
      </c>
      <c r="D189" s="178" t="s">
        <v>1086</v>
      </c>
      <c r="E189" s="178" t="s">
        <v>1087</v>
      </c>
      <c r="F189" s="178" t="s">
        <v>1088</v>
      </c>
    </row>
    <row r="190" spans="1:6" x14ac:dyDescent="0.35">
      <c r="B190"/>
    </row>
    <row r="191" spans="1:6" x14ac:dyDescent="0.35">
      <c r="B191"/>
    </row>
    <row r="192" spans="1:6" x14ac:dyDescent="0.35">
      <c r="A192" s="16" t="s">
        <v>42</v>
      </c>
    </row>
    <row r="193" spans="1:3" x14ac:dyDescent="0.35">
      <c r="A193" s="43" t="s">
        <v>1089</v>
      </c>
    </row>
    <row r="194" spans="1:3" x14ac:dyDescent="0.35">
      <c r="A194" s="43" t="s">
        <v>1090</v>
      </c>
      <c r="B194" s="52" t="s">
        <v>1091</v>
      </c>
      <c r="C194" s="180" t="s">
        <v>1092</v>
      </c>
    </row>
    <row r="195" spans="1:3" x14ac:dyDescent="0.35">
      <c r="A195" s="1"/>
      <c r="B195" s="4"/>
      <c r="C195" s="180" t="s">
        <v>1093</v>
      </c>
    </row>
    <row r="196" spans="1:3" x14ac:dyDescent="0.35">
      <c r="A196" s="1"/>
      <c r="B196" s="4"/>
      <c r="C196" s="180" t="s">
        <v>1094</v>
      </c>
    </row>
    <row r="197" spans="1:3" x14ac:dyDescent="0.35">
      <c r="A197" s="1"/>
      <c r="B197" s="4"/>
      <c r="C197" s="180" t="s">
        <v>1095</v>
      </c>
    </row>
    <row r="198" spans="1:3" x14ac:dyDescent="0.35">
      <c r="A198" s="1"/>
      <c r="B198" s="4"/>
      <c r="C198" s="180" t="s">
        <v>1096</v>
      </c>
    </row>
    <row r="199" spans="1:3" x14ac:dyDescent="0.35">
      <c r="A199" s="1"/>
      <c r="B199" s="4"/>
      <c r="C199" s="180" t="s">
        <v>1097</v>
      </c>
    </row>
    <row r="200" spans="1:3" x14ac:dyDescent="0.35">
      <c r="A200" s="1"/>
      <c r="B200" s="4"/>
      <c r="C200" s="180" t="s">
        <v>1098</v>
      </c>
    </row>
    <row r="201" spans="1:3" x14ac:dyDescent="0.35">
      <c r="A201" s="1"/>
      <c r="B201" s="4"/>
      <c r="C201" s="180" t="s">
        <v>1099</v>
      </c>
    </row>
    <row r="202" spans="1:3" x14ac:dyDescent="0.35">
      <c r="A202" s="1"/>
      <c r="B202" s="4"/>
      <c r="C202" s="180" t="s">
        <v>1100</v>
      </c>
    </row>
    <row r="203" spans="1:3" x14ac:dyDescent="0.35">
      <c r="A203" s="1"/>
      <c r="B203" s="4"/>
      <c r="C203" s="180" t="s">
        <v>1101</v>
      </c>
    </row>
    <row r="204" spans="1:3" x14ac:dyDescent="0.35">
      <c r="A204" s="43"/>
      <c r="B204" s="52" t="s">
        <v>1102</v>
      </c>
      <c r="C204" s="180" t="s">
        <v>1103</v>
      </c>
    </row>
    <row r="205" spans="1:3" x14ac:dyDescent="0.35">
      <c r="A205" s="43"/>
      <c r="B205" s="52"/>
      <c r="C205" s="180" t="s">
        <v>1104</v>
      </c>
    </row>
    <row r="206" spans="1:3" x14ac:dyDescent="0.35">
      <c r="A206" s="43"/>
      <c r="B206" s="52"/>
      <c r="C206" s="180" t="s">
        <v>1105</v>
      </c>
    </row>
    <row r="207" spans="1:3" x14ac:dyDescent="0.35">
      <c r="A207" s="43"/>
      <c r="B207" s="52"/>
      <c r="C207" s="180" t="s">
        <v>1106</v>
      </c>
    </row>
    <row r="208" spans="1:3" x14ac:dyDescent="0.35">
      <c r="A208" s="43"/>
      <c r="B208" s="52"/>
      <c r="C208" s="180" t="s">
        <v>1107</v>
      </c>
    </row>
    <row r="209" spans="1:3" x14ac:dyDescent="0.35">
      <c r="A209" s="43"/>
      <c r="B209" s="52"/>
      <c r="C209" s="180"/>
    </row>
    <row r="210" spans="1:3" ht="29" x14ac:dyDescent="0.35">
      <c r="A210" s="43"/>
      <c r="B210" s="52" t="s">
        <v>1108</v>
      </c>
      <c r="C210" s="180" t="s">
        <v>1109</v>
      </c>
    </row>
    <row r="238" spans="2:4" x14ac:dyDescent="0.35">
      <c r="B238" s="52" t="s">
        <v>1469</v>
      </c>
      <c r="C238" s="180" t="s">
        <v>698</v>
      </c>
      <c r="D238" s="180" t="s">
        <v>44</v>
      </c>
    </row>
    <row r="239" spans="2:4" ht="29" x14ac:dyDescent="0.35">
      <c r="B239" s="4" t="s">
        <v>1470</v>
      </c>
      <c r="C239" s="180" t="s">
        <v>1471</v>
      </c>
      <c r="D239" s="7"/>
    </row>
    <row r="240" spans="2:4" ht="29" x14ac:dyDescent="0.35">
      <c r="B240" s="4" t="s">
        <v>1472</v>
      </c>
      <c r="C240" s="180" t="s">
        <v>50</v>
      </c>
      <c r="D240" s="7"/>
    </row>
    <row r="241" spans="2:4" ht="29" x14ac:dyDescent="0.35">
      <c r="B241" s="4" t="s">
        <v>1473</v>
      </c>
      <c r="C241" s="180" t="s">
        <v>50</v>
      </c>
      <c r="D241" s="7"/>
    </row>
    <row r="242" spans="2:4" x14ac:dyDescent="0.35">
      <c r="B242" s="4" t="s">
        <v>1474</v>
      </c>
      <c r="C242" s="180" t="s">
        <v>50</v>
      </c>
      <c r="D242" s="7"/>
    </row>
    <row r="243" spans="2:4" x14ac:dyDescent="0.35">
      <c r="B243" s="4" t="s">
        <v>1475</v>
      </c>
      <c r="C243" s="180" t="s">
        <v>50</v>
      </c>
      <c r="D243" s="7"/>
    </row>
    <row r="244" spans="2:4" x14ac:dyDescent="0.35">
      <c r="B244" s="4" t="s">
        <v>1476</v>
      </c>
      <c r="C244" s="180" t="s">
        <v>50</v>
      </c>
      <c r="D244" s="7"/>
    </row>
    <row r="245" spans="2:4" ht="29" x14ac:dyDescent="0.35">
      <c r="B245" s="4" t="s">
        <v>1477</v>
      </c>
      <c r="C245" s="180"/>
      <c r="D245" s="7" t="s">
        <v>1478</v>
      </c>
    </row>
    <row r="246" spans="2:4" ht="43.5" x14ac:dyDescent="0.35">
      <c r="B246" s="4" t="s">
        <v>1479</v>
      </c>
      <c r="C246" s="180" t="s">
        <v>50</v>
      </c>
      <c r="D246" s="7"/>
    </row>
    <row r="247" spans="2:4" ht="29" x14ac:dyDescent="0.35">
      <c r="B247" s="4" t="s">
        <v>1480</v>
      </c>
      <c r="C247" s="180" t="s">
        <v>50</v>
      </c>
      <c r="D247" s="7" t="s">
        <v>1036</v>
      </c>
    </row>
    <row r="248" spans="2:4" ht="31.5" customHeight="1" x14ac:dyDescent="0.35">
      <c r="B248" s="4" t="s">
        <v>1481</v>
      </c>
      <c r="C248" s="180"/>
      <c r="D248" s="7"/>
    </row>
    <row r="249" spans="2:4" ht="21" customHeight="1" x14ac:dyDescent="0.35">
      <c r="B249" s="4" t="s">
        <v>1482</v>
      </c>
      <c r="C249" s="180" t="s">
        <v>50</v>
      </c>
      <c r="D249" s="7"/>
    </row>
    <row r="252" spans="2:4" ht="21" x14ac:dyDescent="0.5">
      <c r="B252" s="197" t="s">
        <v>1483</v>
      </c>
      <c r="C252" s="180"/>
      <c r="D252" s="7"/>
    </row>
    <row r="253" spans="2:4" x14ac:dyDescent="0.35">
      <c r="B253" s="4" t="s">
        <v>1484</v>
      </c>
      <c r="C253" s="180" t="s">
        <v>50</v>
      </c>
      <c r="D253" s="7"/>
    </row>
    <row r="254" spans="2:4" x14ac:dyDescent="0.35">
      <c r="B254" s="4" t="s">
        <v>1485</v>
      </c>
      <c r="C254" s="180" t="s">
        <v>50</v>
      </c>
      <c r="D254" s="7" t="s">
        <v>1486</v>
      </c>
    </row>
    <row r="255" spans="2:4" x14ac:dyDescent="0.35">
      <c r="B255" s="4" t="s">
        <v>1487</v>
      </c>
      <c r="C255" s="180" t="s">
        <v>50</v>
      </c>
      <c r="D255" s="7"/>
    </row>
    <row r="256" spans="2:4" ht="29" x14ac:dyDescent="0.35">
      <c r="B256" s="78" t="s">
        <v>1488</v>
      </c>
      <c r="C256" s="180" t="s">
        <v>50</v>
      </c>
      <c r="D256" s="7" t="s">
        <v>1043</v>
      </c>
    </row>
    <row r="257" spans="2:4" ht="53.25" customHeight="1" x14ac:dyDescent="0.35">
      <c r="B257" s="4" t="s">
        <v>1489</v>
      </c>
      <c r="C257" s="180" t="s">
        <v>50</v>
      </c>
      <c r="D257" s="7" t="s">
        <v>1490</v>
      </c>
    </row>
    <row r="258" spans="2:4" ht="29" x14ac:dyDescent="0.35">
      <c r="B258" s="4" t="s">
        <v>1491</v>
      </c>
      <c r="C258" s="180" t="s">
        <v>50</v>
      </c>
      <c r="D258" s="7"/>
    </row>
    <row r="259" spans="2:4" ht="34.5" customHeight="1" x14ac:dyDescent="0.35">
      <c r="B259" s="196" t="s">
        <v>1492</v>
      </c>
      <c r="C259" s="180"/>
      <c r="D259" s="7" t="s">
        <v>1493</v>
      </c>
    </row>
    <row r="260" spans="2:4" ht="24.75" customHeight="1" x14ac:dyDescent="0.35">
      <c r="B260" s="4" t="s">
        <v>1494</v>
      </c>
      <c r="C260" s="180" t="s">
        <v>50</v>
      </c>
      <c r="D260" s="7"/>
    </row>
    <row r="261" spans="2:4" ht="29" x14ac:dyDescent="0.35">
      <c r="B261" s="4" t="s">
        <v>1495</v>
      </c>
      <c r="C261" s="180" t="s">
        <v>50</v>
      </c>
      <c r="D261" s="7"/>
    </row>
    <row r="262" spans="2:4" x14ac:dyDescent="0.35">
      <c r="B262" s="4" t="s">
        <v>1496</v>
      </c>
      <c r="C262" s="180" t="s">
        <v>50</v>
      </c>
      <c r="D262" s="7"/>
    </row>
    <row r="263" spans="2:4" x14ac:dyDescent="0.35">
      <c r="B263" s="4" t="s">
        <v>1497</v>
      </c>
      <c r="C263" s="180" t="s">
        <v>50</v>
      </c>
      <c r="D263" s="7" t="s">
        <v>1036</v>
      </c>
    </row>
    <row r="264" spans="2:4" ht="31.5" customHeight="1" x14ac:dyDescent="0.35">
      <c r="B264" s="4" t="s">
        <v>1498</v>
      </c>
      <c r="C264" s="180" t="s">
        <v>50</v>
      </c>
      <c r="D264" s="7" t="s">
        <v>1499</v>
      </c>
    </row>
    <row r="265" spans="2:4" ht="31.5" customHeight="1" x14ac:dyDescent="0.35">
      <c r="B265" s="4" t="s">
        <v>1500</v>
      </c>
      <c r="C265" s="180" t="s">
        <v>50</v>
      </c>
      <c r="D265" s="7"/>
    </row>
    <row r="266" spans="2:4" ht="45.75" customHeight="1" x14ac:dyDescent="0.35">
      <c r="B266" s="201" t="s">
        <v>1501</v>
      </c>
      <c r="C266" s="180" t="s">
        <v>1502</v>
      </c>
      <c r="D266" s="7" t="s">
        <v>1503</v>
      </c>
    </row>
    <row r="267" spans="2:4" ht="31.5" customHeight="1" x14ac:dyDescent="0.35">
      <c r="B267" s="4" t="s">
        <v>1504</v>
      </c>
      <c r="C267" s="180" t="s">
        <v>50</v>
      </c>
      <c r="D267" s="7" t="s">
        <v>1505</v>
      </c>
    </row>
    <row r="268" spans="2:4" ht="31.5" customHeight="1" x14ac:dyDescent="0.35">
      <c r="B268" s="4" t="s">
        <v>1506</v>
      </c>
      <c r="C268" s="180" t="s">
        <v>50</v>
      </c>
      <c r="D268" s="7"/>
    </row>
    <row r="269" spans="2:4" ht="31.5" customHeight="1" x14ac:dyDescent="0.35">
      <c r="B269" s="4" t="s">
        <v>1470</v>
      </c>
      <c r="C269" s="180" t="s">
        <v>50</v>
      </c>
      <c r="D269" s="7"/>
    </row>
    <row r="270" spans="2:4" ht="31.5" customHeight="1" x14ac:dyDescent="0.35">
      <c r="B270" s="4" t="s">
        <v>1507</v>
      </c>
      <c r="C270" s="180" t="s">
        <v>50</v>
      </c>
      <c r="D270" s="7"/>
    </row>
    <row r="271" spans="2:4" ht="31.5" customHeight="1" x14ac:dyDescent="0.35">
      <c r="B271" s="201" t="s">
        <v>1508</v>
      </c>
      <c r="C271" s="180" t="s">
        <v>1509</v>
      </c>
      <c r="D271" s="7" t="s">
        <v>1510</v>
      </c>
    </row>
    <row r="272" spans="2:4" ht="31.5" customHeight="1" x14ac:dyDescent="0.35">
      <c r="B272" s="4"/>
      <c r="C272" s="180"/>
      <c r="D272" s="7"/>
    </row>
    <row r="273" spans="2:6" s="45" customFormat="1" ht="31.5" customHeight="1" x14ac:dyDescent="0.35">
      <c r="B273" s="31" t="s">
        <v>1511</v>
      </c>
      <c r="C273" s="198"/>
      <c r="D273" s="199"/>
      <c r="E273" s="166"/>
      <c r="F273" s="200"/>
    </row>
  </sheetData>
  <mergeCells count="25">
    <mergeCell ref="E145:E146"/>
    <mergeCell ref="F100:F101"/>
    <mergeCell ref="F102:F104"/>
    <mergeCell ref="F106:F110"/>
    <mergeCell ref="F140:F143"/>
    <mergeCell ref="F145:F149"/>
    <mergeCell ref="F8:F10"/>
    <mergeCell ref="F32:F34"/>
    <mergeCell ref="F55:F60"/>
    <mergeCell ref="F61:F63"/>
    <mergeCell ref="F74:F76"/>
    <mergeCell ref="D140:D142"/>
    <mergeCell ref="A137:A139"/>
    <mergeCell ref="C140:C143"/>
    <mergeCell ref="C145:C146"/>
    <mergeCell ref="C147:C149"/>
    <mergeCell ref="C100:C101"/>
    <mergeCell ref="C106:C110"/>
    <mergeCell ref="C102:C104"/>
    <mergeCell ref="D102:D104"/>
    <mergeCell ref="C8:C10"/>
    <mergeCell ref="C32:C34"/>
    <mergeCell ref="C55:C60"/>
    <mergeCell ref="C61:C63"/>
    <mergeCell ref="C74:C76"/>
  </mergeCells>
  <phoneticPr fontId="24" type="noConversion"/>
  <pageMargins left="0.7" right="0.7" top="0.75" bottom="0.75" header="0.3" footer="0.3"/>
  <pageSetup paperSize="9" orientation="portrait" r:id="rId1"/>
  <headerFooter>
    <oddFooter>&amp;C_x000D_&amp;1#&amp;"Aptos"&amp;8&amp;KFF0000 Logicalis - Sensitive</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45C3C-CBA7-4A4D-B0C5-0A409FA1F80F}">
  <dimension ref="A8:E21"/>
  <sheetViews>
    <sheetView topLeftCell="A2" workbookViewId="0">
      <selection activeCell="B21" sqref="B21"/>
    </sheetView>
  </sheetViews>
  <sheetFormatPr baseColWidth="10" defaultColWidth="11.453125" defaultRowHeight="14.5" x14ac:dyDescent="0.35"/>
  <cols>
    <col min="1" max="1" width="29.453125" style="16" customWidth="1"/>
    <col min="2" max="2" width="39.54296875" customWidth="1"/>
    <col min="3" max="3" width="32.1796875" customWidth="1"/>
    <col min="4" max="4" width="37" customWidth="1"/>
    <col min="5" max="5" width="41.54296875" customWidth="1"/>
  </cols>
  <sheetData>
    <row r="8" spans="1:5" ht="22.5" customHeight="1" x14ac:dyDescent="0.35">
      <c r="A8" s="483" t="s">
        <v>1512</v>
      </c>
      <c r="B8" s="484"/>
      <c r="C8" s="485"/>
      <c r="D8" s="159" t="s">
        <v>1513</v>
      </c>
      <c r="E8" s="159" t="s">
        <v>44</v>
      </c>
    </row>
    <row r="9" spans="1:5" ht="33" customHeight="1" x14ac:dyDescent="0.35">
      <c r="A9" s="43" t="s">
        <v>1514</v>
      </c>
      <c r="B9" s="1" t="s">
        <v>1515</v>
      </c>
      <c r="C9" s="1" t="s">
        <v>1516</v>
      </c>
      <c r="D9" s="1"/>
      <c r="E9" s="490" t="s">
        <v>1517</v>
      </c>
    </row>
    <row r="10" spans="1:5" ht="25.5" customHeight="1" x14ac:dyDescent="0.35">
      <c r="A10" s="43"/>
      <c r="B10" s="1"/>
      <c r="C10" s="1" t="s">
        <v>1518</v>
      </c>
      <c r="D10" s="1"/>
      <c r="E10" s="491"/>
    </row>
    <row r="11" spans="1:5" ht="58.5" customHeight="1" x14ac:dyDescent="0.35">
      <c r="A11" s="43"/>
      <c r="B11" s="1" t="s">
        <v>1519</v>
      </c>
      <c r="C11" s="1"/>
      <c r="D11" s="4" t="s">
        <v>1720</v>
      </c>
      <c r="E11" s="4" t="s">
        <v>1520</v>
      </c>
    </row>
    <row r="12" spans="1:5" ht="34.5" customHeight="1" x14ac:dyDescent="0.35">
      <c r="A12" s="43" t="s">
        <v>1521</v>
      </c>
      <c r="B12" s="1" t="s">
        <v>1522</v>
      </c>
      <c r="C12" s="1"/>
      <c r="D12" s="486" t="s">
        <v>1523</v>
      </c>
      <c r="E12" s="488" t="s">
        <v>1524</v>
      </c>
    </row>
    <row r="13" spans="1:5" ht="18" customHeight="1" x14ac:dyDescent="0.35">
      <c r="A13" s="43"/>
      <c r="B13" s="1" t="s">
        <v>1525</v>
      </c>
      <c r="C13" s="1"/>
      <c r="D13" s="487"/>
      <c r="E13" s="489"/>
    </row>
    <row r="14" spans="1:5" ht="46.5" customHeight="1" x14ac:dyDescent="0.35">
      <c r="A14" s="43" t="s">
        <v>1526</v>
      </c>
      <c r="B14" s="1"/>
      <c r="C14" s="1"/>
      <c r="D14" s="31" t="s">
        <v>1527</v>
      </c>
      <c r="E14" s="31" t="s">
        <v>1528</v>
      </c>
    </row>
    <row r="15" spans="1:5" x14ac:dyDescent="0.35">
      <c r="A15" s="43"/>
      <c r="B15" s="1"/>
      <c r="C15" s="1"/>
      <c r="D15" s="1"/>
      <c r="E15" s="1"/>
    </row>
    <row r="16" spans="1:5" x14ac:dyDescent="0.35">
      <c r="A16" s="43"/>
      <c r="B16" s="1"/>
      <c r="C16" s="1"/>
      <c r="D16" s="1"/>
      <c r="E16" s="1"/>
    </row>
    <row r="18" spans="1:3" ht="22.5" customHeight="1" x14ac:dyDescent="0.35">
      <c r="A18" s="159" t="s">
        <v>1529</v>
      </c>
      <c r="B18" s="160"/>
      <c r="C18" s="159" t="s">
        <v>44</v>
      </c>
    </row>
    <row r="19" spans="1:3" ht="48" customHeight="1" x14ac:dyDescent="0.35">
      <c r="A19" s="43" t="s">
        <v>1530</v>
      </c>
      <c r="B19" s="7" t="s">
        <v>1531</v>
      </c>
      <c r="C19" s="158" t="s">
        <v>1532</v>
      </c>
    </row>
    <row r="20" spans="1:3" ht="91.5" x14ac:dyDescent="0.35">
      <c r="A20" s="43" t="s">
        <v>1533</v>
      </c>
      <c r="B20" s="7" t="s">
        <v>1534</v>
      </c>
      <c r="C20" s="7" t="s">
        <v>1535</v>
      </c>
    </row>
    <row r="21" spans="1:3" ht="45" customHeight="1" x14ac:dyDescent="0.35">
      <c r="A21" s="43" t="s">
        <v>1536</v>
      </c>
      <c r="B21" s="7" t="s">
        <v>1537</v>
      </c>
      <c r="C21" s="7"/>
    </row>
  </sheetData>
  <mergeCells count="4">
    <mergeCell ref="A8:C8"/>
    <mergeCell ref="D12:D13"/>
    <mergeCell ref="E12:E13"/>
    <mergeCell ref="E9:E10"/>
  </mergeCells>
  <pageMargins left="0.7" right="0.7" top="0.75" bottom="0.75" header="0.3" footer="0.3"/>
  <headerFooter>
    <oddFooter>&amp;C_x000D_&amp;1#&amp;"Aptos"&amp;8&amp;KFF0000 Logicalis - Sensitive</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3DB51-5ED9-4051-B946-5B00CC758AE4}">
  <dimension ref="A4:E9"/>
  <sheetViews>
    <sheetView workbookViewId="0">
      <selection activeCell="A4" sqref="A4:D4"/>
    </sheetView>
  </sheetViews>
  <sheetFormatPr baseColWidth="10" defaultColWidth="11.453125" defaultRowHeight="14.5" x14ac:dyDescent="0.35"/>
  <cols>
    <col min="1" max="1" width="24.453125" customWidth="1"/>
    <col min="2" max="2" width="33" customWidth="1"/>
    <col min="3" max="3" width="17.81640625" customWidth="1"/>
    <col min="4" max="4" width="34.54296875" customWidth="1"/>
    <col min="5" max="5" width="24.453125" customWidth="1"/>
  </cols>
  <sheetData>
    <row r="4" spans="1:5" s="16" customFormat="1" x14ac:dyDescent="0.35">
      <c r="A4" s="41" t="s">
        <v>1538</v>
      </c>
      <c r="B4" s="41" t="s">
        <v>300</v>
      </c>
      <c r="C4" s="41" t="s">
        <v>1539</v>
      </c>
      <c r="D4" s="41" t="s">
        <v>1540</v>
      </c>
    </row>
    <row r="5" spans="1:5" x14ac:dyDescent="0.35">
      <c r="A5" s="1" t="s">
        <v>1541</v>
      </c>
      <c r="B5" s="194" t="s">
        <v>1542</v>
      </c>
      <c r="C5" s="1"/>
      <c r="D5" s="1"/>
      <c r="E5" s="150"/>
    </row>
    <row r="6" spans="1:5" x14ac:dyDescent="0.35">
      <c r="A6" s="1" t="s">
        <v>1543</v>
      </c>
      <c r="B6" s="195" t="s">
        <v>1544</v>
      </c>
      <c r="C6" s="1"/>
      <c r="D6" s="1"/>
    </row>
    <row r="7" spans="1:5" x14ac:dyDescent="0.35">
      <c r="A7" s="1" t="s">
        <v>1545</v>
      </c>
      <c r="B7" s="1" t="s">
        <v>1546</v>
      </c>
      <c r="C7" s="1"/>
      <c r="D7" s="1" t="s">
        <v>1547</v>
      </c>
      <c r="E7" s="150"/>
    </row>
    <row r="8" spans="1:5" x14ac:dyDescent="0.35">
      <c r="A8" s="1" t="s">
        <v>1548</v>
      </c>
      <c r="B8" s="1" t="s">
        <v>1549</v>
      </c>
      <c r="C8" s="1"/>
      <c r="D8" s="1" t="s">
        <v>1547</v>
      </c>
    </row>
    <row r="9" spans="1:5" x14ac:dyDescent="0.35">
      <c r="E9" s="150"/>
    </row>
  </sheetData>
  <hyperlinks>
    <hyperlink ref="B5" r:id="rId1" xr:uid="{1B7FCB8C-9308-47CB-9CDA-CB7F4AA0BDA5}"/>
    <hyperlink ref="B6" r:id="rId2" xr:uid="{00968A5D-E784-4D50-8A2E-D0AB57F9E8F2}"/>
  </hyperlinks>
  <pageMargins left="0.7" right="0.7" top="0.75" bottom="0.75" header="0.3" footer="0.3"/>
  <headerFooter>
    <oddFooter>&amp;C_x000D_&amp;1#&amp;"Aptos"&amp;8&amp;KFF0000 Logicalis - Sensitive</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EB86A-038A-43A7-92EA-3D5AB350B411}">
  <dimension ref="A2:D16"/>
  <sheetViews>
    <sheetView topLeftCell="A20" workbookViewId="0">
      <selection activeCell="D10" sqref="D10"/>
    </sheetView>
  </sheetViews>
  <sheetFormatPr baseColWidth="10" defaultColWidth="11.453125" defaultRowHeight="14.5" x14ac:dyDescent="0.35"/>
  <cols>
    <col min="1" max="1" width="15.81640625" customWidth="1"/>
    <col min="2" max="2" width="43.1796875" style="3" customWidth="1"/>
    <col min="3" max="3" width="18" customWidth="1"/>
    <col min="4" max="4" width="63" style="90" customWidth="1"/>
  </cols>
  <sheetData>
    <row r="2" spans="1:4" s="16" customFormat="1" x14ac:dyDescent="0.35">
      <c r="A2" s="16" t="s">
        <v>612</v>
      </c>
      <c r="B2" s="19" t="s">
        <v>1550</v>
      </c>
      <c r="D2" s="88"/>
    </row>
    <row r="3" spans="1:4" s="16" customFormat="1" x14ac:dyDescent="0.35">
      <c r="A3" s="16" t="s">
        <v>2</v>
      </c>
      <c r="B3" s="23">
        <v>45723</v>
      </c>
      <c r="D3" s="88"/>
    </row>
    <row r="4" spans="1:4" s="16" customFormat="1" x14ac:dyDescent="0.35">
      <c r="A4" s="16" t="s">
        <v>3</v>
      </c>
      <c r="B4" s="19" t="s">
        <v>1382</v>
      </c>
      <c r="D4" s="88"/>
    </row>
    <row r="5" spans="1:4" s="16" customFormat="1" x14ac:dyDescent="0.35">
      <c r="B5" s="19"/>
      <c r="D5" s="88"/>
    </row>
    <row r="6" spans="1:4" s="16" customFormat="1" ht="52.5" customHeight="1" x14ac:dyDescent="0.35">
      <c r="A6" s="16" t="s">
        <v>1551</v>
      </c>
      <c r="B6" s="19"/>
      <c r="C6" s="591"/>
      <c r="D6" s="591"/>
    </row>
    <row r="8" spans="1:4" s="17" customFormat="1" ht="16" x14ac:dyDescent="0.4">
      <c r="B8" s="20" t="s">
        <v>7</v>
      </c>
      <c r="C8" s="18" t="s">
        <v>8</v>
      </c>
      <c r="D8" s="89" t="s">
        <v>1206</v>
      </c>
    </row>
    <row r="9" spans="1:4" s="17" customFormat="1" ht="21.75" customHeight="1" x14ac:dyDescent="0.4">
      <c r="B9" s="29" t="s">
        <v>1552</v>
      </c>
      <c r="C9" s="30"/>
      <c r="D9" s="74"/>
    </row>
    <row r="10" spans="1:4" ht="69.75" customHeight="1" x14ac:dyDescent="0.35">
      <c r="B10" s="4" t="s">
        <v>1553</v>
      </c>
      <c r="C10" s="58"/>
      <c r="D10" s="7" t="s">
        <v>1554</v>
      </c>
    </row>
    <row r="11" spans="1:4" ht="36.75" customHeight="1" x14ac:dyDescent="0.35">
      <c r="B11" s="4" t="s">
        <v>1555</v>
      </c>
      <c r="C11" s="21"/>
      <c r="D11" s="7"/>
    </row>
    <row r="12" spans="1:4" ht="48" customHeight="1" x14ac:dyDescent="0.35">
      <c r="B12" s="4"/>
      <c r="C12" s="22"/>
      <c r="D12" s="7"/>
    </row>
    <row r="13" spans="1:4" s="16" customFormat="1" x14ac:dyDescent="0.35">
      <c r="B13" s="52" t="s">
        <v>677</v>
      </c>
      <c r="C13" s="43">
        <f>SUM(C10:C12)</f>
        <v>0</v>
      </c>
      <c r="D13" s="74"/>
    </row>
    <row r="14" spans="1:4" s="16" customFormat="1" x14ac:dyDescent="0.35">
      <c r="B14" s="52"/>
      <c r="C14" s="43"/>
      <c r="D14" s="74"/>
    </row>
    <row r="15" spans="1:4" s="16" customFormat="1" x14ac:dyDescent="0.35">
      <c r="B15" s="52" t="s">
        <v>285</v>
      </c>
      <c r="C15" s="43"/>
      <c r="D15" s="74"/>
    </row>
    <row r="16" spans="1:4" s="16" customFormat="1" x14ac:dyDescent="0.35">
      <c r="B16" s="52" t="s">
        <v>1556</v>
      </c>
      <c r="C16" s="43">
        <f>SUM(C13:C15)</f>
        <v>0</v>
      </c>
      <c r="D16" s="74"/>
    </row>
  </sheetData>
  <mergeCells count="1">
    <mergeCell ref="C6:D6"/>
  </mergeCells>
  <pageMargins left="0.7" right="0.7" top="0.75" bottom="0.75" header="0.3" footer="0.3"/>
  <headerFooter>
    <oddFooter>&amp;C_x000D_&amp;1#&amp;"Aptos"&amp;8&amp;KFF0000 Logicalis - Sensitive</oddFoot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8D92C-9DE3-4BB3-AF36-57CF4310EB6B}">
  <dimension ref="A2:D20"/>
  <sheetViews>
    <sheetView topLeftCell="A6" workbookViewId="0">
      <selection activeCell="C16" sqref="C16"/>
    </sheetView>
  </sheetViews>
  <sheetFormatPr baseColWidth="10" defaultColWidth="11.453125" defaultRowHeight="14.5" x14ac:dyDescent="0.35"/>
  <cols>
    <col min="1" max="1" width="15.81640625" customWidth="1"/>
    <col min="2" max="2" width="43.1796875" style="3" customWidth="1"/>
    <col min="3" max="3" width="18" customWidth="1"/>
    <col min="4" max="4" width="63" style="90" customWidth="1"/>
  </cols>
  <sheetData>
    <row r="2" spans="1:4" s="16" customFormat="1" ht="29" x14ac:dyDescent="0.35">
      <c r="A2" s="16" t="s">
        <v>612</v>
      </c>
      <c r="B2" s="19" t="s">
        <v>1557</v>
      </c>
      <c r="D2" s="88"/>
    </row>
    <row r="3" spans="1:4" s="16" customFormat="1" x14ac:dyDescent="0.35">
      <c r="A3" s="16" t="s">
        <v>2</v>
      </c>
      <c r="B3" s="23">
        <v>45723</v>
      </c>
      <c r="D3" s="88"/>
    </row>
    <row r="4" spans="1:4" s="16" customFormat="1" x14ac:dyDescent="0.35">
      <c r="A4" s="16" t="s">
        <v>3</v>
      </c>
      <c r="B4" s="19" t="s">
        <v>4</v>
      </c>
      <c r="D4" s="88"/>
    </row>
    <row r="5" spans="1:4" s="16" customFormat="1" x14ac:dyDescent="0.35">
      <c r="B5" s="19"/>
      <c r="D5" s="88"/>
    </row>
    <row r="6" spans="1:4" s="16" customFormat="1" ht="52.5" customHeight="1" x14ac:dyDescent="0.35">
      <c r="A6" s="16" t="s">
        <v>1551</v>
      </c>
      <c r="B6" s="19" t="s">
        <v>1558</v>
      </c>
      <c r="C6" s="591" t="s">
        <v>1559</v>
      </c>
      <c r="D6" s="591"/>
    </row>
    <row r="7" spans="1:4" s="16" customFormat="1" ht="84" customHeight="1" x14ac:dyDescent="0.35">
      <c r="B7" s="19" t="s">
        <v>1560</v>
      </c>
      <c r="C7" s="527" t="s">
        <v>1561</v>
      </c>
      <c r="D7" s="527"/>
    </row>
    <row r="9" spans="1:4" s="17" customFormat="1" ht="16" x14ac:dyDescent="0.4">
      <c r="B9" s="20" t="s">
        <v>7</v>
      </c>
      <c r="C9" s="18" t="s">
        <v>8</v>
      </c>
      <c r="D9" s="89" t="s">
        <v>44</v>
      </c>
    </row>
    <row r="10" spans="1:4" s="17" customFormat="1" ht="29.25" customHeight="1" x14ac:dyDescent="0.4">
      <c r="B10" s="29" t="s">
        <v>279</v>
      </c>
      <c r="C10" s="30">
        <v>4</v>
      </c>
      <c r="D10" s="74"/>
    </row>
    <row r="11" spans="1:4" ht="29" x14ac:dyDescent="0.35">
      <c r="B11" s="4" t="s">
        <v>1562</v>
      </c>
      <c r="C11" s="576">
        <v>32</v>
      </c>
      <c r="D11" s="7"/>
    </row>
    <row r="12" spans="1:4" ht="36.75" customHeight="1" x14ac:dyDescent="0.35">
      <c r="B12" s="4" t="s">
        <v>1563</v>
      </c>
      <c r="C12" s="577"/>
      <c r="D12" s="7"/>
    </row>
    <row r="13" spans="1:4" ht="21" customHeight="1" x14ac:dyDescent="0.35">
      <c r="B13" s="4" t="s">
        <v>1564</v>
      </c>
      <c r="C13" s="577"/>
      <c r="D13" s="7" t="s">
        <v>1565</v>
      </c>
    </row>
    <row r="14" spans="1:4" ht="32.25" customHeight="1" x14ac:dyDescent="0.35">
      <c r="B14" s="4" t="s">
        <v>1566</v>
      </c>
      <c r="C14" s="578"/>
      <c r="D14" s="7" t="s">
        <v>1567</v>
      </c>
    </row>
    <row r="15" spans="1:4" ht="24" customHeight="1" x14ac:dyDescent="0.35">
      <c r="B15" s="4"/>
      <c r="C15" s="22"/>
      <c r="D15" s="7"/>
    </row>
    <row r="16" spans="1:4" s="16" customFormat="1" x14ac:dyDescent="0.35">
      <c r="B16" s="52" t="s">
        <v>677</v>
      </c>
      <c r="C16" s="98">
        <f>SUM(C10:C15)</f>
        <v>36</v>
      </c>
      <c r="D16" s="74"/>
    </row>
    <row r="17" spans="2:4" s="16" customFormat="1" x14ac:dyDescent="0.35">
      <c r="B17" s="52"/>
      <c r="C17" s="98"/>
      <c r="D17" s="74"/>
    </row>
    <row r="18" spans="2:4" s="16" customFormat="1" x14ac:dyDescent="0.35">
      <c r="B18" s="52" t="s">
        <v>285</v>
      </c>
      <c r="C18" s="98">
        <v>12</v>
      </c>
      <c r="D18" s="74"/>
    </row>
    <row r="19" spans="2:4" s="16" customFormat="1" x14ac:dyDescent="0.35">
      <c r="B19" s="52" t="s">
        <v>286</v>
      </c>
      <c r="C19" s="99">
        <f>SUM(C16:C18)*0.1</f>
        <v>4.8000000000000007</v>
      </c>
      <c r="D19" s="74"/>
    </row>
    <row r="20" spans="2:4" s="16" customFormat="1" x14ac:dyDescent="0.35">
      <c r="B20" s="52" t="s">
        <v>1556</v>
      </c>
      <c r="C20" s="99">
        <f>SUM(C16:C19)</f>
        <v>52.8</v>
      </c>
      <c r="D20" s="74"/>
    </row>
  </sheetData>
  <mergeCells count="3">
    <mergeCell ref="C6:D6"/>
    <mergeCell ref="C7:D7"/>
    <mergeCell ref="C11:C14"/>
  </mergeCells>
  <pageMargins left="0.7" right="0.7" top="0.75" bottom="0.75" header="0.3" footer="0.3"/>
  <headerFooter>
    <oddFooter>&amp;C_x000D_&amp;1#&amp;"Aptos"&amp;8&amp;KFF0000 Logicalis - Sensitive</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AC669-3E7B-4844-9131-9CF881EE7ADC}">
  <dimension ref="A1:D20"/>
  <sheetViews>
    <sheetView topLeftCell="A10" workbookViewId="0">
      <selection activeCell="B18" sqref="B18:D20"/>
    </sheetView>
  </sheetViews>
  <sheetFormatPr baseColWidth="10" defaultColWidth="11.453125" defaultRowHeight="14.5" x14ac:dyDescent="0.35"/>
  <cols>
    <col min="2" max="2" width="59.81640625" style="3" customWidth="1"/>
    <col min="3" max="3" width="69.54296875" style="3" customWidth="1"/>
    <col min="4" max="4" width="18.453125" customWidth="1"/>
  </cols>
  <sheetData>
    <row r="1" spans="1:4" s="17" customFormat="1" ht="16" x14ac:dyDescent="0.4">
      <c r="B1" s="592" t="s">
        <v>1568</v>
      </c>
      <c r="C1" s="592"/>
    </row>
    <row r="3" spans="1:4" x14ac:dyDescent="0.35">
      <c r="B3" s="162">
        <v>45717</v>
      </c>
    </row>
    <row r="5" spans="1:4" s="16" customFormat="1" x14ac:dyDescent="0.35">
      <c r="A5" s="16" t="s">
        <v>46</v>
      </c>
      <c r="B5" s="39" t="s">
        <v>1569</v>
      </c>
      <c r="C5" s="39" t="s">
        <v>1570</v>
      </c>
      <c r="D5" s="16" t="s">
        <v>1571</v>
      </c>
    </row>
    <row r="6" spans="1:4" ht="29" x14ac:dyDescent="0.35">
      <c r="A6">
        <v>2</v>
      </c>
      <c r="B6" s="161" t="s">
        <v>1572</v>
      </c>
      <c r="C6" s="161" t="s">
        <v>1573</v>
      </c>
    </row>
    <row r="7" spans="1:4" ht="29" x14ac:dyDescent="0.35">
      <c r="B7" s="161" t="s">
        <v>1574</v>
      </c>
      <c r="C7" s="4"/>
    </row>
    <row r="8" spans="1:4" x14ac:dyDescent="0.35">
      <c r="B8" s="4"/>
      <c r="C8" s="4"/>
    </row>
    <row r="9" spans="1:4" x14ac:dyDescent="0.35">
      <c r="B9" s="4"/>
      <c r="C9" s="4"/>
    </row>
    <row r="10" spans="1:4" ht="51.75" customHeight="1" x14ac:dyDescent="0.35">
      <c r="A10">
        <v>1</v>
      </c>
      <c r="B10" s="161" t="s">
        <v>1575</v>
      </c>
      <c r="C10" s="4"/>
    </row>
    <row r="11" spans="1:4" x14ac:dyDescent="0.35">
      <c r="B11" s="4"/>
      <c r="C11" s="4"/>
    </row>
    <row r="12" spans="1:4" x14ac:dyDescent="0.35">
      <c r="B12" s="4"/>
      <c r="C12" s="4"/>
    </row>
    <row r="13" spans="1:4" ht="29" x14ac:dyDescent="0.35">
      <c r="B13" s="161" t="s">
        <v>1576</v>
      </c>
      <c r="C13" s="4"/>
    </row>
    <row r="14" spans="1:4" x14ac:dyDescent="0.35">
      <c r="B14" s="4"/>
      <c r="C14" s="4"/>
    </row>
    <row r="15" spans="1:4" x14ac:dyDescent="0.35">
      <c r="B15" s="4"/>
      <c r="C15" s="4"/>
    </row>
    <row r="18" spans="2:4" s="16" customFormat="1" x14ac:dyDescent="0.35">
      <c r="B18" s="39" t="s">
        <v>46</v>
      </c>
      <c r="C18" s="39" t="s">
        <v>1577</v>
      </c>
      <c r="D18" s="41" t="s">
        <v>1578</v>
      </c>
    </row>
    <row r="19" spans="2:4" ht="29" x14ac:dyDescent="0.35">
      <c r="B19" s="4">
        <v>1</v>
      </c>
      <c r="C19" s="161" t="s">
        <v>1575</v>
      </c>
      <c r="D19" s="1" t="s">
        <v>1579</v>
      </c>
    </row>
    <row r="20" spans="2:4" ht="29" x14ac:dyDescent="0.35">
      <c r="B20" s="4">
        <v>2</v>
      </c>
      <c r="C20" s="161" t="s">
        <v>1572</v>
      </c>
      <c r="D20" s="1" t="s">
        <v>1580</v>
      </c>
    </row>
  </sheetData>
  <mergeCells count="1">
    <mergeCell ref="B1:C1"/>
  </mergeCells>
  <hyperlinks>
    <hyperlink ref="C6" r:id="rId1" xr:uid="{31B138D4-F6D3-4F69-A58E-AE990A67EEEC}"/>
    <hyperlink ref="B6" r:id="rId2" location="questions" xr:uid="{7C6EFB4B-D854-4498-97CE-FB39B270136F}"/>
    <hyperlink ref="B7" r:id="rId3" xr:uid="{AEA572DA-F2B1-4A29-B26D-E504125729CC}"/>
    <hyperlink ref="B13" r:id="rId4" xr:uid="{F383AC19-6DCF-4704-B800-E177D1E0C2CF}"/>
    <hyperlink ref="B10" r:id="rId5" xr:uid="{ADB48E90-3228-4FF5-8F87-361486FC4319}"/>
    <hyperlink ref="C19" r:id="rId6" xr:uid="{A61AF8C0-6354-4884-8316-7D56132EAA0A}"/>
    <hyperlink ref="C20" r:id="rId7" location="questions" xr:uid="{98FB55B2-689B-43F9-9B2B-048BED3130DC}"/>
  </hyperlinks>
  <pageMargins left="0.7" right="0.7" top="0.75" bottom="0.75" header="0.3" footer="0.3"/>
  <headerFooter>
    <oddFooter>&amp;C_x000D_&amp;1#&amp;"Aptos"&amp;8&amp;KFF0000 Logicalis - Sensitive</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F6027-5510-4795-B21F-1555560A88DE}">
  <dimension ref="A2:E61"/>
  <sheetViews>
    <sheetView topLeftCell="A40" workbookViewId="0">
      <selection activeCell="B15" sqref="B15"/>
    </sheetView>
  </sheetViews>
  <sheetFormatPr baseColWidth="10" defaultColWidth="11.453125" defaultRowHeight="14.5" x14ac:dyDescent="0.35"/>
  <cols>
    <col min="1" max="1" width="15.81640625" customWidth="1"/>
    <col min="2" max="2" width="43.1796875" style="3" customWidth="1"/>
    <col min="3" max="3" width="18" customWidth="1"/>
    <col min="4" max="4" width="63" style="90" customWidth="1"/>
    <col min="6" max="6" width="24.1796875" customWidth="1"/>
    <col min="7" max="7" width="31.453125" customWidth="1"/>
  </cols>
  <sheetData>
    <row r="2" spans="1:4" s="16" customFormat="1" ht="29" x14ac:dyDescent="0.35">
      <c r="A2" s="16" t="s">
        <v>612</v>
      </c>
      <c r="B2" s="19" t="s">
        <v>1279</v>
      </c>
      <c r="D2" s="88"/>
    </row>
    <row r="3" spans="1:4" s="16" customFormat="1" x14ac:dyDescent="0.35">
      <c r="A3" s="16" t="s">
        <v>2</v>
      </c>
      <c r="B3" s="23">
        <v>45644</v>
      </c>
      <c r="D3" s="88"/>
    </row>
    <row r="4" spans="1:4" s="16" customFormat="1" x14ac:dyDescent="0.35">
      <c r="A4" s="16" t="s">
        <v>3</v>
      </c>
      <c r="B4" s="19" t="s">
        <v>4</v>
      </c>
      <c r="D4" s="88"/>
    </row>
    <row r="6" spans="1:4" s="17" customFormat="1" ht="16" x14ac:dyDescent="0.4">
      <c r="B6" s="20" t="s">
        <v>7</v>
      </c>
      <c r="C6" s="18" t="s">
        <v>8</v>
      </c>
      <c r="D6" s="89" t="s">
        <v>44</v>
      </c>
    </row>
    <row r="7" spans="1:4" s="10" customFormat="1" ht="16" x14ac:dyDescent="0.4">
      <c r="B7" s="36" t="s">
        <v>279</v>
      </c>
      <c r="C7" s="37">
        <v>8</v>
      </c>
      <c r="D7" s="7"/>
    </row>
    <row r="8" spans="1:4" ht="74.25" customHeight="1" x14ac:dyDescent="0.35">
      <c r="B8" s="4" t="s">
        <v>1581</v>
      </c>
      <c r="C8" s="108">
        <v>4</v>
      </c>
      <c r="D8" s="7" t="s">
        <v>1582</v>
      </c>
    </row>
    <row r="9" spans="1:4" ht="74.25" customHeight="1" x14ac:dyDescent="0.35">
      <c r="B9" s="4"/>
      <c r="C9" s="555">
        <v>16</v>
      </c>
      <c r="D9" s="7" t="s">
        <v>1583</v>
      </c>
    </row>
    <row r="10" spans="1:4" ht="24" customHeight="1" x14ac:dyDescent="0.35">
      <c r="B10" s="4" t="s">
        <v>1584</v>
      </c>
      <c r="C10" s="556"/>
      <c r="D10" s="7" t="s">
        <v>1585</v>
      </c>
    </row>
    <row r="11" spans="1:4" ht="24" customHeight="1" x14ac:dyDescent="0.35">
      <c r="B11" s="4" t="s">
        <v>1586</v>
      </c>
      <c r="C11" s="556"/>
      <c r="D11" s="7" t="s">
        <v>1585</v>
      </c>
    </row>
    <row r="12" spans="1:4" ht="24" customHeight="1" x14ac:dyDescent="0.35">
      <c r="B12" s="4" t="s">
        <v>1587</v>
      </c>
      <c r="C12" s="556"/>
      <c r="D12" s="7" t="s">
        <v>1585</v>
      </c>
    </row>
    <row r="13" spans="1:4" ht="78.5" x14ac:dyDescent="0.35">
      <c r="B13" s="4" t="s">
        <v>1588</v>
      </c>
      <c r="C13" s="556"/>
      <c r="D13" s="7" t="s">
        <v>1589</v>
      </c>
    </row>
    <row r="14" spans="1:4" ht="31.5" customHeight="1" x14ac:dyDescent="0.35">
      <c r="B14" s="4" t="s">
        <v>1590</v>
      </c>
      <c r="C14" s="557"/>
      <c r="D14" s="7" t="s">
        <v>1591</v>
      </c>
    </row>
    <row r="15" spans="1:4" ht="48.75" customHeight="1" x14ac:dyDescent="0.35">
      <c r="B15" s="4" t="s">
        <v>1592</v>
      </c>
      <c r="C15" s="22">
        <v>12</v>
      </c>
      <c r="D15" s="7" t="s">
        <v>1593</v>
      </c>
    </row>
    <row r="16" spans="1:4" ht="19.5" hidden="1" customHeight="1" x14ac:dyDescent="0.35">
      <c r="B16" s="109" t="s">
        <v>1594</v>
      </c>
      <c r="C16" s="110">
        <v>0</v>
      </c>
      <c r="D16" s="111" t="s">
        <v>1595</v>
      </c>
    </row>
    <row r="17" spans="1:4" ht="48" customHeight="1" x14ac:dyDescent="0.35">
      <c r="B17" s="4" t="s">
        <v>1596</v>
      </c>
      <c r="C17" s="22">
        <v>8</v>
      </c>
      <c r="D17" s="7" t="s">
        <v>1597</v>
      </c>
    </row>
    <row r="18" spans="1:4" s="16" customFormat="1" x14ac:dyDescent="0.35">
      <c r="B18" s="52" t="s">
        <v>677</v>
      </c>
      <c r="C18" s="98">
        <f>SUM(C7:C17)</f>
        <v>48</v>
      </c>
      <c r="D18" s="74"/>
    </row>
    <row r="19" spans="1:4" s="16" customFormat="1" x14ac:dyDescent="0.35">
      <c r="B19" s="52"/>
      <c r="C19" s="98"/>
      <c r="D19" s="74"/>
    </row>
    <row r="20" spans="1:4" s="16" customFormat="1" x14ac:dyDescent="0.35">
      <c r="B20" s="52" t="s">
        <v>285</v>
      </c>
      <c r="C20" s="98">
        <v>32</v>
      </c>
      <c r="D20" s="74"/>
    </row>
    <row r="21" spans="1:4" s="16" customFormat="1" x14ac:dyDescent="0.35">
      <c r="B21" s="52" t="s">
        <v>1598</v>
      </c>
      <c r="C21" s="98">
        <f>SUM(C18:C20)</f>
        <v>80</v>
      </c>
      <c r="D21" s="74"/>
    </row>
    <row r="23" spans="1:4" x14ac:dyDescent="0.35">
      <c r="A23" s="16" t="s">
        <v>1599</v>
      </c>
    </row>
    <row r="25" spans="1:4" ht="16" x14ac:dyDescent="0.4">
      <c r="B25" s="20" t="s">
        <v>7</v>
      </c>
      <c r="C25" s="18" t="s">
        <v>8</v>
      </c>
      <c r="D25" s="89" t="s">
        <v>44</v>
      </c>
    </row>
    <row r="26" spans="1:4" ht="47.25" customHeight="1" x14ac:dyDescent="0.4">
      <c r="B26" s="29" t="s">
        <v>1600</v>
      </c>
      <c r="C26" s="593">
        <v>32</v>
      </c>
      <c r="D26" s="74" t="s">
        <v>1601</v>
      </c>
    </row>
    <row r="27" spans="1:4" ht="96.5" x14ac:dyDescent="0.35">
      <c r="B27" s="4" t="s">
        <v>1602</v>
      </c>
      <c r="C27" s="594"/>
      <c r="D27" s="107" t="s">
        <v>1603</v>
      </c>
    </row>
    <row r="28" spans="1:4" s="16" customFormat="1" ht="26.5" x14ac:dyDescent="0.35">
      <c r="B28" s="52" t="s">
        <v>285</v>
      </c>
      <c r="C28" s="98">
        <v>8</v>
      </c>
      <c r="D28" s="74" t="s">
        <v>1604</v>
      </c>
    </row>
    <row r="29" spans="1:4" s="16" customFormat="1" x14ac:dyDescent="0.35">
      <c r="B29" s="52" t="s">
        <v>1598</v>
      </c>
      <c r="C29" s="98">
        <v>0</v>
      </c>
      <c r="D29" s="74"/>
    </row>
    <row r="32" spans="1:4" x14ac:dyDescent="0.35">
      <c r="A32" s="16" t="s">
        <v>1605</v>
      </c>
    </row>
    <row r="33" spans="1:4" ht="69" customHeight="1" x14ac:dyDescent="0.35">
      <c r="A33" s="595" t="s">
        <v>1606</v>
      </c>
      <c r="B33" s="595"/>
      <c r="C33" s="595"/>
      <c r="D33" s="595"/>
    </row>
    <row r="34" spans="1:4" ht="16" x14ac:dyDescent="0.4">
      <c r="B34" s="20" t="s">
        <v>7</v>
      </c>
      <c r="C34" s="18" t="s">
        <v>8</v>
      </c>
      <c r="D34" s="89" t="s">
        <v>44</v>
      </c>
    </row>
    <row r="35" spans="1:4" s="102" customFormat="1" ht="16" x14ac:dyDescent="0.4">
      <c r="B35" s="103" t="s">
        <v>1607</v>
      </c>
      <c r="C35" s="596">
        <v>24</v>
      </c>
      <c r="D35" s="104" t="s">
        <v>1608</v>
      </c>
    </row>
    <row r="36" spans="1:4" ht="24.75" customHeight="1" x14ac:dyDescent="0.4">
      <c r="B36" s="36" t="s">
        <v>1609</v>
      </c>
      <c r="C36" s="597"/>
      <c r="D36" s="74"/>
    </row>
    <row r="37" spans="1:4" ht="25.5" customHeight="1" x14ac:dyDescent="0.35">
      <c r="B37" s="4" t="s">
        <v>1610</v>
      </c>
      <c r="C37" s="598"/>
      <c r="D37" s="7" t="s">
        <v>1611</v>
      </c>
    </row>
    <row r="38" spans="1:4" s="16" customFormat="1" x14ac:dyDescent="0.35">
      <c r="B38" s="52" t="s">
        <v>285</v>
      </c>
      <c r="C38" s="98">
        <v>6</v>
      </c>
      <c r="D38" s="74" t="s">
        <v>1612</v>
      </c>
    </row>
    <row r="39" spans="1:4" s="16" customFormat="1" x14ac:dyDescent="0.35">
      <c r="B39" s="52" t="s">
        <v>1556</v>
      </c>
      <c r="C39" s="98">
        <f>SUM(C35:C38)</f>
        <v>30</v>
      </c>
      <c r="D39" s="74"/>
    </row>
    <row r="42" spans="1:4" x14ac:dyDescent="0.35">
      <c r="A42" s="16" t="s">
        <v>1613</v>
      </c>
    </row>
    <row r="43" spans="1:4" x14ac:dyDescent="0.35">
      <c r="A43" t="s">
        <v>1614</v>
      </c>
    </row>
    <row r="44" spans="1:4" ht="16" x14ac:dyDescent="0.4">
      <c r="B44" s="20" t="s">
        <v>7</v>
      </c>
      <c r="C44" s="18" t="s">
        <v>8</v>
      </c>
      <c r="D44" s="89" t="s">
        <v>44</v>
      </c>
    </row>
    <row r="45" spans="1:4" ht="25.5" customHeight="1" x14ac:dyDescent="0.4">
      <c r="B45" s="4" t="s">
        <v>1615</v>
      </c>
      <c r="C45" s="106">
        <v>4</v>
      </c>
      <c r="D45" s="7" t="s">
        <v>1616</v>
      </c>
    </row>
    <row r="46" spans="1:4" s="16" customFormat="1" x14ac:dyDescent="0.35">
      <c r="B46" s="52" t="s">
        <v>285</v>
      </c>
      <c r="C46" s="105">
        <v>0</v>
      </c>
      <c r="D46" s="74" t="s">
        <v>1612</v>
      </c>
    </row>
    <row r="47" spans="1:4" s="16" customFormat="1" x14ac:dyDescent="0.35">
      <c r="B47" s="52" t="s">
        <v>1556</v>
      </c>
      <c r="C47" s="105">
        <f>SUM(C44:C46)</f>
        <v>4</v>
      </c>
      <c r="D47" s="74"/>
    </row>
    <row r="51" spans="2:5" x14ac:dyDescent="0.35">
      <c r="B51" s="16" t="s">
        <v>612</v>
      </c>
      <c r="C51" s="19"/>
      <c r="D51" s="16"/>
    </row>
    <row r="52" spans="2:5" x14ac:dyDescent="0.35">
      <c r="B52" s="16"/>
      <c r="C52" s="16"/>
      <c r="D52" s="16"/>
    </row>
    <row r="53" spans="2:5" x14ac:dyDescent="0.35">
      <c r="C53" s="16"/>
      <c r="D53" s="16"/>
    </row>
    <row r="54" spans="2:5" ht="16" x14ac:dyDescent="0.4">
      <c r="B54" s="16" t="s">
        <v>1617</v>
      </c>
      <c r="C54" s="599" t="s">
        <v>8</v>
      </c>
      <c r="D54" s="599"/>
      <c r="E54" s="599"/>
    </row>
    <row r="55" spans="2:5" ht="16" x14ac:dyDescent="0.4">
      <c r="B55" s="20" t="s">
        <v>277</v>
      </c>
      <c r="C55" s="20" t="s">
        <v>1050</v>
      </c>
      <c r="D55" s="89" t="s">
        <v>285</v>
      </c>
      <c r="E55" s="20" t="s">
        <v>288</v>
      </c>
    </row>
    <row r="56" spans="2:5" ht="29" x14ac:dyDescent="0.35">
      <c r="B56" s="52" t="s">
        <v>1279</v>
      </c>
      <c r="C56" s="98">
        <v>48</v>
      </c>
      <c r="D56" s="123">
        <v>32</v>
      </c>
      <c r="E56" s="98">
        <f>SUM(C56:D56)</f>
        <v>80</v>
      </c>
    </row>
    <row r="57" spans="2:5" ht="29" x14ac:dyDescent="0.35">
      <c r="B57" s="52" t="s">
        <v>1599</v>
      </c>
      <c r="C57" s="98">
        <v>32</v>
      </c>
      <c r="D57" s="123">
        <v>8</v>
      </c>
      <c r="E57" s="98">
        <f>SUM(C57:D57)</f>
        <v>40</v>
      </c>
    </row>
    <row r="58" spans="2:5" x14ac:dyDescent="0.35">
      <c r="B58" s="52" t="s">
        <v>1605</v>
      </c>
      <c r="C58" s="98">
        <v>24</v>
      </c>
      <c r="D58" s="123">
        <v>6</v>
      </c>
      <c r="E58" s="98">
        <f>SUM(C58:D58)</f>
        <v>30</v>
      </c>
    </row>
    <row r="59" spans="2:5" ht="43.5" x14ac:dyDescent="0.35">
      <c r="B59" s="52" t="s">
        <v>1613</v>
      </c>
      <c r="C59" s="98">
        <v>4</v>
      </c>
      <c r="D59" s="123">
        <v>0</v>
      </c>
      <c r="E59" s="98">
        <f>SUM(C59:D59)</f>
        <v>4</v>
      </c>
    </row>
    <row r="60" spans="2:5" x14ac:dyDescent="0.35">
      <c r="B60" s="52" t="s">
        <v>286</v>
      </c>
      <c r="C60" s="98"/>
      <c r="D60" s="123"/>
      <c r="E60" s="99">
        <f>SUM(E56:E59)*0.1</f>
        <v>15.4</v>
      </c>
    </row>
    <row r="61" spans="2:5" ht="23.25" customHeight="1" x14ac:dyDescent="0.35">
      <c r="B61" s="52" t="s">
        <v>1618</v>
      </c>
      <c r="C61" s="98"/>
      <c r="D61" s="123"/>
      <c r="E61" s="99">
        <f>SUM(E56:E60)</f>
        <v>169.4</v>
      </c>
    </row>
  </sheetData>
  <mergeCells count="5">
    <mergeCell ref="C9:C14"/>
    <mergeCell ref="C26:C27"/>
    <mergeCell ref="A33:D33"/>
    <mergeCell ref="C35:C37"/>
    <mergeCell ref="C54:E54"/>
  </mergeCells>
  <pageMargins left="0.7" right="0.7" top="0.75" bottom="0.75" header="0.3" footer="0.3"/>
  <headerFooter>
    <oddFooter>&amp;C_x000D_&amp;1#&amp;"Aptos"&amp;8&amp;KFF0000 Logicalis - Sensitive</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8FF69-B286-4E3E-AFAB-676C3E17112C}">
  <dimension ref="A2:D81"/>
  <sheetViews>
    <sheetView workbookViewId="0">
      <selection activeCell="G7" sqref="G7"/>
    </sheetView>
  </sheetViews>
  <sheetFormatPr baseColWidth="10" defaultColWidth="11.453125" defaultRowHeight="14.5" x14ac:dyDescent="0.35"/>
  <cols>
    <col min="1" max="3" width="27.54296875" customWidth="1"/>
    <col min="4" max="4" width="19.1796875" customWidth="1"/>
  </cols>
  <sheetData>
    <row r="2" spans="1:4" ht="18.5" x14ac:dyDescent="0.45">
      <c r="A2" s="511" t="s">
        <v>1619</v>
      </c>
      <c r="B2" s="511"/>
      <c r="C2" s="511"/>
      <c r="D2" s="511"/>
    </row>
    <row r="3" spans="1:4" x14ac:dyDescent="0.35">
      <c r="A3" t="s">
        <v>829</v>
      </c>
    </row>
    <row r="4" spans="1:4" x14ac:dyDescent="0.35">
      <c r="A4" s="87">
        <v>45689</v>
      </c>
    </row>
    <row r="5" spans="1:4" s="17" customFormat="1" ht="16" x14ac:dyDescent="0.4">
      <c r="A5" s="18" t="s">
        <v>1620</v>
      </c>
      <c r="B5" s="18" t="s">
        <v>1621</v>
      </c>
      <c r="C5" s="18" t="s">
        <v>1622</v>
      </c>
      <c r="D5" s="18" t="s">
        <v>1623</v>
      </c>
    </row>
    <row r="6" spans="1:4" x14ac:dyDescent="0.35">
      <c r="A6" s="1" t="s">
        <v>1624</v>
      </c>
      <c r="B6" s="1" t="s">
        <v>1625</v>
      </c>
      <c r="D6" s="1"/>
    </row>
    <row r="7" spans="1:4" x14ac:dyDescent="0.35">
      <c r="A7" s="1"/>
      <c r="B7" s="1"/>
      <c r="C7" s="1" t="s">
        <v>1626</v>
      </c>
      <c r="D7" s="1">
        <v>1</v>
      </c>
    </row>
    <row r="8" spans="1:4" x14ac:dyDescent="0.35">
      <c r="A8" s="1"/>
      <c r="B8" s="1"/>
      <c r="C8" s="1" t="s">
        <v>1050</v>
      </c>
      <c r="D8" s="1">
        <v>2</v>
      </c>
    </row>
    <row r="9" spans="1:4" x14ac:dyDescent="0.35">
      <c r="A9" s="1"/>
      <c r="B9" s="1"/>
      <c r="C9" s="1" t="s">
        <v>285</v>
      </c>
      <c r="D9" s="1">
        <v>3</v>
      </c>
    </row>
    <row r="10" spans="1:4" x14ac:dyDescent="0.35">
      <c r="A10" s="1"/>
      <c r="B10" s="1"/>
      <c r="C10" s="1" t="s">
        <v>1627</v>
      </c>
      <c r="D10" s="1">
        <v>4</v>
      </c>
    </row>
    <row r="11" spans="1:4" x14ac:dyDescent="0.35">
      <c r="A11" s="1"/>
      <c r="B11" s="1" t="s">
        <v>1628</v>
      </c>
      <c r="C11" s="1"/>
      <c r="D11" s="1"/>
    </row>
    <row r="12" spans="1:4" x14ac:dyDescent="0.35">
      <c r="A12" s="1"/>
      <c r="B12" s="1"/>
      <c r="C12" s="1" t="s">
        <v>1626</v>
      </c>
      <c r="D12" s="1">
        <v>1</v>
      </c>
    </row>
    <row r="13" spans="1:4" x14ac:dyDescent="0.35">
      <c r="A13" s="1"/>
      <c r="B13" s="1"/>
      <c r="C13" s="1" t="s">
        <v>1050</v>
      </c>
      <c r="D13" s="1">
        <v>2</v>
      </c>
    </row>
    <row r="14" spans="1:4" x14ac:dyDescent="0.35">
      <c r="A14" s="1"/>
      <c r="B14" s="1"/>
      <c r="C14" s="1" t="s">
        <v>285</v>
      </c>
      <c r="D14" s="1">
        <v>3</v>
      </c>
    </row>
    <row r="15" spans="1:4" x14ac:dyDescent="0.35">
      <c r="A15" s="1"/>
      <c r="B15" s="1"/>
      <c r="C15" s="1" t="s">
        <v>1627</v>
      </c>
      <c r="D15" s="1">
        <v>4</v>
      </c>
    </row>
    <row r="16" spans="1:4" x14ac:dyDescent="0.35">
      <c r="A16" s="1"/>
      <c r="B16" s="1" t="s">
        <v>1629</v>
      </c>
      <c r="C16" s="1"/>
      <c r="D16" s="1"/>
    </row>
    <row r="17" spans="1:4" x14ac:dyDescent="0.35">
      <c r="A17" s="1"/>
      <c r="B17" s="1"/>
      <c r="C17" s="1" t="s">
        <v>1626</v>
      </c>
      <c r="D17" s="1">
        <v>1</v>
      </c>
    </row>
    <row r="18" spans="1:4" x14ac:dyDescent="0.35">
      <c r="A18" s="1"/>
      <c r="B18" s="1"/>
      <c r="C18" s="1" t="s">
        <v>1050</v>
      </c>
      <c r="D18" s="1">
        <v>2</v>
      </c>
    </row>
    <row r="19" spans="1:4" x14ac:dyDescent="0.35">
      <c r="A19" s="1"/>
      <c r="B19" s="1"/>
      <c r="C19" s="1" t="s">
        <v>285</v>
      </c>
      <c r="D19" s="1">
        <v>3</v>
      </c>
    </row>
    <row r="20" spans="1:4" x14ac:dyDescent="0.35">
      <c r="A20" s="1"/>
      <c r="B20" s="1"/>
      <c r="C20" s="1" t="s">
        <v>1627</v>
      </c>
      <c r="D20" s="1">
        <v>4</v>
      </c>
    </row>
    <row r="21" spans="1:4" x14ac:dyDescent="0.35">
      <c r="A21" s="1"/>
      <c r="B21" s="1" t="s">
        <v>1630</v>
      </c>
      <c r="C21" s="1"/>
      <c r="D21" s="1"/>
    </row>
    <row r="22" spans="1:4" x14ac:dyDescent="0.35">
      <c r="A22" s="1"/>
      <c r="B22" s="1"/>
      <c r="C22" s="1" t="s">
        <v>1626</v>
      </c>
      <c r="D22" s="1">
        <v>1</v>
      </c>
    </row>
    <row r="23" spans="1:4" x14ac:dyDescent="0.35">
      <c r="A23" s="1"/>
      <c r="B23" s="1"/>
      <c r="C23" s="1" t="s">
        <v>1631</v>
      </c>
      <c r="D23" s="1">
        <v>2</v>
      </c>
    </row>
    <row r="24" spans="1:4" x14ac:dyDescent="0.35">
      <c r="A24" s="1"/>
      <c r="B24" s="1"/>
      <c r="C24" s="1" t="s">
        <v>1632</v>
      </c>
      <c r="D24" s="1">
        <v>3</v>
      </c>
    </row>
    <row r="25" spans="1:4" x14ac:dyDescent="0.35">
      <c r="A25" s="1"/>
      <c r="B25" s="1"/>
      <c r="C25" s="1" t="s">
        <v>1627</v>
      </c>
      <c r="D25" s="1">
        <v>4</v>
      </c>
    </row>
    <row r="26" spans="1:4" x14ac:dyDescent="0.35">
      <c r="A26" s="1"/>
      <c r="B26" s="1" t="s">
        <v>1633</v>
      </c>
      <c r="C26" s="1"/>
      <c r="D26" s="1"/>
    </row>
    <row r="27" spans="1:4" x14ac:dyDescent="0.35">
      <c r="A27" s="1"/>
      <c r="B27" s="1"/>
      <c r="C27" s="1" t="s">
        <v>1626</v>
      </c>
      <c r="D27" s="1">
        <v>1</v>
      </c>
    </row>
    <row r="28" spans="1:4" x14ac:dyDescent="0.35">
      <c r="A28" s="1"/>
      <c r="B28" s="1"/>
      <c r="C28" s="1" t="s">
        <v>1627</v>
      </c>
      <c r="D28" s="1">
        <v>2</v>
      </c>
    </row>
    <row r="29" spans="1:4" x14ac:dyDescent="0.35">
      <c r="A29" s="1"/>
      <c r="B29" s="1" t="s">
        <v>1634</v>
      </c>
      <c r="C29" s="1"/>
      <c r="D29" s="1"/>
    </row>
    <row r="30" spans="1:4" x14ac:dyDescent="0.35">
      <c r="A30" s="1"/>
      <c r="B30" s="1"/>
      <c r="C30" s="1" t="s">
        <v>1635</v>
      </c>
      <c r="D30" s="1">
        <v>1</v>
      </c>
    </row>
    <row r="31" spans="1:4" x14ac:dyDescent="0.35">
      <c r="A31" s="1"/>
      <c r="B31" s="1"/>
      <c r="C31" s="1" t="s">
        <v>1632</v>
      </c>
      <c r="D31" s="1">
        <v>2</v>
      </c>
    </row>
    <row r="32" spans="1:4" x14ac:dyDescent="0.35">
      <c r="A32" s="1"/>
      <c r="B32" s="1"/>
      <c r="C32" s="1" t="s">
        <v>1636</v>
      </c>
      <c r="D32" s="1">
        <v>3</v>
      </c>
    </row>
    <row r="33" spans="1:4" x14ac:dyDescent="0.35">
      <c r="A33" s="1"/>
      <c r="B33" s="1" t="s">
        <v>1637</v>
      </c>
      <c r="C33" s="1"/>
      <c r="D33" s="1"/>
    </row>
    <row r="34" spans="1:4" x14ac:dyDescent="0.35">
      <c r="A34" s="1"/>
      <c r="B34" s="1"/>
      <c r="C34" s="1" t="s">
        <v>1632</v>
      </c>
      <c r="D34" s="1"/>
    </row>
    <row r="35" spans="1:4" x14ac:dyDescent="0.35">
      <c r="A35" s="1"/>
      <c r="B35" s="1" t="s">
        <v>1638</v>
      </c>
      <c r="C35" s="1"/>
      <c r="D35" s="1"/>
    </row>
    <row r="36" spans="1:4" x14ac:dyDescent="0.35">
      <c r="A36" s="1"/>
      <c r="B36" s="1"/>
      <c r="C36" s="1" t="s">
        <v>1631</v>
      </c>
      <c r="D36" s="1">
        <v>1</v>
      </c>
    </row>
    <row r="37" spans="1:4" x14ac:dyDescent="0.35">
      <c r="A37" s="1"/>
      <c r="B37" s="1"/>
      <c r="C37" s="1" t="s">
        <v>1632</v>
      </c>
      <c r="D37" s="1">
        <v>2</v>
      </c>
    </row>
    <row r="38" spans="1:4" x14ac:dyDescent="0.35">
      <c r="A38" s="1"/>
      <c r="B38" s="1" t="s">
        <v>1639</v>
      </c>
      <c r="C38" s="1"/>
      <c r="D38" s="1"/>
    </row>
    <row r="39" spans="1:4" x14ac:dyDescent="0.35">
      <c r="A39" s="1"/>
      <c r="B39" s="1"/>
      <c r="C39" s="1"/>
      <c r="D39" s="1"/>
    </row>
    <row r="40" spans="1:4" x14ac:dyDescent="0.35">
      <c r="A40" s="1"/>
      <c r="B40" s="1"/>
      <c r="C40" s="1"/>
      <c r="D40" s="1"/>
    </row>
    <row r="41" spans="1:4" x14ac:dyDescent="0.35">
      <c r="A41" s="1" t="s">
        <v>1640</v>
      </c>
      <c r="B41" s="1" t="s">
        <v>1641</v>
      </c>
      <c r="C41" s="1"/>
      <c r="D41" s="1"/>
    </row>
    <row r="42" spans="1:4" x14ac:dyDescent="0.35">
      <c r="A42" s="1"/>
      <c r="B42" s="1"/>
      <c r="C42" s="1" t="s">
        <v>1626</v>
      </c>
      <c r="D42" s="1">
        <v>1</v>
      </c>
    </row>
    <row r="43" spans="1:4" x14ac:dyDescent="0.35">
      <c r="A43" s="1"/>
      <c r="B43" s="1"/>
      <c r="C43" s="1" t="s">
        <v>1050</v>
      </c>
      <c r="D43" s="1">
        <v>2</v>
      </c>
    </row>
    <row r="44" spans="1:4" x14ac:dyDescent="0.35">
      <c r="A44" s="1"/>
      <c r="B44" s="1"/>
      <c r="C44" s="1" t="s">
        <v>285</v>
      </c>
      <c r="D44" s="1">
        <v>3</v>
      </c>
    </row>
    <row r="45" spans="1:4" x14ac:dyDescent="0.35">
      <c r="A45" s="1"/>
      <c r="B45" s="1"/>
      <c r="C45" s="1" t="s">
        <v>1627</v>
      </c>
      <c r="D45" s="1">
        <v>4</v>
      </c>
    </row>
    <row r="46" spans="1:4" x14ac:dyDescent="0.35">
      <c r="A46" s="1"/>
      <c r="B46" s="1" t="s">
        <v>1642</v>
      </c>
      <c r="C46" s="1"/>
      <c r="D46" s="1"/>
    </row>
    <row r="47" spans="1:4" x14ac:dyDescent="0.35">
      <c r="A47" s="1"/>
      <c r="B47" s="1"/>
      <c r="C47" s="1" t="s">
        <v>1626</v>
      </c>
      <c r="D47" s="1">
        <v>1</v>
      </c>
    </row>
    <row r="48" spans="1:4" x14ac:dyDescent="0.35">
      <c r="A48" s="1"/>
      <c r="B48" s="1"/>
      <c r="C48" s="1" t="s">
        <v>1050</v>
      </c>
      <c r="D48" s="1">
        <v>2</v>
      </c>
    </row>
    <row r="49" spans="1:4" x14ac:dyDescent="0.35">
      <c r="A49" s="1"/>
      <c r="B49" s="1"/>
      <c r="C49" s="1" t="s">
        <v>285</v>
      </c>
      <c r="D49" s="1">
        <v>3</v>
      </c>
    </row>
    <row r="50" spans="1:4" x14ac:dyDescent="0.35">
      <c r="A50" s="1"/>
      <c r="B50" s="1"/>
      <c r="C50" s="1" t="s">
        <v>1627</v>
      </c>
      <c r="D50" s="1">
        <v>4</v>
      </c>
    </row>
    <row r="51" spans="1:4" x14ac:dyDescent="0.35">
      <c r="A51" s="1"/>
      <c r="B51" s="1" t="s">
        <v>1643</v>
      </c>
      <c r="C51" s="1"/>
      <c r="D51" s="1"/>
    </row>
    <row r="52" spans="1:4" x14ac:dyDescent="0.35">
      <c r="A52" s="1"/>
      <c r="B52" s="1"/>
      <c r="C52" s="1" t="s">
        <v>1626</v>
      </c>
      <c r="D52" s="1">
        <v>1</v>
      </c>
    </row>
    <row r="53" spans="1:4" x14ac:dyDescent="0.35">
      <c r="A53" s="1"/>
      <c r="B53" s="1"/>
      <c r="C53" s="1" t="s">
        <v>1050</v>
      </c>
      <c r="D53" s="1">
        <v>2</v>
      </c>
    </row>
    <row r="54" spans="1:4" x14ac:dyDescent="0.35">
      <c r="A54" s="1"/>
      <c r="B54" s="1"/>
      <c r="C54" s="1" t="s">
        <v>285</v>
      </c>
      <c r="D54" s="1">
        <v>3</v>
      </c>
    </row>
    <row r="55" spans="1:4" x14ac:dyDescent="0.35">
      <c r="A55" s="1"/>
      <c r="B55" s="1" t="s">
        <v>1644</v>
      </c>
      <c r="C55" s="1"/>
      <c r="D55" s="1"/>
    </row>
    <row r="56" spans="1:4" x14ac:dyDescent="0.35">
      <c r="A56" s="1"/>
      <c r="B56" s="1"/>
      <c r="C56" s="1" t="s">
        <v>1626</v>
      </c>
      <c r="D56" s="1">
        <v>1</v>
      </c>
    </row>
    <row r="57" spans="1:4" x14ac:dyDescent="0.35">
      <c r="A57" s="1"/>
      <c r="B57" s="1"/>
      <c r="C57" s="1" t="s">
        <v>1050</v>
      </c>
      <c r="D57" s="1">
        <v>2</v>
      </c>
    </row>
    <row r="58" spans="1:4" x14ac:dyDescent="0.35">
      <c r="A58" s="1"/>
      <c r="B58" s="1"/>
      <c r="C58" s="1" t="s">
        <v>285</v>
      </c>
      <c r="D58" s="1">
        <v>3</v>
      </c>
    </row>
    <row r="59" spans="1:4" x14ac:dyDescent="0.35">
      <c r="A59" s="1"/>
      <c r="B59" s="1" t="s">
        <v>1645</v>
      </c>
      <c r="C59" s="1"/>
      <c r="D59" s="1"/>
    </row>
    <row r="60" spans="1:4" x14ac:dyDescent="0.35">
      <c r="A60" s="1"/>
      <c r="B60" s="1"/>
      <c r="C60" s="1" t="s">
        <v>1626</v>
      </c>
      <c r="D60" s="1">
        <v>1</v>
      </c>
    </row>
    <row r="61" spans="1:4" x14ac:dyDescent="0.35">
      <c r="A61" s="1"/>
      <c r="B61" s="1"/>
      <c r="C61" s="1" t="s">
        <v>1050</v>
      </c>
      <c r="D61" s="1">
        <v>2</v>
      </c>
    </row>
    <row r="62" spans="1:4" x14ac:dyDescent="0.35">
      <c r="A62" s="1"/>
      <c r="B62" s="1"/>
      <c r="C62" s="1" t="s">
        <v>285</v>
      </c>
      <c r="D62" s="1">
        <v>3</v>
      </c>
    </row>
    <row r="63" spans="1:4" x14ac:dyDescent="0.35">
      <c r="A63" s="1"/>
      <c r="B63" s="1" t="s">
        <v>1646</v>
      </c>
      <c r="C63" s="1"/>
      <c r="D63" s="1"/>
    </row>
    <row r="64" spans="1:4" x14ac:dyDescent="0.35">
      <c r="A64" s="1"/>
      <c r="B64" s="1"/>
      <c r="C64" s="1" t="s">
        <v>1626</v>
      </c>
      <c r="D64" s="1">
        <v>1</v>
      </c>
    </row>
    <row r="65" spans="1:4" x14ac:dyDescent="0.35">
      <c r="A65" s="1"/>
      <c r="B65" s="1"/>
      <c r="C65" s="1" t="s">
        <v>1050</v>
      </c>
      <c r="D65" s="1">
        <v>2</v>
      </c>
    </row>
    <row r="66" spans="1:4" x14ac:dyDescent="0.35">
      <c r="A66" s="1"/>
      <c r="B66" s="1"/>
      <c r="C66" s="1" t="s">
        <v>285</v>
      </c>
      <c r="D66" s="1">
        <v>3</v>
      </c>
    </row>
    <row r="67" spans="1:4" x14ac:dyDescent="0.35">
      <c r="A67" s="1"/>
      <c r="B67" s="1" t="s">
        <v>1639</v>
      </c>
      <c r="C67" s="1"/>
      <c r="D67" s="1"/>
    </row>
    <row r="68" spans="1:4" x14ac:dyDescent="0.35">
      <c r="A68" s="1"/>
      <c r="B68" s="1"/>
      <c r="C68" s="1"/>
      <c r="D68" s="1"/>
    </row>
    <row r="69" spans="1:4" x14ac:dyDescent="0.35">
      <c r="A69" s="1"/>
      <c r="B69" s="1"/>
      <c r="C69" s="1"/>
      <c r="D69" s="1"/>
    </row>
    <row r="70" spans="1:4" x14ac:dyDescent="0.35">
      <c r="A70" s="1"/>
      <c r="B70" s="1"/>
      <c r="C70" s="1"/>
      <c r="D70" s="1"/>
    </row>
    <row r="71" spans="1:4" x14ac:dyDescent="0.35">
      <c r="A71" s="1"/>
      <c r="B71" s="1"/>
      <c r="C71" s="1"/>
      <c r="D71" s="1"/>
    </row>
    <row r="72" spans="1:4" x14ac:dyDescent="0.35">
      <c r="A72" s="1"/>
      <c r="B72" s="1"/>
      <c r="C72" s="1"/>
      <c r="D72" s="1"/>
    </row>
    <row r="74" spans="1:4" s="17" customFormat="1" ht="16" x14ac:dyDescent="0.4">
      <c r="A74" s="18" t="s">
        <v>1647</v>
      </c>
      <c r="B74" s="18" t="s">
        <v>1648</v>
      </c>
      <c r="C74" s="18"/>
      <c r="D74" s="18"/>
    </row>
    <row r="75" spans="1:4" x14ac:dyDescent="0.35">
      <c r="A75" s="1"/>
      <c r="B75" s="1"/>
      <c r="C75" s="1"/>
      <c r="D75" s="1"/>
    </row>
    <row r="76" spans="1:4" x14ac:dyDescent="0.35">
      <c r="A76" s="1"/>
      <c r="B76" s="1"/>
      <c r="C76" s="1"/>
      <c r="D76" s="1"/>
    </row>
    <row r="77" spans="1:4" x14ac:dyDescent="0.35">
      <c r="A77" s="1"/>
      <c r="B77" s="1"/>
      <c r="C77" s="1"/>
      <c r="D77" s="1"/>
    </row>
    <row r="78" spans="1:4" x14ac:dyDescent="0.35">
      <c r="A78" s="1"/>
      <c r="B78" s="1"/>
      <c r="C78" s="1"/>
      <c r="D78" s="1"/>
    </row>
    <row r="79" spans="1:4" x14ac:dyDescent="0.35">
      <c r="A79" s="1"/>
      <c r="B79" s="1"/>
      <c r="C79" s="1"/>
      <c r="D79" s="1"/>
    </row>
    <row r="80" spans="1:4" x14ac:dyDescent="0.35">
      <c r="A80" s="1"/>
      <c r="B80" s="1"/>
      <c r="C80" s="1"/>
      <c r="D80" s="1"/>
    </row>
    <row r="81" spans="1:4" x14ac:dyDescent="0.35">
      <c r="A81" s="1"/>
      <c r="B81" s="1"/>
      <c r="C81" s="1"/>
      <c r="D81" s="1"/>
    </row>
  </sheetData>
  <mergeCells count="1">
    <mergeCell ref="A2:D2"/>
  </mergeCells>
  <pageMargins left="0.7" right="0.7" top="0.75" bottom="0.75" header="0.3" footer="0.3"/>
  <headerFooter>
    <oddFooter>&amp;C_x000D_&amp;1#&amp;"Aptos"&amp;8&amp;KFF0000 Logicalis - Sensitive</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E75A-5847-4C51-BBE6-1B480218EC32}">
  <dimension ref="A3:D35"/>
  <sheetViews>
    <sheetView topLeftCell="A22" workbookViewId="0">
      <selection activeCell="B36" sqref="B36"/>
    </sheetView>
  </sheetViews>
  <sheetFormatPr baseColWidth="10" defaultColWidth="11.453125" defaultRowHeight="14.5" x14ac:dyDescent="0.35"/>
  <cols>
    <col min="2" max="2" width="53.54296875" customWidth="1"/>
    <col min="3" max="3" width="15.453125" customWidth="1"/>
    <col min="4" max="4" width="26" customWidth="1"/>
  </cols>
  <sheetData>
    <row r="3" spans="1:4" x14ac:dyDescent="0.35">
      <c r="A3" s="16" t="s">
        <v>612</v>
      </c>
      <c r="B3" s="19" t="s">
        <v>1649</v>
      </c>
      <c r="C3" s="16"/>
      <c r="D3" s="19"/>
    </row>
    <row r="4" spans="1:4" x14ac:dyDescent="0.35">
      <c r="A4" s="16" t="s">
        <v>2</v>
      </c>
      <c r="B4" s="23">
        <v>45673</v>
      </c>
      <c r="C4" s="16"/>
      <c r="D4" s="19"/>
    </row>
    <row r="5" spans="1:4" x14ac:dyDescent="0.35">
      <c r="A5" s="16" t="s">
        <v>3</v>
      </c>
      <c r="B5" s="19" t="s">
        <v>4</v>
      </c>
      <c r="C5" s="16"/>
      <c r="D5" s="19"/>
    </row>
    <row r="6" spans="1:4" x14ac:dyDescent="0.35">
      <c r="B6" s="3"/>
      <c r="D6" s="3"/>
    </row>
    <row r="7" spans="1:4" ht="16" x14ac:dyDescent="0.4">
      <c r="A7" s="17"/>
      <c r="B7" s="20" t="s">
        <v>7</v>
      </c>
      <c r="C7" s="18" t="s">
        <v>8</v>
      </c>
      <c r="D7" s="20" t="s">
        <v>44</v>
      </c>
    </row>
    <row r="8" spans="1:4" ht="16" x14ac:dyDescent="0.4">
      <c r="A8" s="17"/>
      <c r="B8" s="29" t="s">
        <v>279</v>
      </c>
      <c r="C8" s="30"/>
      <c r="D8" s="29"/>
    </row>
    <row r="9" spans="1:4" ht="130.5" x14ac:dyDescent="0.35">
      <c r="B9" s="4" t="s">
        <v>1581</v>
      </c>
      <c r="C9" s="1"/>
      <c r="D9" s="4" t="s">
        <v>1650</v>
      </c>
    </row>
    <row r="17" spans="1:4" ht="15" thickBot="1" x14ac:dyDescent="0.4">
      <c r="A17" t="s">
        <v>1651</v>
      </c>
    </row>
    <row r="18" spans="1:4" ht="15" thickBot="1" x14ac:dyDescent="0.4">
      <c r="B18" s="80" t="s">
        <v>1652</v>
      </c>
      <c r="C18" s="81" t="s">
        <v>904</v>
      </c>
      <c r="D18" s="81" t="s">
        <v>1653</v>
      </c>
    </row>
    <row r="19" spans="1:4" ht="15" thickBot="1" x14ac:dyDescent="0.4">
      <c r="B19" s="82" t="s">
        <v>1654</v>
      </c>
      <c r="C19" s="83">
        <v>56</v>
      </c>
      <c r="D19" s="84"/>
    </row>
    <row r="20" spans="1:4" ht="15" thickBot="1" x14ac:dyDescent="0.4">
      <c r="B20" s="82" t="s">
        <v>1655</v>
      </c>
      <c r="C20" s="85">
        <v>96</v>
      </c>
      <c r="D20" s="86" t="s">
        <v>1656</v>
      </c>
    </row>
    <row r="21" spans="1:4" ht="15" thickBot="1" x14ac:dyDescent="0.4">
      <c r="B21" s="82" t="s">
        <v>1657</v>
      </c>
      <c r="C21" s="83">
        <v>56</v>
      </c>
      <c r="D21" s="84"/>
    </row>
    <row r="22" spans="1:4" ht="15" thickBot="1" x14ac:dyDescent="0.4">
      <c r="B22" s="82" t="s">
        <v>1658</v>
      </c>
      <c r="C22" s="83">
        <v>26</v>
      </c>
      <c r="D22" s="84"/>
    </row>
    <row r="23" spans="1:4" ht="15" thickBot="1" x14ac:dyDescent="0.4">
      <c r="B23" s="82" t="s">
        <v>1659</v>
      </c>
      <c r="C23" s="83">
        <v>80</v>
      </c>
      <c r="D23" s="84"/>
    </row>
    <row r="24" spans="1:4" ht="15" thickBot="1" x14ac:dyDescent="0.4">
      <c r="B24" s="82" t="s">
        <v>1660</v>
      </c>
      <c r="C24" s="83">
        <v>34</v>
      </c>
      <c r="D24" s="84"/>
    </row>
    <row r="25" spans="1:4" ht="15" thickBot="1" x14ac:dyDescent="0.4">
      <c r="B25" s="82" t="s">
        <v>1661</v>
      </c>
      <c r="C25" s="83">
        <v>34</v>
      </c>
      <c r="D25" s="84"/>
    </row>
    <row r="26" spans="1:4" ht="15" thickBot="1" x14ac:dyDescent="0.4">
      <c r="B26" s="82" t="s">
        <v>1662</v>
      </c>
      <c r="C26" s="83">
        <v>56</v>
      </c>
      <c r="D26" s="84"/>
    </row>
    <row r="27" spans="1:4" ht="15" thickBot="1" x14ac:dyDescent="0.4">
      <c r="B27" s="82" t="s">
        <v>1663</v>
      </c>
      <c r="C27" s="83">
        <v>56</v>
      </c>
      <c r="D27" s="84"/>
    </row>
    <row r="28" spans="1:4" ht="15" thickBot="1" x14ac:dyDescent="0.4">
      <c r="B28" s="82" t="s">
        <v>1664</v>
      </c>
      <c r="C28" s="83">
        <v>8</v>
      </c>
      <c r="D28" s="84"/>
    </row>
    <row r="29" spans="1:4" ht="15" thickBot="1" x14ac:dyDescent="0.4">
      <c r="B29" s="82" t="s">
        <v>1665</v>
      </c>
      <c r="C29" s="85">
        <v>150</v>
      </c>
      <c r="D29" s="86" t="s">
        <v>1666</v>
      </c>
    </row>
    <row r="33" spans="2:2" x14ac:dyDescent="0.35">
      <c r="B33" t="s">
        <v>1667</v>
      </c>
    </row>
    <row r="34" spans="2:2" x14ac:dyDescent="0.35">
      <c r="B34" t="s">
        <v>1668</v>
      </c>
    </row>
    <row r="35" spans="2:2" x14ac:dyDescent="0.35">
      <c r="B35" t="s">
        <v>1669</v>
      </c>
    </row>
  </sheetData>
  <pageMargins left="0.7" right="0.7" top="0.75" bottom="0.75" header="0.3" footer="0.3"/>
  <headerFooter>
    <oddFooter>&amp;C_x000D_&amp;1#&amp;"Aptos"&amp;8&amp;KFF0000 Logicalis - Sensitive</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B920A-4DA3-46BC-98D5-BA93E9D466D2}">
  <dimension ref="A2:D30"/>
  <sheetViews>
    <sheetView workbookViewId="0">
      <selection activeCell="B9" sqref="B9"/>
    </sheetView>
  </sheetViews>
  <sheetFormatPr baseColWidth="10" defaultColWidth="11.453125" defaultRowHeight="14.5" x14ac:dyDescent="0.35"/>
  <cols>
    <col min="1" max="1" width="15.81640625" customWidth="1"/>
    <col min="2" max="2" width="43.1796875" style="3" customWidth="1"/>
    <col min="3" max="3" width="18" customWidth="1"/>
    <col min="4" max="4" width="63" style="3" customWidth="1"/>
  </cols>
  <sheetData>
    <row r="2" spans="1:4" s="16" customFormat="1" ht="29" x14ac:dyDescent="0.35">
      <c r="A2" s="16" t="s">
        <v>612</v>
      </c>
      <c r="B2" s="19" t="s">
        <v>1279</v>
      </c>
      <c r="D2" s="19"/>
    </row>
    <row r="3" spans="1:4" s="16" customFormat="1" x14ac:dyDescent="0.35">
      <c r="A3" s="16" t="s">
        <v>2</v>
      </c>
      <c r="B3" s="23">
        <v>45644</v>
      </c>
      <c r="D3" s="19"/>
    </row>
    <row r="4" spans="1:4" s="16" customFormat="1" x14ac:dyDescent="0.35">
      <c r="A4" s="16" t="s">
        <v>3</v>
      </c>
      <c r="B4" s="19" t="s">
        <v>4</v>
      </c>
      <c r="D4" s="19"/>
    </row>
    <row r="6" spans="1:4" s="17" customFormat="1" ht="16" x14ac:dyDescent="0.4">
      <c r="B6" s="20" t="s">
        <v>7</v>
      </c>
      <c r="C6" s="18" t="s">
        <v>8</v>
      </c>
      <c r="D6" s="20" t="s">
        <v>44</v>
      </c>
    </row>
    <row r="7" spans="1:4" s="17" customFormat="1" ht="29.25" customHeight="1" x14ac:dyDescent="0.4">
      <c r="B7" s="29" t="s">
        <v>279</v>
      </c>
      <c r="C7" s="30"/>
      <c r="D7" s="29"/>
    </row>
    <row r="8" spans="1:4" ht="74.25" customHeight="1" x14ac:dyDescent="0.35">
      <c r="B8" s="4" t="s">
        <v>1581</v>
      </c>
      <c r="C8" s="1"/>
      <c r="D8" s="4" t="s">
        <v>1650</v>
      </c>
    </row>
    <row r="9" spans="1:4" ht="85.5" customHeight="1" x14ac:dyDescent="0.35">
      <c r="B9" s="4" t="s">
        <v>1670</v>
      </c>
      <c r="C9" s="555">
        <v>16</v>
      </c>
      <c r="D9" s="4" t="s">
        <v>1583</v>
      </c>
    </row>
    <row r="10" spans="1:4" ht="24" customHeight="1" x14ac:dyDescent="0.35">
      <c r="B10" s="4" t="s">
        <v>1584</v>
      </c>
      <c r="C10" s="556"/>
      <c r="D10" s="4" t="s">
        <v>1585</v>
      </c>
    </row>
    <row r="11" spans="1:4" ht="24" customHeight="1" x14ac:dyDescent="0.35">
      <c r="B11" s="4" t="s">
        <v>1586</v>
      </c>
      <c r="C11" s="556"/>
      <c r="D11" s="4" t="s">
        <v>1585</v>
      </c>
    </row>
    <row r="12" spans="1:4" ht="24" customHeight="1" x14ac:dyDescent="0.35">
      <c r="B12" s="4" t="s">
        <v>1587</v>
      </c>
      <c r="C12" s="556"/>
      <c r="D12" s="4" t="s">
        <v>1585</v>
      </c>
    </row>
    <row r="13" spans="1:4" ht="87" x14ac:dyDescent="0.35">
      <c r="B13" s="4" t="s">
        <v>1588</v>
      </c>
      <c r="C13" s="556"/>
      <c r="D13" s="4" t="s">
        <v>1671</v>
      </c>
    </row>
    <row r="14" spans="1:4" ht="31.5" customHeight="1" x14ac:dyDescent="0.35">
      <c r="B14" s="4" t="s">
        <v>1590</v>
      </c>
      <c r="C14" s="557"/>
      <c r="D14" s="4" t="s">
        <v>1591</v>
      </c>
    </row>
    <row r="15" spans="1:4" ht="48.75" customHeight="1" x14ac:dyDescent="0.35">
      <c r="B15" s="4" t="s">
        <v>1592</v>
      </c>
      <c r="C15" s="22">
        <v>12</v>
      </c>
      <c r="D15" s="4" t="s">
        <v>1593</v>
      </c>
    </row>
    <row r="16" spans="1:4" ht="48.75" customHeight="1" x14ac:dyDescent="0.35">
      <c r="B16" s="4" t="s">
        <v>1594</v>
      </c>
      <c r="C16" s="22">
        <v>0</v>
      </c>
      <c r="D16" s="4" t="s">
        <v>1595</v>
      </c>
    </row>
    <row r="17" spans="2:4" ht="48" customHeight="1" x14ac:dyDescent="0.35">
      <c r="B17" s="4" t="s">
        <v>1596</v>
      </c>
      <c r="C17" s="22">
        <v>8</v>
      </c>
      <c r="D17" s="4" t="s">
        <v>1597</v>
      </c>
    </row>
    <row r="18" spans="2:4" x14ac:dyDescent="0.35">
      <c r="B18" s="4"/>
      <c r="C18" s="1">
        <f>SUM(C8:C17)</f>
        <v>36</v>
      </c>
      <c r="D18" s="4"/>
    </row>
    <row r="19" spans="2:4" x14ac:dyDescent="0.35">
      <c r="B19" s="4"/>
      <c r="C19" s="1"/>
      <c r="D19" s="4"/>
    </row>
    <row r="20" spans="2:4" x14ac:dyDescent="0.35">
      <c r="B20" s="4" t="s">
        <v>285</v>
      </c>
      <c r="C20" s="1">
        <v>32</v>
      </c>
      <c r="D20" s="4"/>
    </row>
    <row r="21" spans="2:4" x14ac:dyDescent="0.35">
      <c r="B21" s="4"/>
      <c r="C21" s="1"/>
      <c r="D21" s="4"/>
    </row>
    <row r="22" spans="2:4" x14ac:dyDescent="0.35">
      <c r="B22" s="4"/>
      <c r="C22" s="1"/>
      <c r="D22" s="4"/>
    </row>
    <row r="23" spans="2:4" x14ac:dyDescent="0.35">
      <c r="B23" s="4"/>
      <c r="C23" s="1"/>
      <c r="D23" s="4"/>
    </row>
    <row r="24" spans="2:4" x14ac:dyDescent="0.35">
      <c r="B24" s="4"/>
      <c r="C24" s="1"/>
      <c r="D24" s="4"/>
    </row>
    <row r="25" spans="2:4" x14ac:dyDescent="0.35">
      <c r="B25" s="4"/>
      <c r="C25" s="1"/>
      <c r="D25" s="4"/>
    </row>
    <row r="26" spans="2:4" x14ac:dyDescent="0.35">
      <c r="B26" s="4"/>
      <c r="C26" s="1"/>
      <c r="D26" s="4"/>
    </row>
    <row r="27" spans="2:4" x14ac:dyDescent="0.35">
      <c r="B27" s="4"/>
      <c r="C27" s="1"/>
      <c r="D27" s="4"/>
    </row>
    <row r="28" spans="2:4" x14ac:dyDescent="0.35">
      <c r="B28" s="4"/>
      <c r="C28" s="1"/>
      <c r="D28" s="4"/>
    </row>
    <row r="29" spans="2:4" x14ac:dyDescent="0.35">
      <c r="B29" s="4"/>
      <c r="C29" s="1"/>
      <c r="D29" s="4"/>
    </row>
    <row r="30" spans="2:4" x14ac:dyDescent="0.35">
      <c r="B30" s="4"/>
      <c r="C30" s="1"/>
      <c r="D30" s="4"/>
    </row>
  </sheetData>
  <mergeCells count="1">
    <mergeCell ref="C9:C14"/>
  </mergeCells>
  <pageMargins left="0.7" right="0.7" top="0.75" bottom="0.75" header="0.3" footer="0.3"/>
  <headerFooter>
    <oddFooter>&amp;C_x000D_&amp;1#&amp;"Aptos"&amp;8&amp;KFF0000 Logicalis - Sensitive</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0262-8C2E-4261-BE48-72842B14FA68}">
  <dimension ref="A2:D30"/>
  <sheetViews>
    <sheetView topLeftCell="A4" workbookViewId="0">
      <selection activeCell="B3" sqref="B3"/>
    </sheetView>
  </sheetViews>
  <sheetFormatPr baseColWidth="10" defaultColWidth="11.453125" defaultRowHeight="14.5" x14ac:dyDescent="0.35"/>
  <cols>
    <col min="1" max="1" width="15.81640625" customWidth="1"/>
    <col min="2" max="2" width="49.1796875" style="3" customWidth="1"/>
    <col min="3" max="3" width="18" customWidth="1"/>
    <col min="4" max="4" width="63" style="3" customWidth="1"/>
  </cols>
  <sheetData>
    <row r="2" spans="1:4" s="16" customFormat="1" x14ac:dyDescent="0.35">
      <c r="A2" s="16" t="s">
        <v>612</v>
      </c>
      <c r="B2" s="19" t="s">
        <v>1672</v>
      </c>
      <c r="D2" s="19"/>
    </row>
    <row r="3" spans="1:4" s="16" customFormat="1" x14ac:dyDescent="0.35">
      <c r="A3" s="16" t="s">
        <v>2</v>
      </c>
      <c r="B3" s="23">
        <v>45645</v>
      </c>
      <c r="D3" s="19"/>
    </row>
    <row r="4" spans="1:4" s="16" customFormat="1" x14ac:dyDescent="0.35">
      <c r="A4" s="16" t="s">
        <v>3</v>
      </c>
      <c r="B4" s="19" t="s">
        <v>4</v>
      </c>
      <c r="D4" s="19"/>
    </row>
    <row r="6" spans="1:4" s="17" customFormat="1" ht="16" x14ac:dyDescent="0.4">
      <c r="B6" s="20" t="s">
        <v>7</v>
      </c>
      <c r="C6" s="18" t="s">
        <v>8</v>
      </c>
      <c r="D6" s="20" t="s">
        <v>44</v>
      </c>
    </row>
    <row r="7" spans="1:4" s="17" customFormat="1" ht="29.25" customHeight="1" x14ac:dyDescent="0.4">
      <c r="B7" s="29" t="s">
        <v>279</v>
      </c>
      <c r="C7" s="30">
        <v>4</v>
      </c>
      <c r="D7" s="29"/>
    </row>
    <row r="8" spans="1:4" ht="51" customHeight="1" x14ac:dyDescent="0.35">
      <c r="B8" s="4" t="s">
        <v>1673</v>
      </c>
      <c r="C8" s="1">
        <v>8</v>
      </c>
      <c r="D8" s="4" t="s">
        <v>1674</v>
      </c>
    </row>
    <row r="9" spans="1:4" ht="24.75" customHeight="1" x14ac:dyDescent="0.35">
      <c r="B9" s="4" t="s">
        <v>1675</v>
      </c>
      <c r="C9" s="21">
        <v>4</v>
      </c>
    </row>
    <row r="10" spans="1:4" ht="24" customHeight="1" x14ac:dyDescent="0.35">
      <c r="B10" s="4" t="s">
        <v>1676</v>
      </c>
      <c r="C10" s="21"/>
      <c r="D10" s="31" t="s">
        <v>1677</v>
      </c>
    </row>
    <row r="11" spans="1:4" ht="24" customHeight="1" x14ac:dyDescent="0.35">
      <c r="B11" s="32" t="s">
        <v>288</v>
      </c>
      <c r="C11" s="21">
        <f>SUM(C7:C10)</f>
        <v>16</v>
      </c>
      <c r="D11" s="4"/>
    </row>
    <row r="12" spans="1:4" ht="46.5" customHeight="1" x14ac:dyDescent="0.35">
      <c r="B12" s="4" t="s">
        <v>1678</v>
      </c>
      <c r="C12" s="21">
        <v>16</v>
      </c>
      <c r="D12" s="4"/>
    </row>
    <row r="13" spans="1:4" ht="20.25" customHeight="1" x14ac:dyDescent="0.35">
      <c r="B13" s="4"/>
      <c r="C13" s="21">
        <f>C12+C11</f>
        <v>32</v>
      </c>
      <c r="D13" s="4"/>
    </row>
    <row r="14" spans="1:4" ht="31.5" customHeight="1" x14ac:dyDescent="0.35">
      <c r="B14" s="4"/>
      <c r="C14" s="21"/>
      <c r="D14" s="4"/>
    </row>
    <row r="15" spans="1:4" ht="48.75" customHeight="1" x14ac:dyDescent="0.35">
      <c r="B15" s="4"/>
      <c r="C15" s="22"/>
      <c r="D15" s="4"/>
    </row>
    <row r="16" spans="1:4" ht="48.75" customHeight="1" x14ac:dyDescent="0.35">
      <c r="B16" s="4"/>
      <c r="C16" s="22"/>
      <c r="D16" s="4"/>
    </row>
    <row r="17" spans="2:4" ht="48" customHeight="1" x14ac:dyDescent="0.35">
      <c r="B17" s="4"/>
      <c r="C17" s="22"/>
      <c r="D17" s="4"/>
    </row>
    <row r="18" spans="2:4" x14ac:dyDescent="0.35">
      <c r="B18" s="4"/>
      <c r="C18" s="1">
        <f>SUM(C8:C17)</f>
        <v>76</v>
      </c>
      <c r="D18" s="4"/>
    </row>
    <row r="19" spans="2:4" x14ac:dyDescent="0.35">
      <c r="B19" s="4"/>
      <c r="C19" s="1"/>
      <c r="D19" s="4"/>
    </row>
    <row r="20" spans="2:4" x14ac:dyDescent="0.35">
      <c r="B20" s="4" t="s">
        <v>285</v>
      </c>
      <c r="C20" s="1"/>
      <c r="D20" s="4"/>
    </row>
    <row r="21" spans="2:4" x14ac:dyDescent="0.35">
      <c r="B21" s="4"/>
      <c r="C21" s="1"/>
      <c r="D21" s="4"/>
    </row>
    <row r="22" spans="2:4" x14ac:dyDescent="0.35">
      <c r="B22" s="4"/>
      <c r="C22" s="1"/>
      <c r="D22" s="4"/>
    </row>
    <row r="23" spans="2:4" x14ac:dyDescent="0.35">
      <c r="B23" s="4"/>
      <c r="C23" s="1"/>
      <c r="D23" s="4"/>
    </row>
    <row r="24" spans="2:4" x14ac:dyDescent="0.35">
      <c r="B24" s="4"/>
      <c r="C24" s="1"/>
      <c r="D24" s="4"/>
    </row>
    <row r="25" spans="2:4" x14ac:dyDescent="0.35">
      <c r="B25" s="4"/>
      <c r="C25" s="1"/>
      <c r="D25" s="4"/>
    </row>
    <row r="26" spans="2:4" x14ac:dyDescent="0.35">
      <c r="B26" s="4"/>
      <c r="C26" s="1"/>
      <c r="D26" s="4"/>
    </row>
    <row r="27" spans="2:4" x14ac:dyDescent="0.35">
      <c r="B27" s="4"/>
      <c r="C27" s="1"/>
      <c r="D27" s="4"/>
    </row>
    <row r="28" spans="2:4" x14ac:dyDescent="0.35">
      <c r="B28" s="4"/>
      <c r="C28" s="1"/>
      <c r="D28" s="4"/>
    </row>
    <row r="29" spans="2:4" x14ac:dyDescent="0.35">
      <c r="B29" s="4"/>
      <c r="C29" s="1"/>
      <c r="D29" s="4"/>
    </row>
    <row r="30" spans="2:4" x14ac:dyDescent="0.35">
      <c r="B30" s="4"/>
      <c r="C30" s="1"/>
      <c r="D30" s="4"/>
    </row>
  </sheetData>
  <pageMargins left="0.7" right="0.7" top="0.75" bottom="0.75" header="0.3" footer="0.3"/>
  <headerFooter>
    <oddFooter>&amp;C_x000D_&amp;1#&amp;"Aptos"&amp;8&amp;KFF0000 Logicalis - Sensitive</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F7BB9-28D6-4A83-88CD-A00EE6CAE659}">
  <dimension ref="A1:E41"/>
  <sheetViews>
    <sheetView topLeftCell="A9" workbookViewId="0">
      <selection activeCell="C11" sqref="C11"/>
    </sheetView>
  </sheetViews>
  <sheetFormatPr baseColWidth="10" defaultColWidth="11.453125" defaultRowHeight="14.5" x14ac:dyDescent="0.35"/>
  <cols>
    <col min="1" max="1" width="51.1796875" customWidth="1"/>
    <col min="2" max="2" width="40.453125" customWidth="1"/>
  </cols>
  <sheetData>
    <row r="1" spans="1:5" ht="18.5" x14ac:dyDescent="0.45">
      <c r="A1" s="511" t="s">
        <v>1679</v>
      </c>
      <c r="B1" s="511"/>
      <c r="C1" s="511"/>
      <c r="D1" s="511"/>
      <c r="E1" s="511"/>
    </row>
    <row r="2" spans="1:5" ht="18.5" x14ac:dyDescent="0.45">
      <c r="A2" s="17" t="s">
        <v>1680</v>
      </c>
      <c r="B2" s="2"/>
    </row>
    <row r="3" spans="1:5" ht="18.5" x14ac:dyDescent="0.45">
      <c r="A3" s="2"/>
      <c r="B3" s="2"/>
    </row>
    <row r="4" spans="1:5" ht="16" x14ac:dyDescent="0.4">
      <c r="A4" s="17" t="s">
        <v>1681</v>
      </c>
    </row>
    <row r="5" spans="1:5" ht="153" customHeight="1" x14ac:dyDescent="0.35">
      <c r="A5" s="553" t="s">
        <v>1682</v>
      </c>
      <c r="B5" s="553"/>
      <c r="C5" s="553"/>
      <c r="D5" s="553"/>
      <c r="E5" s="553"/>
    </row>
    <row r="7" spans="1:5" ht="42.75" customHeight="1" x14ac:dyDescent="0.35">
      <c r="A7" t="s">
        <v>1683</v>
      </c>
      <c r="B7" s="553" t="s">
        <v>1684</v>
      </c>
      <c r="C7" s="553"/>
      <c r="D7" s="553"/>
      <c r="E7" s="553"/>
    </row>
    <row r="10" spans="1:5" s="16" customFormat="1" x14ac:dyDescent="0.35">
      <c r="A10" s="41" t="s">
        <v>1685</v>
      </c>
      <c r="B10" s="41" t="s">
        <v>6</v>
      </c>
      <c r="C10" s="44" t="s">
        <v>904</v>
      </c>
    </row>
    <row r="11" spans="1:5" x14ac:dyDescent="0.35">
      <c r="A11" s="46" t="s">
        <v>1686</v>
      </c>
      <c r="B11" s="46" t="s">
        <v>1687</v>
      </c>
      <c r="C11" s="46">
        <v>30</v>
      </c>
      <c r="D11" s="45" t="s">
        <v>1688</v>
      </c>
    </row>
    <row r="12" spans="1:5" x14ac:dyDescent="0.35">
      <c r="A12" s="46" t="s">
        <v>1689</v>
      </c>
      <c r="B12" s="46" t="s">
        <v>1690</v>
      </c>
      <c r="C12" s="46">
        <v>24</v>
      </c>
    </row>
    <row r="13" spans="1:5" x14ac:dyDescent="0.35">
      <c r="A13" s="46"/>
      <c r="B13" s="46" t="s">
        <v>1691</v>
      </c>
      <c r="C13" s="46">
        <v>24</v>
      </c>
    </row>
    <row r="14" spans="1:5" x14ac:dyDescent="0.35">
      <c r="A14" s="1" t="s">
        <v>1692</v>
      </c>
      <c r="B14" s="1"/>
      <c r="C14" s="1">
        <v>16</v>
      </c>
    </row>
    <row r="15" spans="1:5" x14ac:dyDescent="0.35">
      <c r="A15" s="1" t="s">
        <v>1693</v>
      </c>
      <c r="B15" s="1"/>
      <c r="C15" s="1">
        <v>16</v>
      </c>
    </row>
    <row r="16" spans="1:5" x14ac:dyDescent="0.35">
      <c r="A16" s="46" t="s">
        <v>1694</v>
      </c>
      <c r="B16" s="46" t="s">
        <v>1695</v>
      </c>
      <c r="C16" s="600">
        <v>80</v>
      </c>
    </row>
    <row r="17" spans="1:4" x14ac:dyDescent="0.35">
      <c r="A17" s="46"/>
      <c r="B17" s="46" t="s">
        <v>1696</v>
      </c>
      <c r="C17" s="601"/>
    </row>
    <row r="18" spans="1:4" x14ac:dyDescent="0.35">
      <c r="A18" s="46"/>
      <c r="B18" s="46" t="s">
        <v>1697</v>
      </c>
      <c r="C18" s="602"/>
    </row>
    <row r="19" spans="1:4" x14ac:dyDescent="0.35">
      <c r="A19" s="1" t="s">
        <v>1698</v>
      </c>
      <c r="B19" s="54" t="s">
        <v>1699</v>
      </c>
      <c r="C19" s="1"/>
    </row>
    <row r="20" spans="1:4" x14ac:dyDescent="0.35">
      <c r="A20" s="46" t="s">
        <v>1700</v>
      </c>
      <c r="B20" s="46" t="s">
        <v>1701</v>
      </c>
      <c r="C20" s="46">
        <v>24</v>
      </c>
    </row>
    <row r="21" spans="1:4" x14ac:dyDescent="0.35">
      <c r="A21" s="1" t="s">
        <v>1702</v>
      </c>
      <c r="B21" s="1"/>
      <c r="C21" s="1">
        <v>8</v>
      </c>
    </row>
    <row r="22" spans="1:4" x14ac:dyDescent="0.35">
      <c r="A22" s="46" t="s">
        <v>671</v>
      </c>
      <c r="B22" s="46"/>
      <c r="C22" s="46">
        <v>24</v>
      </c>
    </row>
    <row r="23" spans="1:4" s="16" customFormat="1" x14ac:dyDescent="0.35">
      <c r="A23" s="43" t="s">
        <v>1703</v>
      </c>
      <c r="B23" s="43"/>
      <c r="C23" s="43">
        <f>SUM(C11:C22)</f>
        <v>246</v>
      </c>
    </row>
    <row r="24" spans="1:4" x14ac:dyDescent="0.35">
      <c r="A24" s="46" t="s">
        <v>692</v>
      </c>
      <c r="B24" s="46"/>
      <c r="C24" s="46">
        <v>80</v>
      </c>
      <c r="D24" t="s">
        <v>1704</v>
      </c>
    </row>
    <row r="25" spans="1:4" x14ac:dyDescent="0.35">
      <c r="A25" s="1" t="s">
        <v>286</v>
      </c>
      <c r="B25" s="1"/>
      <c r="C25" s="1">
        <v>34</v>
      </c>
      <c r="D25" t="s">
        <v>1705</v>
      </c>
    </row>
    <row r="26" spans="1:4" s="16" customFormat="1" x14ac:dyDescent="0.35">
      <c r="A26" s="43" t="s">
        <v>1706</v>
      </c>
      <c r="B26" s="43"/>
      <c r="C26" s="43">
        <f>SUM(C23:C25)</f>
        <v>360</v>
      </c>
    </row>
    <row r="29" spans="1:4" ht="16" x14ac:dyDescent="0.4">
      <c r="A29" s="17" t="s">
        <v>1707</v>
      </c>
    </row>
    <row r="30" spans="1:4" x14ac:dyDescent="0.35">
      <c r="A30" s="46" t="s">
        <v>1686</v>
      </c>
      <c r="B30" s="46" t="s">
        <v>1708</v>
      </c>
      <c r="C30" s="46">
        <v>30</v>
      </c>
      <c r="D30" s="45"/>
    </row>
    <row r="31" spans="1:4" x14ac:dyDescent="0.35">
      <c r="A31" s="46" t="s">
        <v>1689</v>
      </c>
      <c r="B31" s="46" t="s">
        <v>1690</v>
      </c>
      <c r="C31" s="46">
        <v>24</v>
      </c>
    </row>
    <row r="32" spans="1:4" x14ac:dyDescent="0.35">
      <c r="A32" s="46"/>
      <c r="B32" s="46" t="s">
        <v>1691</v>
      </c>
      <c r="C32" s="46">
        <v>24</v>
      </c>
    </row>
    <row r="33" spans="1:4" x14ac:dyDescent="0.35">
      <c r="A33" s="46" t="s">
        <v>1694</v>
      </c>
      <c r="B33" s="46" t="s">
        <v>1695</v>
      </c>
      <c r="C33" s="600">
        <v>80</v>
      </c>
    </row>
    <row r="34" spans="1:4" x14ac:dyDescent="0.35">
      <c r="A34" s="46"/>
      <c r="B34" s="46" t="s">
        <v>1696</v>
      </c>
      <c r="C34" s="601"/>
    </row>
    <row r="35" spans="1:4" x14ac:dyDescent="0.35">
      <c r="A35" s="46"/>
      <c r="B35" s="46" t="s">
        <v>1697</v>
      </c>
      <c r="C35" s="602"/>
    </row>
    <row r="36" spans="1:4" x14ac:dyDescent="0.35">
      <c r="A36" s="46" t="s">
        <v>1700</v>
      </c>
      <c r="B36" s="46" t="s">
        <v>1701</v>
      </c>
      <c r="C36" s="46">
        <v>24</v>
      </c>
    </row>
    <row r="37" spans="1:4" x14ac:dyDescent="0.35">
      <c r="A37" s="46" t="s">
        <v>671</v>
      </c>
      <c r="B37" s="46"/>
      <c r="C37" s="46">
        <v>24</v>
      </c>
    </row>
    <row r="38" spans="1:4" s="16" customFormat="1" x14ac:dyDescent="0.35">
      <c r="A38" s="43" t="s">
        <v>1703</v>
      </c>
      <c r="B38" s="43"/>
      <c r="C38" s="43">
        <f>SUM(C30:C37)</f>
        <v>206</v>
      </c>
    </row>
    <row r="39" spans="1:4" x14ac:dyDescent="0.35">
      <c r="A39" s="46" t="s">
        <v>692</v>
      </c>
      <c r="B39" s="46"/>
      <c r="C39" s="47">
        <f>C38*0.3</f>
        <v>61.8</v>
      </c>
      <c r="D39" t="s">
        <v>1704</v>
      </c>
    </row>
    <row r="40" spans="1:4" x14ac:dyDescent="0.35">
      <c r="A40" s="1" t="s">
        <v>286</v>
      </c>
      <c r="B40" s="1"/>
      <c r="C40" s="48">
        <f>C38*0.1</f>
        <v>20.6</v>
      </c>
      <c r="D40" t="s">
        <v>1705</v>
      </c>
    </row>
    <row r="41" spans="1:4" s="16" customFormat="1" x14ac:dyDescent="0.35">
      <c r="A41" s="43" t="s">
        <v>1706</v>
      </c>
      <c r="B41" s="43"/>
      <c r="C41" s="49">
        <f>SUM(C38:C40)</f>
        <v>288.40000000000003</v>
      </c>
    </row>
  </sheetData>
  <mergeCells count="5">
    <mergeCell ref="B7:E7"/>
    <mergeCell ref="A5:E5"/>
    <mergeCell ref="A1:E1"/>
    <mergeCell ref="C16:C18"/>
    <mergeCell ref="C33:C35"/>
  </mergeCells>
  <pageMargins left="0.7" right="0.7" top="0.75" bottom="0.75" header="0.3" footer="0.3"/>
  <headerFooter>
    <oddFooter>&amp;C_x000D_&amp;1#&amp;"Aptos"&amp;8&amp;KFF0000 Logicalis - Sensitive</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54DC-A788-4706-B275-48D69665F4A4}">
  <dimension ref="A1:E39"/>
  <sheetViews>
    <sheetView topLeftCell="A18" workbookViewId="0">
      <selection activeCell="C24" sqref="C24"/>
    </sheetView>
  </sheetViews>
  <sheetFormatPr baseColWidth="10" defaultColWidth="11.453125" defaultRowHeight="14.5" x14ac:dyDescent="0.35"/>
  <cols>
    <col min="1" max="1" width="51.1796875" style="3" customWidth="1"/>
    <col min="2" max="2" width="40.453125" customWidth="1"/>
    <col min="3" max="3" width="14.54296875" bestFit="1" customWidth="1"/>
  </cols>
  <sheetData>
    <row r="1" spans="1:5" ht="18.5" x14ac:dyDescent="0.45">
      <c r="A1" s="511" t="s">
        <v>1679</v>
      </c>
      <c r="B1" s="511"/>
      <c r="C1" s="511"/>
      <c r="D1" s="511"/>
      <c r="E1" s="511"/>
    </row>
    <row r="2" spans="1:5" ht="18.5" x14ac:dyDescent="0.45">
      <c r="A2" s="50" t="s">
        <v>1680</v>
      </c>
      <c r="B2" s="2"/>
    </row>
    <row r="3" spans="1:5" ht="18.5" x14ac:dyDescent="0.45">
      <c r="A3" s="51"/>
      <c r="B3" s="2"/>
    </row>
    <row r="4" spans="1:5" ht="32" x14ac:dyDescent="0.4">
      <c r="A4" s="50" t="s">
        <v>1681</v>
      </c>
    </row>
    <row r="5" spans="1:5" ht="153" customHeight="1" x14ac:dyDescent="0.35">
      <c r="A5" s="553" t="s">
        <v>1682</v>
      </c>
      <c r="B5" s="553"/>
      <c r="C5" s="553"/>
      <c r="D5" s="553"/>
      <c r="E5" s="553"/>
    </row>
    <row r="7" spans="1:5" ht="42.75" customHeight="1" x14ac:dyDescent="0.35">
      <c r="A7" s="3" t="s">
        <v>1683</v>
      </c>
      <c r="B7" s="553" t="s">
        <v>1684</v>
      </c>
      <c r="C7" s="553"/>
      <c r="D7" s="553"/>
      <c r="E7" s="553"/>
    </row>
    <row r="9" spans="1:5" ht="18.5" x14ac:dyDescent="0.45">
      <c r="A9" s="51" t="s">
        <v>1709</v>
      </c>
    </row>
    <row r="10" spans="1:5" s="16" customFormat="1" x14ac:dyDescent="0.35">
      <c r="A10" s="39" t="s">
        <v>1685</v>
      </c>
      <c r="B10" s="41" t="s">
        <v>6</v>
      </c>
      <c r="C10" s="44" t="s">
        <v>904</v>
      </c>
    </row>
    <row r="11" spans="1:5" ht="24.75" customHeight="1" x14ac:dyDescent="0.35">
      <c r="A11" s="33" t="s">
        <v>1710</v>
      </c>
      <c r="B11" s="603" t="s">
        <v>1711</v>
      </c>
      <c r="C11" s="600">
        <v>78</v>
      </c>
      <c r="D11" s="45" t="s">
        <v>1688</v>
      </c>
    </row>
    <row r="12" spans="1:5" ht="30" customHeight="1" x14ac:dyDescent="0.35">
      <c r="A12" s="33" t="s">
        <v>1689</v>
      </c>
      <c r="B12" s="604"/>
      <c r="C12" s="601"/>
    </row>
    <row r="13" spans="1:5" x14ac:dyDescent="0.35">
      <c r="A13" s="33" t="s">
        <v>1694</v>
      </c>
      <c r="B13" s="46" t="s">
        <v>1695</v>
      </c>
      <c r="C13" s="600">
        <v>80</v>
      </c>
      <c r="D13">
        <v>80</v>
      </c>
    </row>
    <row r="14" spans="1:5" x14ac:dyDescent="0.35">
      <c r="A14" s="33"/>
      <c r="B14" s="46" t="s">
        <v>1696</v>
      </c>
      <c r="C14" s="601"/>
    </row>
    <row r="15" spans="1:5" x14ac:dyDescent="0.35">
      <c r="A15" s="33"/>
      <c r="B15" s="46" t="s">
        <v>1697</v>
      </c>
      <c r="C15" s="602"/>
    </row>
    <row r="16" spans="1:5" x14ac:dyDescent="0.35">
      <c r="A16" s="33" t="s">
        <v>1700</v>
      </c>
      <c r="B16" s="46"/>
      <c r="C16" s="46">
        <v>24</v>
      </c>
    </row>
    <row r="17" spans="1:4" x14ac:dyDescent="0.35">
      <c r="A17" s="4" t="s">
        <v>1698</v>
      </c>
      <c r="B17" s="54" t="s">
        <v>1699</v>
      </c>
      <c r="C17" s="1"/>
    </row>
    <row r="18" spans="1:4" ht="29" x14ac:dyDescent="0.35">
      <c r="A18" s="4" t="s">
        <v>1712</v>
      </c>
      <c r="B18" s="1"/>
      <c r="C18" s="1">
        <v>24</v>
      </c>
    </row>
    <row r="19" spans="1:4" x14ac:dyDescent="0.35">
      <c r="A19" s="4" t="s">
        <v>1692</v>
      </c>
      <c r="B19" s="1"/>
      <c r="C19" s="58">
        <v>16</v>
      </c>
      <c r="D19">
        <v>16</v>
      </c>
    </row>
    <row r="20" spans="1:4" x14ac:dyDescent="0.35">
      <c r="A20" s="33" t="s">
        <v>671</v>
      </c>
      <c r="B20" s="46"/>
      <c r="C20" s="46">
        <v>24</v>
      </c>
    </row>
    <row r="21" spans="1:4" s="16" customFormat="1" x14ac:dyDescent="0.35">
      <c r="A21" s="52" t="s">
        <v>1703</v>
      </c>
      <c r="B21" s="43"/>
      <c r="C21" s="43">
        <f>SUM(C11:C20)</f>
        <v>246</v>
      </c>
    </row>
    <row r="22" spans="1:4" x14ac:dyDescent="0.35">
      <c r="A22" s="33" t="s">
        <v>692</v>
      </c>
      <c r="B22" s="46"/>
      <c r="C22" s="46">
        <v>80</v>
      </c>
      <c r="D22" t="s">
        <v>1704</v>
      </c>
    </row>
    <row r="23" spans="1:4" x14ac:dyDescent="0.35">
      <c r="A23" s="4" t="s">
        <v>286</v>
      </c>
      <c r="B23" s="1"/>
      <c r="C23" s="1">
        <v>34</v>
      </c>
      <c r="D23" t="s">
        <v>1705</v>
      </c>
    </row>
    <row r="24" spans="1:4" s="16" customFormat="1" x14ac:dyDescent="0.35">
      <c r="A24" s="52" t="s">
        <v>1706</v>
      </c>
      <c r="B24" s="43"/>
      <c r="C24" s="43">
        <f>SUM(C21:C23)</f>
        <v>360</v>
      </c>
    </row>
    <row r="27" spans="1:4" ht="18.5" x14ac:dyDescent="0.45">
      <c r="A27" s="51" t="s">
        <v>1707</v>
      </c>
    </row>
    <row r="28" spans="1:4" s="16" customFormat="1" x14ac:dyDescent="0.35">
      <c r="A28" s="39" t="s">
        <v>1685</v>
      </c>
      <c r="B28" s="41" t="s">
        <v>6</v>
      </c>
      <c r="C28" s="44" t="s">
        <v>904</v>
      </c>
    </row>
    <row r="29" spans="1:4" ht="24.75" customHeight="1" x14ac:dyDescent="0.35">
      <c r="A29" s="33" t="s">
        <v>1710</v>
      </c>
      <c r="B29" s="603" t="s">
        <v>1711</v>
      </c>
      <c r="C29" s="600">
        <v>78</v>
      </c>
      <c r="D29" s="45" t="s">
        <v>1688</v>
      </c>
    </row>
    <row r="30" spans="1:4" ht="30" customHeight="1" x14ac:dyDescent="0.35">
      <c r="A30" s="33" t="s">
        <v>1689</v>
      </c>
      <c r="B30" s="604"/>
      <c r="C30" s="601"/>
    </row>
    <row r="31" spans="1:4" x14ac:dyDescent="0.35">
      <c r="A31" s="33" t="s">
        <v>1694</v>
      </c>
      <c r="B31" s="46" t="s">
        <v>1695</v>
      </c>
      <c r="C31" s="600">
        <v>80</v>
      </c>
    </row>
    <row r="32" spans="1:4" x14ac:dyDescent="0.35">
      <c r="A32" s="33"/>
      <c r="B32" s="46" t="s">
        <v>1696</v>
      </c>
      <c r="C32" s="601"/>
    </row>
    <row r="33" spans="1:4" x14ac:dyDescent="0.35">
      <c r="A33" s="33"/>
      <c r="B33" s="46" t="s">
        <v>1697</v>
      </c>
      <c r="C33" s="602"/>
    </row>
    <row r="34" spans="1:4" x14ac:dyDescent="0.35">
      <c r="A34" s="33" t="s">
        <v>1700</v>
      </c>
      <c r="B34" s="46"/>
      <c r="C34" s="46">
        <v>24</v>
      </c>
    </row>
    <row r="35" spans="1:4" x14ac:dyDescent="0.35">
      <c r="A35" s="33" t="s">
        <v>671</v>
      </c>
      <c r="B35" s="46"/>
      <c r="C35" s="46">
        <v>24</v>
      </c>
    </row>
    <row r="36" spans="1:4" s="16" customFormat="1" x14ac:dyDescent="0.35">
      <c r="A36" s="52" t="s">
        <v>1703</v>
      </c>
      <c r="B36" s="43"/>
      <c r="C36" s="43">
        <f>SUM(C29:C35)</f>
        <v>206</v>
      </c>
    </row>
    <row r="37" spans="1:4" x14ac:dyDescent="0.35">
      <c r="A37" s="33" t="s">
        <v>692</v>
      </c>
      <c r="B37" s="46"/>
      <c r="C37" s="47">
        <f>C36*0.3</f>
        <v>61.8</v>
      </c>
      <c r="D37" t="s">
        <v>1704</v>
      </c>
    </row>
    <row r="38" spans="1:4" x14ac:dyDescent="0.35">
      <c r="A38" s="4" t="s">
        <v>286</v>
      </c>
      <c r="B38" s="1"/>
      <c r="C38" s="53">
        <f>C36*0.1</f>
        <v>20.6</v>
      </c>
      <c r="D38" t="s">
        <v>1705</v>
      </c>
    </row>
    <row r="39" spans="1:4" s="16" customFormat="1" x14ac:dyDescent="0.35">
      <c r="A39" s="52" t="s">
        <v>1706</v>
      </c>
      <c r="B39" s="43"/>
      <c r="C39" s="49">
        <f>SUM(C36:C38)</f>
        <v>288.40000000000003</v>
      </c>
    </row>
  </sheetData>
  <mergeCells count="9">
    <mergeCell ref="B29:B30"/>
    <mergeCell ref="C29:C30"/>
    <mergeCell ref="C31:C33"/>
    <mergeCell ref="A1:E1"/>
    <mergeCell ref="A5:E5"/>
    <mergeCell ref="B7:E7"/>
    <mergeCell ref="C13:C15"/>
    <mergeCell ref="B11:B12"/>
    <mergeCell ref="C11:C12"/>
  </mergeCells>
  <pageMargins left="0.7" right="0.7" top="0.75" bottom="0.75" header="0.3" footer="0.3"/>
  <headerFooter>
    <oddFooter>&amp;C_x000D_&amp;1#&amp;"Aptos"&amp;8&amp;KFF0000 Logicalis - Sensitive</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29293-E853-4C3D-A208-DD4A192BD66A}">
  <dimension ref="A1:E53"/>
  <sheetViews>
    <sheetView topLeftCell="A46" workbookViewId="0">
      <selection activeCell="A56" sqref="A56"/>
    </sheetView>
  </sheetViews>
  <sheetFormatPr baseColWidth="10" defaultColWidth="11.453125" defaultRowHeight="14.5" x14ac:dyDescent="0.35"/>
  <cols>
    <col min="1" max="1" width="51.1796875" style="3" customWidth="1"/>
    <col min="2" max="2" width="40.453125" customWidth="1"/>
    <col min="3" max="3" width="14.54296875" bestFit="1" customWidth="1"/>
    <col min="4" max="4" width="15.453125" customWidth="1"/>
  </cols>
  <sheetData>
    <row r="1" spans="1:5" ht="18.5" x14ac:dyDescent="0.45">
      <c r="A1" s="511" t="s">
        <v>1679</v>
      </c>
      <c r="B1" s="511"/>
      <c r="C1" s="511"/>
      <c r="D1" s="511"/>
      <c r="E1" s="511"/>
    </row>
    <row r="2" spans="1:5" ht="18.5" x14ac:dyDescent="0.45">
      <c r="A2" s="50" t="s">
        <v>1680</v>
      </c>
      <c r="B2" s="2"/>
    </row>
    <row r="3" spans="1:5" ht="18.5" x14ac:dyDescent="0.45">
      <c r="A3" s="51"/>
      <c r="B3" s="2"/>
    </row>
    <row r="4" spans="1:5" ht="32" x14ac:dyDescent="0.4">
      <c r="A4" s="50" t="s">
        <v>1681</v>
      </c>
    </row>
    <row r="5" spans="1:5" ht="153" customHeight="1" x14ac:dyDescent="0.35">
      <c r="A5" s="553" t="s">
        <v>1682</v>
      </c>
      <c r="B5" s="553"/>
      <c r="C5" s="553"/>
      <c r="D5" s="553"/>
      <c r="E5" s="553"/>
    </row>
    <row r="7" spans="1:5" ht="42.75" customHeight="1" x14ac:dyDescent="0.35">
      <c r="A7" s="3" t="s">
        <v>1683</v>
      </c>
      <c r="B7" s="553" t="s">
        <v>1684</v>
      </c>
      <c r="C7" s="553"/>
      <c r="D7" s="553"/>
      <c r="E7" s="553"/>
    </row>
    <row r="9" spans="1:5" ht="18.5" x14ac:dyDescent="0.45">
      <c r="A9" s="51" t="s">
        <v>1709</v>
      </c>
    </row>
    <row r="10" spans="1:5" s="16" customFormat="1" x14ac:dyDescent="0.35">
      <c r="A10" s="39" t="s">
        <v>1685</v>
      </c>
      <c r="B10" s="41" t="s">
        <v>6</v>
      </c>
      <c r="C10" s="44" t="s">
        <v>904</v>
      </c>
    </row>
    <row r="11" spans="1:5" ht="24.75" customHeight="1" x14ac:dyDescent="0.35">
      <c r="A11" s="33" t="s">
        <v>1710</v>
      </c>
      <c r="B11" s="603" t="s">
        <v>1711</v>
      </c>
      <c r="C11" s="600">
        <v>78</v>
      </c>
      <c r="D11" s="45" t="s">
        <v>1688</v>
      </c>
    </row>
    <row r="12" spans="1:5" ht="30" customHeight="1" x14ac:dyDescent="0.35">
      <c r="A12" s="33" t="s">
        <v>1689</v>
      </c>
      <c r="B12" s="604"/>
      <c r="C12" s="601"/>
    </row>
    <row r="13" spans="1:5" x14ac:dyDescent="0.35">
      <c r="A13" s="33" t="s">
        <v>1694</v>
      </c>
      <c r="B13" s="46" t="s">
        <v>1695</v>
      </c>
      <c r="C13" s="605">
        <v>56</v>
      </c>
      <c r="D13">
        <v>80</v>
      </c>
    </row>
    <row r="14" spans="1:5" x14ac:dyDescent="0.35">
      <c r="A14" s="33"/>
      <c r="B14" s="46" t="s">
        <v>1696</v>
      </c>
      <c r="C14" s="606"/>
    </row>
    <row r="15" spans="1:5" x14ac:dyDescent="0.35">
      <c r="A15" s="33"/>
      <c r="B15" s="46" t="s">
        <v>1697</v>
      </c>
      <c r="C15" s="607"/>
    </row>
    <row r="16" spans="1:5" x14ac:dyDescent="0.35">
      <c r="A16" s="33" t="s">
        <v>1700</v>
      </c>
      <c r="B16" s="46"/>
      <c r="C16" s="46">
        <v>24</v>
      </c>
    </row>
    <row r="17" spans="1:4" x14ac:dyDescent="0.35">
      <c r="A17" s="4" t="s">
        <v>1698</v>
      </c>
      <c r="B17" s="54" t="s">
        <v>1699</v>
      </c>
      <c r="C17" s="1"/>
    </row>
    <row r="18" spans="1:4" ht="29" x14ac:dyDescent="0.35">
      <c r="A18" s="4" t="s">
        <v>1712</v>
      </c>
      <c r="B18" s="1"/>
      <c r="C18" s="1">
        <v>24</v>
      </c>
    </row>
    <row r="19" spans="1:4" x14ac:dyDescent="0.35">
      <c r="A19" s="4" t="s">
        <v>1692</v>
      </c>
      <c r="B19" s="1"/>
      <c r="C19" s="57">
        <v>4</v>
      </c>
      <c r="D19">
        <v>16</v>
      </c>
    </row>
    <row r="20" spans="1:4" x14ac:dyDescent="0.35">
      <c r="A20" s="33" t="s">
        <v>671</v>
      </c>
      <c r="B20" s="46"/>
      <c r="C20" s="46">
        <v>24</v>
      </c>
    </row>
    <row r="21" spans="1:4" s="16" customFormat="1" x14ac:dyDescent="0.35">
      <c r="A21" s="52" t="s">
        <v>1703</v>
      </c>
      <c r="B21" s="43"/>
      <c r="C21" s="43">
        <f>SUM(C11:C20)</f>
        <v>210</v>
      </c>
    </row>
    <row r="22" spans="1:4" x14ac:dyDescent="0.35">
      <c r="A22" s="33" t="s">
        <v>692</v>
      </c>
      <c r="B22" s="46"/>
      <c r="C22" s="46">
        <v>80</v>
      </c>
      <c r="D22" t="s">
        <v>1704</v>
      </c>
    </row>
    <row r="23" spans="1:4" x14ac:dyDescent="0.35">
      <c r="A23" s="4" t="s">
        <v>286</v>
      </c>
      <c r="B23" s="1"/>
      <c r="C23" s="1">
        <v>34</v>
      </c>
      <c r="D23" t="s">
        <v>1705</v>
      </c>
    </row>
    <row r="24" spans="1:4" s="16" customFormat="1" x14ac:dyDescent="0.35">
      <c r="A24" s="52" t="s">
        <v>1706</v>
      </c>
      <c r="B24" s="43"/>
      <c r="C24" s="43">
        <f>SUM(C21:C23)</f>
        <v>324</v>
      </c>
    </row>
    <row r="27" spans="1:4" ht="18.5" x14ac:dyDescent="0.45">
      <c r="A27" s="51" t="s">
        <v>1707</v>
      </c>
    </row>
    <row r="28" spans="1:4" s="16" customFormat="1" x14ac:dyDescent="0.35">
      <c r="A28" s="39" t="s">
        <v>1685</v>
      </c>
      <c r="B28" s="41" t="s">
        <v>6</v>
      </c>
      <c r="C28" s="44" t="s">
        <v>904</v>
      </c>
    </row>
    <row r="29" spans="1:4" ht="24.75" customHeight="1" x14ac:dyDescent="0.35">
      <c r="A29" s="33" t="s">
        <v>1710</v>
      </c>
      <c r="B29" s="603" t="s">
        <v>1711</v>
      </c>
      <c r="C29" s="600">
        <v>78</v>
      </c>
      <c r="D29" s="45" t="s">
        <v>1688</v>
      </c>
    </row>
    <row r="30" spans="1:4" ht="30" customHeight="1" x14ac:dyDescent="0.35">
      <c r="A30" s="33" t="s">
        <v>1689</v>
      </c>
      <c r="B30" s="604"/>
      <c r="C30" s="601"/>
    </row>
    <row r="31" spans="1:4" x14ac:dyDescent="0.35">
      <c r="A31" s="33" t="s">
        <v>1694</v>
      </c>
      <c r="B31" s="46" t="s">
        <v>1695</v>
      </c>
      <c r="C31" s="600">
        <v>56</v>
      </c>
    </row>
    <row r="32" spans="1:4" x14ac:dyDescent="0.35">
      <c r="A32" s="33"/>
      <c r="B32" s="46" t="s">
        <v>1696</v>
      </c>
      <c r="C32" s="601"/>
    </row>
    <row r="33" spans="1:4" x14ac:dyDescent="0.35">
      <c r="A33" s="33"/>
      <c r="B33" s="46" t="s">
        <v>1697</v>
      </c>
      <c r="C33" s="602"/>
    </row>
    <row r="34" spans="1:4" x14ac:dyDescent="0.35">
      <c r="A34" s="33" t="s">
        <v>1700</v>
      </c>
      <c r="B34" s="46"/>
      <c r="C34" s="46">
        <v>24</v>
      </c>
    </row>
    <row r="35" spans="1:4" x14ac:dyDescent="0.35">
      <c r="A35" s="33" t="s">
        <v>671</v>
      </c>
      <c r="B35" s="46"/>
      <c r="C35" s="46">
        <v>24</v>
      </c>
    </row>
    <row r="36" spans="1:4" s="16" customFormat="1" x14ac:dyDescent="0.35">
      <c r="A36" s="52" t="s">
        <v>1703</v>
      </c>
      <c r="B36" s="43"/>
      <c r="C36" s="43">
        <f>SUM(C29:C35)</f>
        <v>182</v>
      </c>
    </row>
    <row r="37" spans="1:4" x14ac:dyDescent="0.35">
      <c r="A37" s="33" t="s">
        <v>692</v>
      </c>
      <c r="B37" s="46"/>
      <c r="C37" s="47">
        <f>C36*0.3</f>
        <v>54.6</v>
      </c>
      <c r="D37" t="s">
        <v>1704</v>
      </c>
    </row>
    <row r="38" spans="1:4" x14ac:dyDescent="0.35">
      <c r="A38" s="4" t="s">
        <v>286</v>
      </c>
      <c r="B38" s="1"/>
      <c r="C38" s="53">
        <f>C36*0.1</f>
        <v>18.2</v>
      </c>
      <c r="D38" t="s">
        <v>1705</v>
      </c>
    </row>
    <row r="39" spans="1:4" s="16" customFormat="1" x14ac:dyDescent="0.35">
      <c r="A39" s="52" t="s">
        <v>1706</v>
      </c>
      <c r="B39" s="43"/>
      <c r="C39" s="49">
        <f>SUM(C36:C38)</f>
        <v>254.79999999999998</v>
      </c>
    </row>
    <row r="44" spans="1:4" s="16" customFormat="1" x14ac:dyDescent="0.35">
      <c r="A44" s="39" t="s">
        <v>1713</v>
      </c>
      <c r="B44" s="41" t="s">
        <v>44</v>
      </c>
      <c r="C44" s="44" t="s">
        <v>1714</v>
      </c>
      <c r="D44" s="44" t="s">
        <v>1205</v>
      </c>
    </row>
    <row r="45" spans="1:4" x14ac:dyDescent="0.35">
      <c r="A45" s="4" t="s">
        <v>1715</v>
      </c>
      <c r="B45" s="1" t="s">
        <v>1716</v>
      </c>
      <c r="C45" s="1">
        <v>1</v>
      </c>
      <c r="D45" s="1"/>
    </row>
    <row r="46" spans="1:4" x14ac:dyDescent="0.35">
      <c r="A46" s="33" t="s">
        <v>1694</v>
      </c>
      <c r="B46" s="1" t="s">
        <v>1717</v>
      </c>
      <c r="C46" s="1">
        <v>1</v>
      </c>
      <c r="D46" s="1"/>
    </row>
    <row r="47" spans="1:4" x14ac:dyDescent="0.35">
      <c r="A47" s="4" t="s">
        <v>1718</v>
      </c>
      <c r="B47" s="1"/>
      <c r="C47" s="1">
        <v>1</v>
      </c>
      <c r="D47" s="1"/>
    </row>
    <row r="48" spans="1:4" x14ac:dyDescent="0.35">
      <c r="A48" s="4"/>
      <c r="B48" s="1"/>
      <c r="C48" s="1"/>
      <c r="D48" s="1"/>
    </row>
    <row r="49" spans="1:4" x14ac:dyDescent="0.35">
      <c r="A49" s="4"/>
      <c r="B49" s="1"/>
      <c r="C49" s="1"/>
      <c r="D49" s="1"/>
    </row>
    <row r="50" spans="1:4" x14ac:dyDescent="0.35">
      <c r="A50" s="4"/>
      <c r="B50" s="1"/>
      <c r="C50" s="1"/>
      <c r="D50" s="1"/>
    </row>
    <row r="51" spans="1:4" x14ac:dyDescent="0.35">
      <c r="A51" s="4"/>
      <c r="B51" s="1"/>
      <c r="C51" s="1"/>
      <c r="D51" s="1"/>
    </row>
    <row r="52" spans="1:4" x14ac:dyDescent="0.35">
      <c r="A52" s="4"/>
      <c r="B52" s="1"/>
      <c r="C52" s="1"/>
      <c r="D52" s="1"/>
    </row>
    <row r="53" spans="1:4" x14ac:dyDescent="0.35">
      <c r="A53" s="4"/>
      <c r="B53" s="1"/>
      <c r="C53" s="1"/>
      <c r="D53" s="1"/>
    </row>
  </sheetData>
  <mergeCells count="9">
    <mergeCell ref="B29:B30"/>
    <mergeCell ref="C29:C30"/>
    <mergeCell ref="C31:C33"/>
    <mergeCell ref="A1:E1"/>
    <mergeCell ref="A5:E5"/>
    <mergeCell ref="B7:E7"/>
    <mergeCell ref="B11:B12"/>
    <mergeCell ref="C11:C12"/>
    <mergeCell ref="C13:C15"/>
  </mergeCells>
  <pageMargins left="0.7" right="0.7" top="0.75" bottom="0.75" header="0.3" footer="0.3"/>
  <headerFooter>
    <oddFooter>&amp;C_x000D_&amp;1#&amp;"Aptos"&amp;8&amp;KFF0000 Logicalis - Sensitive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3582EDB2C9EB408A290654126174C3" ma:contentTypeVersion="12" ma:contentTypeDescription="Create a new document." ma:contentTypeScope="" ma:versionID="362874e2941b3d3dbaae3518fdcd3325">
  <xsd:schema xmlns:xsd="http://www.w3.org/2001/XMLSchema" xmlns:xs="http://www.w3.org/2001/XMLSchema" xmlns:p="http://schemas.microsoft.com/office/2006/metadata/properties" xmlns:ns2="09d3a295-c518-4c64-93fc-b741d1980710" xmlns:ns3="1f1646dd-f20a-4de3-9f02-c61170990ad5" targetNamespace="http://schemas.microsoft.com/office/2006/metadata/properties" ma:root="true" ma:fieldsID="506aa3cec7c3dabf6909c837d7ae0798" ns2:_="" ns3:_="">
    <xsd:import namespace="09d3a295-c518-4c64-93fc-b741d1980710"/>
    <xsd:import namespace="1f1646dd-f20a-4de3-9f02-c61170990a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3a295-c518-4c64-93fc-b741d19807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b2e40b3-288d-457e-a2e4-e65ac93562d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f1646dd-f20a-4de3-9f02-c61170990a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9c2e1c8-b80c-4d93-9e64-2651e59fa155}" ma:internalName="TaxCatchAll" ma:showField="CatchAllData" ma:web="1f1646dd-f20a-4de3-9f02-c61170990a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f1646dd-f20a-4de3-9f02-c61170990ad5" xsi:nil="true"/>
    <lcf76f155ced4ddcb4097134ff3c332f xmlns="09d3a295-c518-4c64-93fc-b741d198071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64C0825-F344-4264-BC30-05227D01B4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d3a295-c518-4c64-93fc-b741d1980710"/>
    <ds:schemaRef ds:uri="1f1646dd-f20a-4de3-9f02-c61170990a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73FE38-8C1B-4054-A50A-16BB83748AB1}">
  <ds:schemaRefs>
    <ds:schemaRef ds:uri="http://schemas.microsoft.com/sharepoint/v3/contenttype/forms"/>
  </ds:schemaRefs>
</ds:datastoreItem>
</file>

<file path=customXml/itemProps3.xml><?xml version="1.0" encoding="utf-8"?>
<ds:datastoreItem xmlns:ds="http://schemas.openxmlformats.org/officeDocument/2006/customXml" ds:itemID="{BB12E7B7-2A0E-4F11-883D-1294DAA7A485}">
  <ds:schemaRefs>
    <ds:schemaRef ds:uri="http://schemas.microsoft.com/office/2006/documentManagement/types"/>
    <ds:schemaRef ds:uri="http://purl.org/dc/elements/1.1/"/>
    <ds:schemaRef ds:uri="http://www.w3.org/XML/1998/namespace"/>
    <ds:schemaRef ds:uri="http://purl.org/dc/terms/"/>
    <ds:schemaRef ds:uri="1f1646dd-f20a-4de3-9f02-c61170990ad5"/>
    <ds:schemaRef ds:uri="http://schemas.openxmlformats.org/package/2006/metadata/core-properties"/>
    <ds:schemaRef ds:uri="http://schemas.microsoft.com/office/infopath/2007/PartnerControls"/>
    <ds:schemaRef ds:uri="09d3a295-c518-4c64-93fc-b741d1980710"/>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44</vt:i4>
      </vt:variant>
      <vt:variant>
        <vt:lpstr>Rangos con nombre</vt:lpstr>
      </vt:variant>
      <vt:variant>
        <vt:i4>2</vt:i4>
      </vt:variant>
    </vt:vector>
  </HeadingPairs>
  <TitlesOfParts>
    <vt:vector size="46" baseType="lpstr">
      <vt:lpstr>IVA Feriante </vt:lpstr>
      <vt:lpstr>Verifone</vt:lpstr>
      <vt:lpstr>app firmadas</vt:lpstr>
      <vt:lpstr>Generac. reportes</vt:lpstr>
      <vt:lpstr>PP Evertec</vt:lpstr>
      <vt:lpstr>PP Cencosud</vt:lpstr>
      <vt:lpstr>Temas Pinpad </vt:lpstr>
      <vt:lpstr>Terminales migrados</vt:lpstr>
      <vt:lpstr>Terminales Payment</vt:lpstr>
      <vt:lpstr>Pantalla descanso</vt:lpstr>
      <vt:lpstr>IVA Ferias Libres</vt:lpstr>
      <vt:lpstr>APIs-Alta terminales</vt:lpstr>
      <vt:lpstr>Guardar cod. comercio</vt:lpstr>
      <vt:lpstr>Migrar term a HEM </vt:lpstr>
      <vt:lpstr>APIs-Migración TEM</vt:lpstr>
      <vt:lpstr>Baja de terminales</vt:lpstr>
      <vt:lpstr>QR Nacional</vt:lpstr>
      <vt:lpstr>On Us-600 (2)</vt:lpstr>
      <vt:lpstr>Temas 1911</vt:lpstr>
      <vt:lpstr>QR en Pinpad</vt:lpstr>
      <vt:lpstr>Manejo de reversas</vt:lpstr>
      <vt:lpstr>Cambio App2App MC</vt:lpstr>
      <vt:lpstr>Conectados (2)</vt:lpstr>
      <vt:lpstr> Pantallas cuotas</vt:lpstr>
      <vt:lpstr>Nueva propina</vt:lpstr>
      <vt:lpstr>SoftPOS</vt:lpstr>
      <vt:lpstr>PP Externo</vt:lpstr>
      <vt:lpstr>On Us-600</vt:lpstr>
      <vt:lpstr>Resumen</vt:lpstr>
      <vt:lpstr>QR con millas</vt:lpstr>
      <vt:lpstr>Conectados</vt:lpstr>
      <vt:lpstr>Modos conexion</vt:lpstr>
      <vt:lpstr>Datos ambiente</vt:lpstr>
      <vt:lpstr>Arq. Multi-HAL</vt:lpstr>
      <vt:lpstr>OS-Ticketnumber</vt:lpstr>
      <vt:lpstr>Cursos</vt:lpstr>
      <vt:lpstr>Boleta-aprob-voucher</vt:lpstr>
      <vt:lpstr>Ticketera</vt:lpstr>
      <vt:lpstr>mPOS </vt:lpstr>
      <vt:lpstr>Cambio Boleta</vt:lpstr>
      <vt:lpstr>Cambio MC</vt:lpstr>
      <vt:lpstr>App pinpad</vt:lpstr>
      <vt:lpstr>App pinpad v2</vt:lpstr>
      <vt:lpstr>App pinpad v3</vt:lpstr>
      <vt:lpstr>'Arq. Multi-HAL'!Título</vt:lpstr>
      <vt:lpstr>'OS-Ticketnumber'!Título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Viviana Alejandra Lavin Burgos</dc:creator>
  <cp:keywords/>
  <dc:description/>
  <cp:lastModifiedBy>Viviana Alejandra Lavin Burgos</cp:lastModifiedBy>
  <cp:revision/>
  <dcterms:created xsi:type="dcterms:W3CDTF">2024-10-28T16:29:16Z</dcterms:created>
  <dcterms:modified xsi:type="dcterms:W3CDTF">2026-10-09T18:14:33Z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0x010100263582EDB2C9EB408A290654126174C3</vt:lpwstr>
  </property>
  <property fmtid="{D5CDD505-2E9C-101B-9397-08002B2CF9AE}" pid="3" name="MediaServiceImageTags">
    <vt:lpwstr/>
  </property>
  <property fmtid="{D5CDD505-2E9C-101B-9397-08002B2CF9AE}" pid="4" name="MSIP_Label_c2f3638a-c888-4cd8-8efa-dc5c328bc664_Enabled">
    <vt:lpwstr>true</vt:lpwstr>
  </property>
  <property fmtid="{D5CDD505-2E9C-101B-9397-08002B2CF9AE}" pid="5" name="MSIP_Label_c2f3638a-c888-4cd8-8efa-dc5c328bc664_SetDate">
    <vt:lpwstr>2026-02-09T12:24:13Z</vt:lpwstr>
  </property>
  <property fmtid="{D5CDD505-2E9C-101B-9397-08002B2CF9AE}" pid="6" name="MSIP_Label_c2f3638a-c888-4cd8-8efa-dc5c328bc664_Method">
    <vt:lpwstr>Standard</vt:lpwstr>
  </property>
  <property fmtid="{D5CDD505-2E9C-101B-9397-08002B2CF9AE}" pid="7" name="MSIP_Label_c2f3638a-c888-4cd8-8efa-dc5c328bc664_Name">
    <vt:lpwstr>Sensitive - Level 1</vt:lpwstr>
  </property>
  <property fmtid="{D5CDD505-2E9C-101B-9397-08002B2CF9AE}" pid="8" name="MSIP_Label_c2f3638a-c888-4cd8-8efa-dc5c328bc664_SiteId">
    <vt:lpwstr>2e3290cb-8d40-4058-abe5-02c4f58b87e3</vt:lpwstr>
  </property>
  <property fmtid="{D5CDD505-2E9C-101B-9397-08002B2CF9AE}" pid="9" name="MSIP_Label_c2f3638a-c888-4cd8-8efa-dc5c328bc664_ActionId">
    <vt:lpwstr>0ee06288-397b-41e1-9622-adf2b853c7be</vt:lpwstr>
  </property>
  <property fmtid="{D5CDD505-2E9C-101B-9397-08002B2CF9AE}" pid="10" name="MSIP_Label_c2f3638a-c888-4cd8-8efa-dc5c328bc664_ContentBits">
    <vt:lpwstr>2</vt:lpwstr>
  </property>
  <property fmtid="{D5CDD505-2E9C-101B-9397-08002B2CF9AE}" pid="11" name="MSIP_Label_c2f3638a-c888-4cd8-8efa-dc5c328bc664_Tag">
    <vt:lpwstr>10, 3, 0, 1</vt:lpwstr>
  </property>
</Properties>
</file>