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ia\Downloads\"/>
    </mc:Choice>
  </mc:AlternateContent>
  <xr:revisionPtr revIDLastSave="0" documentId="13_ncr:1_{F68CD68B-14F0-4B80-9C51-04E0DCA94495}" xr6:coauthVersionLast="47" xr6:coauthVersionMax="47" xr10:uidLastSave="{00000000-0000-0000-0000-000000000000}"/>
  <bookViews>
    <workbookView xWindow="-110" yWindow="-110" windowWidth="19420" windowHeight="10560" activeTab="4" xr2:uid="{00000000-000D-0000-FFFF-FFFF00000000}"/>
  </bookViews>
  <sheets>
    <sheet name="parts" sheetId="1" r:id="rId1"/>
    <sheet name="Time" sheetId="2" r:id="rId2"/>
    <sheet name="Supply" sheetId="4" r:id="rId3"/>
    <sheet name="Employee" sheetId="3" r:id="rId4"/>
    <sheet name="Job" sheetId="5" r:id="rId5"/>
  </sheets>
  <definedNames>
    <definedName name="_xlnm._FilterDatabase" localSheetId="4" hidden="1">Job!$A$1:$K$286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4" i="5" l="1"/>
  <c r="E105" i="5"/>
  <c r="E106" i="5"/>
  <c r="E107" i="5"/>
  <c r="E108" i="5"/>
  <c r="E109" i="5"/>
  <c r="E110" i="5"/>
  <c r="E111" i="5"/>
  <c r="F111" i="5" s="1"/>
  <c r="E112" i="5"/>
  <c r="E113" i="5"/>
  <c r="E114" i="5"/>
  <c r="E2" i="5"/>
  <c r="E3" i="5"/>
  <c r="J3" i="5" s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F19" i="5" s="1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J35" i="5" s="1"/>
  <c r="E36" i="5"/>
  <c r="E37" i="5"/>
  <c r="E38" i="5"/>
  <c r="E39" i="5"/>
  <c r="E40" i="5"/>
  <c r="E41" i="5"/>
  <c r="E42" i="5"/>
  <c r="E43" i="5"/>
  <c r="J43" i="5" s="1"/>
  <c r="E44" i="5"/>
  <c r="E45" i="5"/>
  <c r="E46" i="5"/>
  <c r="E47" i="5"/>
  <c r="E48" i="5"/>
  <c r="E49" i="5"/>
  <c r="E50" i="5"/>
  <c r="E51" i="5"/>
  <c r="J51" i="5" s="1"/>
  <c r="E52" i="5"/>
  <c r="E53" i="5"/>
  <c r="E54" i="5"/>
  <c r="E55" i="5"/>
  <c r="E56" i="5"/>
  <c r="E57" i="5"/>
  <c r="E58" i="5"/>
  <c r="E59" i="5"/>
  <c r="F59" i="5" s="1"/>
  <c r="E60" i="5"/>
  <c r="E61" i="5"/>
  <c r="E62" i="5"/>
  <c r="F61" i="5"/>
  <c r="E287" i="5"/>
  <c r="E285" i="5"/>
  <c r="J285" i="5" s="1"/>
  <c r="E284" i="5"/>
  <c r="E277" i="5"/>
  <c r="E275" i="5"/>
  <c r="K290" i="5"/>
  <c r="K287" i="5"/>
  <c r="J287" i="5"/>
  <c r="K286" i="5"/>
  <c r="F286" i="5"/>
  <c r="K284" i="5"/>
  <c r="J284" i="5"/>
  <c r="F284" i="5"/>
  <c r="F283" i="5"/>
  <c r="F282" i="5"/>
  <c r="E269" i="5"/>
  <c r="E242" i="5"/>
  <c r="J242" i="5" s="1"/>
  <c r="J52" i="5"/>
  <c r="K230" i="5"/>
  <c r="K231" i="5"/>
  <c r="K276" i="5"/>
  <c r="K277" i="5"/>
  <c r="K227" i="5"/>
  <c r="K221" i="5"/>
  <c r="K274" i="5"/>
  <c r="K265" i="5"/>
  <c r="K280" i="5"/>
  <c r="K249" i="5"/>
  <c r="K257" i="5"/>
  <c r="J8" i="5"/>
  <c r="J25" i="5"/>
  <c r="J28" i="5"/>
  <c r="J34" i="5"/>
  <c r="J40" i="5"/>
  <c r="E63" i="5"/>
  <c r="J63" i="5" s="1"/>
  <c r="E77" i="5"/>
  <c r="E79" i="5"/>
  <c r="J79" i="5" s="1"/>
  <c r="E82" i="5"/>
  <c r="J82" i="5" s="1"/>
  <c r="E85" i="5"/>
  <c r="J85" i="5" s="1"/>
  <c r="E92" i="5"/>
  <c r="E99" i="5"/>
  <c r="J99" i="5" s="1"/>
  <c r="E98" i="5"/>
  <c r="E102" i="5"/>
  <c r="J102" i="5" s="1"/>
  <c r="E103" i="5"/>
  <c r="E116" i="5"/>
  <c r="J116" i="5" s="1"/>
  <c r="E121" i="5"/>
  <c r="E122" i="5"/>
  <c r="J122" i="5" s="1"/>
  <c r="E126" i="5"/>
  <c r="J126" i="5" s="1"/>
  <c r="E127" i="5"/>
  <c r="J127" i="5" s="1"/>
  <c r="E128" i="5"/>
  <c r="E129" i="5"/>
  <c r="J129" i="5" s="1"/>
  <c r="E139" i="5"/>
  <c r="J139" i="5" s="1"/>
  <c r="E153" i="5"/>
  <c r="J153" i="5" s="1"/>
  <c r="E154" i="5"/>
  <c r="J154" i="5" s="1"/>
  <c r="E157" i="5"/>
  <c r="J157" i="5" s="1"/>
  <c r="E159" i="5"/>
  <c r="E158" i="5"/>
  <c r="J158" i="5" s="1"/>
  <c r="E165" i="5"/>
  <c r="E178" i="5"/>
  <c r="J178" i="5" s="1"/>
  <c r="E180" i="5"/>
  <c r="J180" i="5" s="1"/>
  <c r="E179" i="5"/>
  <c r="E187" i="5"/>
  <c r="J187" i="5" s="1"/>
  <c r="E195" i="5"/>
  <c r="J195" i="5" s="1"/>
  <c r="E194" i="5"/>
  <c r="J194" i="5" s="1"/>
  <c r="E203" i="5"/>
  <c r="E234" i="5"/>
  <c r="E240" i="5"/>
  <c r="J240" i="5" s="1"/>
  <c r="E243" i="5"/>
  <c r="J243" i="5" s="1"/>
  <c r="E249" i="5"/>
  <c r="E251" i="5"/>
  <c r="J251" i="5" s="1"/>
  <c r="E254" i="5"/>
  <c r="J254" i="5" s="1"/>
  <c r="J165" i="5"/>
  <c r="J203" i="5"/>
  <c r="J234" i="5"/>
  <c r="E257" i="5"/>
  <c r="J257" i="5" s="1"/>
  <c r="E226" i="5"/>
  <c r="J226" i="5" s="1"/>
  <c r="F276" i="5"/>
  <c r="F273" i="5"/>
  <c r="F272" i="5"/>
  <c r="F264" i="5"/>
  <c r="F263" i="5"/>
  <c r="F262" i="5"/>
  <c r="F260" i="5"/>
  <c r="F259" i="5"/>
  <c r="F36" i="5"/>
  <c r="F55" i="5"/>
  <c r="E68" i="5"/>
  <c r="F68" i="5" s="1"/>
  <c r="J104" i="5"/>
  <c r="E144" i="5"/>
  <c r="F144" i="5" s="1"/>
  <c r="E149" i="5"/>
  <c r="J149" i="5" s="1"/>
  <c r="E152" i="5"/>
  <c r="J152" i="5" s="1"/>
  <c r="E160" i="5"/>
  <c r="F160" i="5" s="1"/>
  <c r="E183" i="5"/>
  <c r="F183" i="5" s="1"/>
  <c r="E196" i="5"/>
  <c r="F196" i="5" s="1"/>
  <c r="E247" i="5"/>
  <c r="F247" i="5" s="1"/>
  <c r="E256" i="5"/>
  <c r="F256" i="5" s="1"/>
  <c r="E267" i="5"/>
  <c r="J267" i="5" s="1"/>
  <c r="J269" i="5"/>
  <c r="E261" i="5"/>
  <c r="J261" i="5" s="1"/>
  <c r="E265" i="5"/>
  <c r="F265" i="5" s="1"/>
  <c r="F24" i="5"/>
  <c r="F23" i="5"/>
  <c r="F33" i="5"/>
  <c r="J32" i="5"/>
  <c r="J41" i="5"/>
  <c r="J42" i="5"/>
  <c r="J45" i="5"/>
  <c r="J44" i="5"/>
  <c r="F46" i="5"/>
  <c r="J47" i="5"/>
  <c r="F48" i="5"/>
  <c r="J49" i="5"/>
  <c r="J56" i="5"/>
  <c r="J57" i="5"/>
  <c r="J58" i="5"/>
  <c r="F60" i="5"/>
  <c r="F62" i="5"/>
  <c r="E65" i="5"/>
  <c r="J65" i="5" s="1"/>
  <c r="E66" i="5"/>
  <c r="J66" i="5" s="1"/>
  <c r="E71" i="5"/>
  <c r="J71" i="5" s="1"/>
  <c r="E70" i="5"/>
  <c r="J70" i="5" s="1"/>
  <c r="E72" i="5"/>
  <c r="J72" i="5" s="1"/>
  <c r="E73" i="5"/>
  <c r="F73" i="5" s="1"/>
  <c r="E80" i="5"/>
  <c r="F80" i="5" s="1"/>
  <c r="E81" i="5"/>
  <c r="F81" i="5" s="1"/>
  <c r="E84" i="5"/>
  <c r="J84" i="5" s="1"/>
  <c r="E83" i="5"/>
  <c r="J83" i="5" s="1"/>
  <c r="E87" i="5"/>
  <c r="J87" i="5" s="1"/>
  <c r="E86" i="5"/>
  <c r="J86" i="5" s="1"/>
  <c r="E91" i="5"/>
  <c r="J91" i="5" s="1"/>
  <c r="E94" i="5"/>
  <c r="F94" i="5" s="1"/>
  <c r="E95" i="5"/>
  <c r="F95" i="5" s="1"/>
  <c r="E97" i="5"/>
  <c r="F97" i="5" s="1"/>
  <c r="E101" i="5"/>
  <c r="J101" i="5" s="1"/>
  <c r="E100" i="5"/>
  <c r="J100" i="5" s="1"/>
  <c r="J105" i="5"/>
  <c r="J110" i="5"/>
  <c r="J112" i="5"/>
  <c r="F113" i="5"/>
  <c r="E115" i="5"/>
  <c r="J115" i="5" s="1"/>
  <c r="F114" i="5"/>
  <c r="E120" i="5"/>
  <c r="J120" i="5" s="1"/>
  <c r="E124" i="5"/>
  <c r="J124" i="5" s="1"/>
  <c r="E131" i="5"/>
  <c r="J131" i="5" s="1"/>
  <c r="E130" i="5"/>
  <c r="J130" i="5" s="1"/>
  <c r="E133" i="5"/>
  <c r="F133" i="5" s="1"/>
  <c r="E132" i="5"/>
  <c r="F132" i="5" s="1"/>
  <c r="E135" i="5"/>
  <c r="F135" i="5" s="1"/>
  <c r="E137" i="5"/>
  <c r="J137" i="5" s="1"/>
  <c r="E136" i="5"/>
  <c r="J136" i="5" s="1"/>
  <c r="E142" i="5"/>
  <c r="J142" i="5" s="1"/>
  <c r="E143" i="5"/>
  <c r="J143" i="5" s="1"/>
  <c r="E145" i="5"/>
  <c r="F145" i="5" s="1"/>
  <c r="E146" i="5"/>
  <c r="F146" i="5" s="1"/>
  <c r="E150" i="5"/>
  <c r="F150" i="5" s="1"/>
  <c r="E151" i="5"/>
  <c r="J151" i="5" s="1"/>
  <c r="E156" i="5"/>
  <c r="J156" i="5" s="1"/>
  <c r="E155" i="5"/>
  <c r="J155" i="5" s="1"/>
  <c r="E161" i="5"/>
  <c r="J161" i="5" s="1"/>
  <c r="E163" i="5"/>
  <c r="J163" i="5" s="1"/>
  <c r="E164" i="5"/>
  <c r="J164" i="5" s="1"/>
  <c r="E166" i="5"/>
  <c r="F166" i="5" s="1"/>
  <c r="E167" i="5"/>
  <c r="F167" i="5" s="1"/>
  <c r="E168" i="5"/>
  <c r="F168" i="5" s="1"/>
  <c r="E169" i="5"/>
  <c r="J169" i="5" s="1"/>
  <c r="E170" i="5"/>
  <c r="J170" i="5" s="1"/>
  <c r="E171" i="5"/>
  <c r="J171" i="5" s="1"/>
  <c r="E173" i="5"/>
  <c r="J173" i="5" s="1"/>
  <c r="E172" i="5"/>
  <c r="F172" i="5" s="1"/>
  <c r="E175" i="5"/>
  <c r="F175" i="5" s="1"/>
  <c r="E177" i="5"/>
  <c r="F177" i="5" s="1"/>
  <c r="E182" i="5"/>
  <c r="F182" i="5" s="1"/>
  <c r="E185" i="5"/>
  <c r="J185" i="5" s="1"/>
  <c r="E192" i="5"/>
  <c r="J192" i="5" s="1"/>
  <c r="E193" i="5"/>
  <c r="J193" i="5" s="1"/>
  <c r="E198" i="5"/>
  <c r="J198" i="5" s="1"/>
  <c r="E197" i="5"/>
  <c r="J197" i="5" s="1"/>
  <c r="E200" i="5"/>
  <c r="F200" i="5" s="1"/>
  <c r="E199" i="5"/>
  <c r="J199" i="5" s="1"/>
  <c r="E201" i="5"/>
  <c r="J201" i="5" s="1"/>
  <c r="E202" i="5"/>
  <c r="J202" i="5" s="1"/>
  <c r="E205" i="5"/>
  <c r="J205" i="5" s="1"/>
  <c r="E204" i="5"/>
  <c r="J204" i="5" s="1"/>
  <c r="E207" i="5"/>
  <c r="J207" i="5" s="1"/>
  <c r="E209" i="5"/>
  <c r="J209" i="5" s="1"/>
  <c r="E210" i="5"/>
  <c r="F210" i="5" s="1"/>
  <c r="E214" i="5"/>
  <c r="J214" i="5" s="1"/>
  <c r="E213" i="5"/>
  <c r="J213" i="5" s="1"/>
  <c r="E215" i="5"/>
  <c r="J215" i="5" s="1"/>
  <c r="E216" i="5"/>
  <c r="J216" i="5" s="1"/>
  <c r="E220" i="5"/>
  <c r="J220" i="5" s="1"/>
  <c r="E224" i="5"/>
  <c r="J224" i="5" s="1"/>
  <c r="E223" i="5"/>
  <c r="J223" i="5" s="1"/>
  <c r="E225" i="5"/>
  <c r="J225" i="5" s="1"/>
  <c r="E228" i="5"/>
  <c r="J228" i="5" s="1"/>
  <c r="E229" i="5"/>
  <c r="F229" i="5" s="1"/>
  <c r="E233" i="5"/>
  <c r="J233" i="5" s="1"/>
  <c r="E237" i="5"/>
  <c r="J237" i="5" s="1"/>
  <c r="E236" i="5"/>
  <c r="J236" i="5" s="1"/>
  <c r="E238" i="5"/>
  <c r="J238" i="5" s="1"/>
  <c r="E239" i="5"/>
  <c r="F239" i="5" s="1"/>
  <c r="E241" i="5"/>
  <c r="F241" i="5" s="1"/>
  <c r="E245" i="5"/>
  <c r="F245" i="5" s="1"/>
  <c r="E244" i="5"/>
  <c r="J244" i="5" s="1"/>
  <c r="E246" i="5"/>
  <c r="J246" i="5" s="1"/>
  <c r="E248" i="5"/>
  <c r="J248" i="5" s="1"/>
  <c r="E250" i="5"/>
  <c r="J250" i="5" s="1"/>
  <c r="E253" i="5"/>
  <c r="J253" i="5" s="1"/>
  <c r="E252" i="5"/>
  <c r="F252" i="5" s="1"/>
  <c r="E255" i="5"/>
  <c r="J255" i="5" s="1"/>
  <c r="E258" i="5"/>
  <c r="J258" i="5" s="1"/>
  <c r="E266" i="5"/>
  <c r="F266" i="5" s="1"/>
  <c r="E268" i="5"/>
  <c r="J268" i="5" s="1"/>
  <c r="E270" i="5"/>
  <c r="J270" i="5" s="1"/>
  <c r="E271" i="5"/>
  <c r="J271" i="5" s="1"/>
  <c r="E274" i="5"/>
  <c r="J274" i="5" s="1"/>
  <c r="F275" i="5"/>
  <c r="F277" i="5"/>
  <c r="J80" i="5"/>
  <c r="J97" i="5"/>
  <c r="J81" i="5"/>
  <c r="J33" i="5"/>
  <c r="J183" i="5"/>
  <c r="J196" i="5"/>
  <c r="J144" i="5"/>
  <c r="J39" i="5"/>
  <c r="E206" i="5"/>
  <c r="J206" i="5" s="1"/>
  <c r="J12" i="5"/>
  <c r="J17" i="5"/>
  <c r="J107" i="5"/>
  <c r="E93" i="5"/>
  <c r="J93" i="5" s="1"/>
  <c r="E76" i="5"/>
  <c r="J76" i="5" s="1"/>
  <c r="E222" i="5"/>
  <c r="J222" i="5" s="1"/>
  <c r="J10" i="5"/>
  <c r="J103" i="5"/>
  <c r="J128" i="5"/>
  <c r="E186" i="5"/>
  <c r="J186" i="5" s="1"/>
  <c r="J2" i="5"/>
  <c r="J11" i="5"/>
  <c r="E141" i="5"/>
  <c r="J141" i="5" s="1"/>
  <c r="E235" i="5"/>
  <c r="J235" i="5" s="1"/>
  <c r="J16" i="5"/>
  <c r="E134" i="5"/>
  <c r="J134" i="5" s="1"/>
  <c r="E125" i="5"/>
  <c r="J125" i="5" s="1"/>
  <c r="E221" i="5"/>
  <c r="J221" i="5" s="1"/>
  <c r="J27" i="5"/>
  <c r="J121" i="5"/>
  <c r="E78" i="5"/>
  <c r="J78" i="5" s="1"/>
  <c r="J18" i="5"/>
  <c r="J6" i="5"/>
  <c r="E140" i="5"/>
  <c r="J140" i="5" s="1"/>
  <c r="E191" i="5"/>
  <c r="J191" i="5" s="1"/>
  <c r="E123" i="5"/>
  <c r="J123" i="5" s="1"/>
  <c r="J109" i="5"/>
  <c r="J22" i="5"/>
  <c r="E189" i="5"/>
  <c r="J189" i="5" s="1"/>
  <c r="E231" i="5"/>
  <c r="J231" i="5" s="1"/>
  <c r="E119" i="5"/>
  <c r="J119" i="5" s="1"/>
  <c r="E75" i="5"/>
  <c r="J75" i="5" s="1"/>
  <c r="E212" i="5"/>
  <c r="J212" i="5" s="1"/>
  <c r="E148" i="5"/>
  <c r="J148" i="5" s="1"/>
  <c r="E90" i="5"/>
  <c r="J90" i="5" s="1"/>
  <c r="J4" i="5"/>
  <c r="J37" i="5"/>
  <c r="J38" i="5"/>
  <c r="E232" i="5"/>
  <c r="J232" i="5" s="1"/>
  <c r="E190" i="5"/>
  <c r="J190" i="5" s="1"/>
  <c r="J53" i="5"/>
  <c r="E181" i="5"/>
  <c r="J181" i="5" s="1"/>
  <c r="J14" i="5"/>
  <c r="J13" i="5"/>
  <c r="J5" i="5"/>
  <c r="J15" i="5"/>
  <c r="J9" i="5"/>
  <c r="E69" i="5"/>
  <c r="J69" i="5" s="1"/>
  <c r="E138" i="5"/>
  <c r="J138" i="5" s="1"/>
  <c r="J26" i="5"/>
  <c r="J106" i="5"/>
  <c r="K157" i="5" s="1"/>
  <c r="E117" i="5"/>
  <c r="J117" i="5" s="1"/>
  <c r="E67" i="5"/>
  <c r="J67" i="5" s="1"/>
  <c r="E96" i="5"/>
  <c r="J96" i="5" s="1"/>
  <c r="J30" i="5"/>
  <c r="E176" i="5"/>
  <c r="J176" i="5" s="1"/>
  <c r="J29" i="5"/>
  <c r="J31" i="5"/>
  <c r="E88" i="5"/>
  <c r="J88" i="5" s="1"/>
  <c r="J92" i="5"/>
  <c r="J20" i="5"/>
  <c r="J159" i="5"/>
  <c r="J249" i="5"/>
  <c r="E227" i="5"/>
  <c r="J227" i="5" s="1"/>
  <c r="E219" i="5"/>
  <c r="J219" i="5" s="1"/>
  <c r="E217" i="5"/>
  <c r="J217" i="5" s="1"/>
  <c r="E218" i="5"/>
  <c r="J218" i="5" s="1"/>
  <c r="E64" i="5"/>
  <c r="J64" i="5" s="1"/>
  <c r="E208" i="5"/>
  <c r="J208" i="5" s="1"/>
  <c r="J54" i="5"/>
  <c r="K135" i="5" s="1"/>
  <c r="E162" i="5"/>
  <c r="J162" i="5" s="1"/>
  <c r="J98" i="5"/>
  <c r="J179" i="5"/>
  <c r="J50" i="5"/>
  <c r="J7" i="5"/>
  <c r="J77" i="5"/>
  <c r="J108" i="5"/>
  <c r="J21" i="5"/>
  <c r="E188" i="5"/>
  <c r="J188" i="5" s="1"/>
  <c r="E230" i="5"/>
  <c r="J230" i="5" s="1"/>
  <c r="E118" i="5"/>
  <c r="J118" i="5" s="1"/>
  <c r="E74" i="5"/>
  <c r="J74" i="5" s="1"/>
  <c r="E211" i="5"/>
  <c r="J211" i="5" s="1"/>
  <c r="E147" i="5"/>
  <c r="J147" i="5" s="1"/>
  <c r="E89" i="5"/>
  <c r="J89" i="5" s="1"/>
  <c r="G2" i="2"/>
  <c r="G109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3" i="2"/>
  <c r="G4" i="2"/>
  <c r="G5" i="2"/>
  <c r="G6" i="2"/>
  <c r="G7" i="2"/>
  <c r="G8" i="2"/>
  <c r="G9" i="2"/>
  <c r="G10" i="2"/>
  <c r="G11" i="2"/>
  <c r="F285" i="5" l="1"/>
  <c r="F287" i="5"/>
  <c r="J252" i="5"/>
  <c r="K213" i="5"/>
  <c r="K66" i="5"/>
  <c r="J145" i="5"/>
  <c r="J266" i="5"/>
  <c r="K205" i="5"/>
  <c r="K171" i="5"/>
  <c r="K132" i="5"/>
  <c r="J265" i="5"/>
  <c r="K238" i="5"/>
  <c r="K190" i="5"/>
  <c r="K165" i="5"/>
  <c r="K236" i="5"/>
  <c r="K97" i="5"/>
  <c r="K191" i="5"/>
  <c r="K225" i="5"/>
  <c r="K85" i="5"/>
  <c r="K161" i="5"/>
  <c r="K92" i="5"/>
  <c r="K102" i="5"/>
  <c r="K203" i="5"/>
  <c r="K88" i="5"/>
  <c r="K156" i="5"/>
  <c r="K79" i="5"/>
  <c r="K177" i="5"/>
  <c r="J175" i="5"/>
  <c r="K174" i="5" s="1"/>
  <c r="J245" i="5"/>
  <c r="J177" i="5"/>
  <c r="J247" i="5"/>
  <c r="K119" i="5" s="1"/>
  <c r="J167" i="5"/>
  <c r="J182" i="5"/>
  <c r="J135" i="5"/>
  <c r="F52" i="5"/>
  <c r="F91" i="5"/>
  <c r="J168" i="5"/>
  <c r="J36" i="5"/>
  <c r="J229" i="5"/>
  <c r="J160" i="5"/>
  <c r="J23" i="5"/>
  <c r="F115" i="5"/>
  <c r="J256" i="5"/>
  <c r="J61" i="5"/>
  <c r="J277" i="5"/>
  <c r="J146" i="5"/>
  <c r="J275" i="5"/>
  <c r="J62" i="5"/>
  <c r="J68" i="5"/>
  <c r="J24" i="5"/>
  <c r="J239" i="5"/>
  <c r="J48" i="5"/>
  <c r="K258" i="5" s="1"/>
  <c r="J59" i="5"/>
  <c r="F151" i="5"/>
  <c r="J55" i="5"/>
  <c r="J166" i="5"/>
  <c r="J133" i="5"/>
  <c r="J73" i="5"/>
  <c r="K187" i="5" s="1"/>
  <c r="F154" i="5"/>
  <c r="J200" i="5"/>
  <c r="J94" i="5"/>
  <c r="K95" i="5" s="1"/>
  <c r="F7" i="5"/>
  <c r="F225" i="5"/>
  <c r="J111" i="5"/>
  <c r="J19" i="5"/>
  <c r="J172" i="5"/>
  <c r="F45" i="5"/>
  <c r="J210" i="5"/>
  <c r="J241" i="5"/>
  <c r="J46" i="5"/>
  <c r="J114" i="5"/>
  <c r="F20" i="5"/>
  <c r="F104" i="5"/>
  <c r="F122" i="5"/>
  <c r="F107" i="5"/>
  <c r="F255" i="5"/>
  <c r="F71" i="5"/>
  <c r="F101" i="5"/>
  <c r="F130" i="5"/>
  <c r="F161" i="5"/>
  <c r="F202" i="5"/>
  <c r="F233" i="5"/>
  <c r="F211" i="5"/>
  <c r="F27" i="5"/>
  <c r="F70" i="5"/>
  <c r="F110" i="5"/>
  <c r="F99" i="5"/>
  <c r="F164" i="5"/>
  <c r="F238" i="5"/>
  <c r="F217" i="5"/>
  <c r="F47" i="5"/>
  <c r="F72" i="5"/>
  <c r="F112" i="5"/>
  <c r="F98" i="5"/>
  <c r="F169" i="5"/>
  <c r="F207" i="5"/>
  <c r="F249" i="5"/>
  <c r="F57" i="5"/>
  <c r="F137" i="5"/>
  <c r="F173" i="5"/>
  <c r="F246" i="5"/>
  <c r="F261" i="5"/>
  <c r="F11" i="5"/>
  <c r="F84" i="5"/>
  <c r="F38" i="5"/>
  <c r="F143" i="5"/>
  <c r="F139" i="5"/>
  <c r="F180" i="5"/>
  <c r="F186" i="5"/>
  <c r="F274" i="5"/>
  <c r="F13" i="5"/>
  <c r="F86" i="5"/>
  <c r="F39" i="5"/>
  <c r="F116" i="5"/>
  <c r="F96" i="5"/>
  <c r="F224" i="5"/>
  <c r="F253" i="5"/>
  <c r="F235" i="5"/>
  <c r="F192" i="5"/>
  <c r="F179" i="5"/>
  <c r="J113" i="5"/>
  <c r="F230" i="5"/>
  <c r="F25" i="5"/>
  <c r="F28" i="5"/>
  <c r="F10" i="5"/>
  <c r="F51" i="5"/>
  <c r="F92" i="5"/>
  <c r="F64" i="5"/>
  <c r="F69" i="5"/>
  <c r="F78" i="5"/>
  <c r="F93" i="5"/>
  <c r="F193" i="5"/>
  <c r="F209" i="5"/>
  <c r="F215" i="5"/>
  <c r="F223" i="5"/>
  <c r="F195" i="5"/>
  <c r="F162" i="5"/>
  <c r="F226" i="5"/>
  <c r="F234" i="5"/>
  <c r="F270" i="5"/>
  <c r="F17" i="5"/>
  <c r="F30" i="5"/>
  <c r="F127" i="5"/>
  <c r="F152" i="5"/>
  <c r="F165" i="5"/>
  <c r="F208" i="5"/>
  <c r="J150" i="5"/>
  <c r="F8" i="5"/>
  <c r="F42" i="5"/>
  <c r="F58" i="5"/>
  <c r="F14" i="5"/>
  <c r="F15" i="5"/>
  <c r="F18" i="5"/>
  <c r="F50" i="5"/>
  <c r="F63" i="5"/>
  <c r="F77" i="5"/>
  <c r="F79" i="5"/>
  <c r="F131" i="5"/>
  <c r="F54" i="5"/>
  <c r="F156" i="5"/>
  <c r="F163" i="5"/>
  <c r="F128" i="5"/>
  <c r="F90" i="5"/>
  <c r="F153" i="5"/>
  <c r="F199" i="5"/>
  <c r="F117" i="5"/>
  <c r="F123" i="5"/>
  <c r="F138" i="5"/>
  <c r="F194" i="5"/>
  <c r="F248" i="5"/>
  <c r="F190" i="5"/>
  <c r="F206" i="5"/>
  <c r="F212" i="5"/>
  <c r="F218" i="5"/>
  <c r="F254" i="5"/>
  <c r="F231" i="5"/>
  <c r="F6" i="5"/>
  <c r="F120" i="5"/>
  <c r="F159" i="5"/>
  <c r="F216" i="5"/>
  <c r="F203" i="5"/>
  <c r="F2" i="5"/>
  <c r="F257" i="5"/>
  <c r="F44" i="5"/>
  <c r="F49" i="5"/>
  <c r="F65" i="5"/>
  <c r="F16" i="5"/>
  <c r="F83" i="5"/>
  <c r="F100" i="5"/>
  <c r="F37" i="5"/>
  <c r="F82" i="5"/>
  <c r="F53" i="5"/>
  <c r="F136" i="5"/>
  <c r="F75" i="5"/>
  <c r="F88" i="5"/>
  <c r="F198" i="5"/>
  <c r="F158" i="5"/>
  <c r="F204" i="5"/>
  <c r="F178" i="5"/>
  <c r="F125" i="5"/>
  <c r="F228" i="5"/>
  <c r="F237" i="5"/>
  <c r="F176" i="5"/>
  <c r="F250" i="5"/>
  <c r="F191" i="5"/>
  <c r="F240" i="5"/>
  <c r="F268" i="5"/>
  <c r="F219" i="5"/>
  <c r="F221" i="5"/>
  <c r="F34" i="5"/>
  <c r="F205" i="5"/>
  <c r="J95" i="5"/>
  <c r="J132" i="5"/>
  <c r="F232" i="5"/>
  <c r="F32" i="5"/>
  <c r="F26" i="5"/>
  <c r="F12" i="5"/>
  <c r="F40" i="5"/>
  <c r="F22" i="5"/>
  <c r="F105" i="5"/>
  <c r="F35" i="5"/>
  <c r="F85" i="5"/>
  <c r="F102" i="5"/>
  <c r="F67" i="5"/>
  <c r="F74" i="5"/>
  <c r="F170" i="5"/>
  <c r="F197" i="5"/>
  <c r="F201" i="5"/>
  <c r="F119" i="5"/>
  <c r="F214" i="5"/>
  <c r="F187" i="5"/>
  <c r="F140" i="5"/>
  <c r="F236" i="5"/>
  <c r="F189" i="5"/>
  <c r="F258" i="5"/>
  <c r="F267" i="5"/>
  <c r="F271" i="5"/>
  <c r="F222" i="5"/>
  <c r="F4" i="5"/>
  <c r="F155" i="5"/>
  <c r="F89" i="5"/>
  <c r="J60" i="5"/>
  <c r="F5" i="5"/>
  <c r="F56" i="5"/>
  <c r="F66" i="5"/>
  <c r="F21" i="5"/>
  <c r="F29" i="5"/>
  <c r="F31" i="5"/>
  <c r="F43" i="5"/>
  <c r="F142" i="5"/>
  <c r="F76" i="5"/>
  <c r="F126" i="5"/>
  <c r="F171" i="5"/>
  <c r="F149" i="5"/>
  <c r="F185" i="5"/>
  <c r="F157" i="5"/>
  <c r="F109" i="5"/>
  <c r="F118" i="5"/>
  <c r="F213" i="5"/>
  <c r="F220" i="5"/>
  <c r="F141" i="5"/>
  <c r="F148" i="5"/>
  <c r="F244" i="5"/>
  <c r="F188" i="5"/>
  <c r="F242" i="5"/>
  <c r="F243" i="5"/>
  <c r="F251" i="5"/>
  <c r="F3" i="5"/>
  <c r="F41" i="5"/>
  <c r="F9" i="5"/>
  <c r="F87" i="5"/>
  <c r="F124" i="5"/>
  <c r="F103" i="5"/>
  <c r="F121" i="5"/>
  <c r="F129" i="5"/>
  <c r="F106" i="5"/>
  <c r="F108" i="5"/>
  <c r="F134" i="5"/>
  <c r="F147" i="5"/>
  <c r="F181" i="5"/>
  <c r="F269" i="5"/>
  <c r="F227" i="5"/>
  <c r="K248" i="5" l="1"/>
  <c r="K260" i="5"/>
  <c r="K172" i="5"/>
  <c r="K139" i="5"/>
  <c r="K237" i="5"/>
  <c r="K76" i="5"/>
</calcChain>
</file>

<file path=xl/sharedStrings.xml><?xml version="1.0" encoding="utf-8"?>
<sst xmlns="http://schemas.openxmlformats.org/spreadsheetml/2006/main" count="2632" uniqueCount="763">
  <si>
    <t>part_id</t>
  </si>
  <si>
    <t>name</t>
  </si>
  <si>
    <t>discount</t>
  </si>
  <si>
    <t>market_value</t>
  </si>
  <si>
    <t>use</t>
  </si>
  <si>
    <t>supplier_name</t>
  </si>
  <si>
    <t>arrival_date</t>
  </si>
  <si>
    <t>Brushed Nickel Foot Lock Drain</t>
  </si>
  <si>
    <t>Residential</t>
  </si>
  <si>
    <t>Betabeat</t>
  </si>
  <si>
    <t>Nightelligence</t>
  </si>
  <si>
    <t>Lagoonavigations</t>
  </si>
  <si>
    <t>Roller Ball Drain w/ Plastic Pipe</t>
  </si>
  <si>
    <t>Gemedia</t>
  </si>
  <si>
    <t>Commercial</t>
  </si>
  <si>
    <t>Storm Brews</t>
  </si>
  <si>
    <t>Ecliprises</t>
  </si>
  <si>
    <t>Petalimited</t>
  </si>
  <si>
    <t>Bluff Arts</t>
  </si>
  <si>
    <t>Accenco</t>
  </si>
  <si>
    <t>Luckytronics</t>
  </si>
  <si>
    <t>Quadware</t>
  </si>
  <si>
    <t>Genco Pura Olive Oil Company</t>
  </si>
  <si>
    <t>Icewares</t>
  </si>
  <si>
    <t>Moondustries</t>
  </si>
  <si>
    <t>Apexhut</t>
  </si>
  <si>
    <t>Foot Lock Drain with PVC Pipe</t>
  </si>
  <si>
    <t>Gold Co.</t>
  </si>
  <si>
    <t>Hogstone</t>
  </si>
  <si>
    <t>Nimbletainment</t>
  </si>
  <si>
    <t>Omega Sports</t>
  </si>
  <si>
    <t>Ocean Sports</t>
  </si>
  <si>
    <t>Antarts</t>
  </si>
  <si>
    <t>Timbergate</t>
  </si>
  <si>
    <t>Foot Lock Drain</t>
  </si>
  <si>
    <t>Bansheelectronis</t>
  </si>
  <si>
    <t>Phenomenologies</t>
  </si>
  <si>
    <t>Ridgemedia</t>
  </si>
  <si>
    <t>Forest Sports</t>
  </si>
  <si>
    <t>Diamondlight</t>
  </si>
  <si>
    <t>Silverecords</t>
  </si>
  <si>
    <t>Buckoustics</t>
  </si>
  <si>
    <t>Nymphking</t>
  </si>
  <si>
    <t>Triplever Drain w/ PVC Pipe</t>
  </si>
  <si>
    <t>Prophecy Brews</t>
  </si>
  <si>
    <t>Cave Records</t>
  </si>
  <si>
    <t>Leopard Entertainment</t>
  </si>
  <si>
    <t>Wayne Enterprises</t>
  </si>
  <si>
    <t>Triplever Drain</t>
  </si>
  <si>
    <t>Chrome Lift and Turn Drain</t>
  </si>
  <si>
    <t>Rhinotainment</t>
  </si>
  <si>
    <t>Questindustries</t>
  </si>
  <si>
    <t>Copper Lift and Turn Drain</t>
  </si>
  <si>
    <t>Houndscape</t>
  </si>
  <si>
    <t>Cannonics</t>
  </si>
  <si>
    <t>Sterling Cooper</t>
  </si>
  <si>
    <t>Redmart</t>
  </si>
  <si>
    <t>Fluke Corporation</t>
  </si>
  <si>
    <t>Ironavigation</t>
  </si>
  <si>
    <t>Hero Systems</t>
  </si>
  <si>
    <t>Commodo</t>
  </si>
  <si>
    <t>Toilet Fill Valve</t>
  </si>
  <si>
    <t>Smilectronics</t>
  </si>
  <si>
    <t>Willowares</t>
  </si>
  <si>
    <t>Ravencoms</t>
  </si>
  <si>
    <t>Chiefnite</t>
  </si>
  <si>
    <t>Wrench</t>
  </si>
  <si>
    <t>Hummingbird Navigations</t>
  </si>
  <si>
    <t>Witchystems</t>
  </si>
  <si>
    <t>Pressure-Assist Flush System</t>
  </si>
  <si>
    <t>Wavepoint</t>
  </si>
  <si>
    <t>Timberecords</t>
  </si>
  <si>
    <t>Alphascape</t>
  </si>
  <si>
    <t>Flush System Screws</t>
  </si>
  <si>
    <t>Question Motors</t>
  </si>
  <si>
    <t>Small Chain Pull Drain</t>
  </si>
  <si>
    <t>job date start</t>
  </si>
  <si>
    <t>job date end</t>
  </si>
  <si>
    <t>job description</t>
  </si>
  <si>
    <t>job location</t>
  </si>
  <si>
    <t>job revenue</t>
  </si>
  <si>
    <t>Granite</t>
  </si>
  <si>
    <t>Insertion of Defib Gen into Abd Subcu/Fascia, Open Approach</t>
  </si>
  <si>
    <t>51095 Arizona Place</t>
  </si>
  <si>
    <t>Plastic</t>
  </si>
  <si>
    <t>Extraction of L Hand Subcu/Fascia, Perc Approach</t>
  </si>
  <si>
    <t>30344 Pleasure Pass</t>
  </si>
  <si>
    <t>Wood</t>
  </si>
  <si>
    <t>Supplement Bladder Neck with Autol Sub, Perc Endo Approach</t>
  </si>
  <si>
    <t>2 Amoth Street</t>
  </si>
  <si>
    <t>Removal of Nonaut Sub from R Wrist Jt, Perc Endo Approach</t>
  </si>
  <si>
    <t>51 Coleman Circle</t>
  </si>
  <si>
    <t>Stone</t>
  </si>
  <si>
    <t>Drainage of Right Vocal Cord, Endo</t>
  </si>
  <si>
    <t>8337 Carberry Road</t>
  </si>
  <si>
    <t>Plexiglass</t>
  </si>
  <si>
    <t>CT Scan of Intracran Art using Intravasc Optic Cohere</t>
  </si>
  <si>
    <t>335 Bashford Drive</t>
  </si>
  <si>
    <t>Glass</t>
  </si>
  <si>
    <t>Occlusion R Cephalic Vein w Intralum Dev, Open</t>
  </si>
  <si>
    <t>1429 Hazelcrest Terrace</t>
  </si>
  <si>
    <t>Drainage of Trochlear Nerve with Drain Dev, Perc Approach</t>
  </si>
  <si>
    <t>6 Heffernan Lane</t>
  </si>
  <si>
    <t>Bypass L Popl Art to Poplit Art w Nonaut Sub, Perc Endo</t>
  </si>
  <si>
    <t>83 Anhalt Circle</t>
  </si>
  <si>
    <t>Supplement R Abd Bursa/Lig w Synth Sub, Perc Endo</t>
  </si>
  <si>
    <t>02885 Esker Crossing</t>
  </si>
  <si>
    <t>Replacement of Hyoid Bone with Nonaut Sub, Perc Approach</t>
  </si>
  <si>
    <t>890 Washington Hill</t>
  </si>
  <si>
    <t>Osteopathic Treatment of Rib Cage w Muscle Isotonic</t>
  </si>
  <si>
    <t>75280 Stone Corner Point</t>
  </si>
  <si>
    <t>Transplantation of Eye into POC, Perc Endo Approach</t>
  </si>
  <si>
    <t>5 Forest Court</t>
  </si>
  <si>
    <t>Reposition Right Shoulder Tendon, Open Approach</t>
  </si>
  <si>
    <t>1 Veith Pass</t>
  </si>
  <si>
    <t>Reposition Right Zygomatic Bone, External Approach</t>
  </si>
  <si>
    <t>70202 Rieder Circle</t>
  </si>
  <si>
    <t>Occlusion of Right Upper Lobe Bronchus, Endo</t>
  </si>
  <si>
    <t>37758 Waubesa Circle</t>
  </si>
  <si>
    <t>Drainage of Right Fallopian Tube, Via Opening</t>
  </si>
  <si>
    <t>59 Reindahl Parkway</t>
  </si>
  <si>
    <t>Restriction of Intracranial Vein, Percutaneous Approach</t>
  </si>
  <si>
    <t>85 Fulton Court</t>
  </si>
  <si>
    <t>Reposition Right Common Iliac Vein, Percutaneous Approach</t>
  </si>
  <si>
    <t>3 Talisman Point</t>
  </si>
  <si>
    <t>Alteration of Right Buttock, Percutaneous Approach</t>
  </si>
  <si>
    <t>23 2nd Way</t>
  </si>
  <si>
    <t>Revision of Infusion Device in Stomach, External Approach</t>
  </si>
  <si>
    <t>37622 Vermont Plaza</t>
  </si>
  <si>
    <t>Rubber</t>
  </si>
  <si>
    <t>Revision of Infusion Device in Lower Artery, Open Approach</t>
  </si>
  <si>
    <t>22 Merrick Park</t>
  </si>
  <si>
    <t>Steel</t>
  </si>
  <si>
    <t>Removal of Intermittent Pressure Device on Neck</t>
  </si>
  <si>
    <t>8 Brickson Park Way</t>
  </si>
  <si>
    <t>Aluminum</t>
  </si>
  <si>
    <t>Excision of Right Foot Artery, Percutaneous Approach, Diagn</t>
  </si>
  <si>
    <t>186 Quincy Pass</t>
  </si>
  <si>
    <t>High Dose Rate (HDR) Brachytherapy of Eye using Iridium 192</t>
  </si>
  <si>
    <t>5 Eastlawn Court</t>
  </si>
  <si>
    <t>Restrict of R Post Tib Art with Extralum Dev, Open Approach</t>
  </si>
  <si>
    <t>1 Scoville Trail</t>
  </si>
  <si>
    <t>Bypass Esophagus to Stomach, Perc Endo Approach</t>
  </si>
  <si>
    <t>6 Jenifer Parkway</t>
  </si>
  <si>
    <t>Dilation of Right Ulnar Artery, Bifurcation, Perc Approach</t>
  </si>
  <si>
    <t>64388 Center Plaza</t>
  </si>
  <si>
    <t>Revision of Drainage Device in Cerv Disc, Perc Approach</t>
  </si>
  <si>
    <t>4324 Morning Point</t>
  </si>
  <si>
    <t>Brass</t>
  </si>
  <si>
    <t>Destruction of Right Thyroid Artery, Percutaneous Approach</t>
  </si>
  <si>
    <t>77 Corry Circle</t>
  </si>
  <si>
    <t>Removal of Autol Sub from Facial Bone, Perc Endo Approach</t>
  </si>
  <si>
    <t>6 Express Place</t>
  </si>
  <si>
    <t>Repair Right Abdomen Bursa and Ligament, Perc Approach</t>
  </si>
  <si>
    <t>3 Kedzie Circle</t>
  </si>
  <si>
    <t>Drainage of Epidural Space, Percutaneous Approach</t>
  </si>
  <si>
    <t>676 Bonner Circle</t>
  </si>
  <si>
    <t>Resection of L Foot Bursa/Lig, Perc Endo Approach</t>
  </si>
  <si>
    <t>356 Gale Point</t>
  </si>
  <si>
    <t>Removal of Drainage Device from Spinal Cord, Open Approach</t>
  </si>
  <si>
    <t>216 Mifflin Place</t>
  </si>
  <si>
    <t>Excision of Thor Symp Nrv, Perc Endo Approach, Diagn</t>
  </si>
  <si>
    <t>2052 Prentice Crossing</t>
  </si>
  <si>
    <t>CT Scan of Prostate using L Osm Contrast</t>
  </si>
  <si>
    <t>64724 Schurz Avenue</t>
  </si>
  <si>
    <t>Revision of Autol Sub in L Thumb Phalanx, Perc Approach</t>
  </si>
  <si>
    <t>1444 Mockingbird Way</t>
  </si>
  <si>
    <t>Fusion of R Shoulder Jt with Nonaut Sub, Open Approach</t>
  </si>
  <si>
    <t>707 Carey Circle</t>
  </si>
  <si>
    <t>Fusion T-lum Jt w Synth Sub, Ant Appr A Col, Perc Endo</t>
  </si>
  <si>
    <t>9 Heath Plaza</t>
  </si>
  <si>
    <t>Drainage of Innominate Artery, Percutaneous Approach</t>
  </si>
  <si>
    <t>45348 Myrtle Point</t>
  </si>
  <si>
    <t>Revision of Infusion Dev in L Sacroiliac Jt, Extern Approach</t>
  </si>
  <si>
    <t>4 Del Mar Plaza</t>
  </si>
  <si>
    <t>Supplement Left Retinal Vessel with Autol Sub, Perc Approach</t>
  </si>
  <si>
    <t>062 Lyons Avenue</t>
  </si>
  <si>
    <t>Excision of Abducens Nerve, Open Approach</t>
  </si>
  <si>
    <t>07 Swallow Center</t>
  </si>
  <si>
    <t>Revision of Drainage Device in Upper Intestinal Tract, Endo</t>
  </si>
  <si>
    <t>428 Fairview Point</t>
  </si>
  <si>
    <t>Bypass R Atrium to R Pulm Art w Synth Sub, Perc Endo</t>
  </si>
  <si>
    <t>23 Pennsylvania Trail</t>
  </si>
  <si>
    <t>Vinyl</t>
  </si>
  <si>
    <t>Supplement L Low Extrem Lymph with Autol Sub, Open Approach</t>
  </si>
  <si>
    <t>71 New Castle Point</t>
  </si>
  <si>
    <t>Revision of Autol Sub in Cervcal Vertebra, Open Approach</t>
  </si>
  <si>
    <t>0127 Sugar Drive</t>
  </si>
  <si>
    <t>PET Imag of Brain using Fluorine 18</t>
  </si>
  <si>
    <t>1 Morning Terrace</t>
  </si>
  <si>
    <t>Reposition Right Thyroid Artery, Perc Endo Approach</t>
  </si>
  <si>
    <t>01032 Main Way</t>
  </si>
  <si>
    <t>Occlusion of Inf Vena Cava with Extralum Dev, Perc Approach</t>
  </si>
  <si>
    <t>5947 Donald Plaza</t>
  </si>
  <si>
    <t>Removal of Monitoring Device from Azygos Vein, Open Approach</t>
  </si>
  <si>
    <t>18 Logan Alley</t>
  </si>
  <si>
    <t>Fluoroscopy of Right Renal Vein using Other Contrast</t>
  </si>
  <si>
    <t>1357 Doe Crossing Plaza</t>
  </si>
  <si>
    <t>Bypass Sup Mesent Vein to Low Vein w Autol Sub, Perc Endo</t>
  </si>
  <si>
    <t>137 Blackbird Court</t>
  </si>
  <si>
    <t>Excision of Right Fallopian Tube, Perc Approach, Diagn</t>
  </si>
  <si>
    <t>8647 Crowley Crossing</t>
  </si>
  <si>
    <t>Computerized Tomography (CT Scan) of Nasopharynx/Oropharynx</t>
  </si>
  <si>
    <t>108 Oak Valley Terrace</t>
  </si>
  <si>
    <t>Dilation of Right Femoral Artery, Percutaneous Approach</t>
  </si>
  <si>
    <t>2 Service Parkway</t>
  </si>
  <si>
    <t>Destruction of Appendix, Endo</t>
  </si>
  <si>
    <t>585 Tony Junction</t>
  </si>
  <si>
    <t>Introduction of Other Hormone into Periph Art, Perc Approach</t>
  </si>
  <si>
    <t>77 Colorado Street</t>
  </si>
  <si>
    <t>Replace L Ethmoid Bone w Nonaut Sub, Perc Endo</t>
  </si>
  <si>
    <t>9 Kropf Avenue</t>
  </si>
  <si>
    <t>Revision of Autol Sub in Sacrum, Open Approach</t>
  </si>
  <si>
    <t>310 Green Ridge Plaza</t>
  </si>
  <si>
    <t>Removal of Int Fix from Cerv Jt, Perc Approach</t>
  </si>
  <si>
    <t>81430 Fuller Place</t>
  </si>
  <si>
    <t>Extirpation of Matter from Left Fibula, Perc Endo Approach</t>
  </si>
  <si>
    <t>405 Main Crossing</t>
  </si>
  <si>
    <t>Removal of Stimulator Lead from Stomach, Perc Approach</t>
  </si>
  <si>
    <t>1 Meadow Ridge Street</t>
  </si>
  <si>
    <t>Reposition Right Radius with Ext Fix, Perc Approach</t>
  </si>
  <si>
    <t>293 Mcguire Plaza</t>
  </si>
  <si>
    <t>Release Left Foot Tendon, Open Approach</t>
  </si>
  <si>
    <t>10450 Ronald Regan Trail</t>
  </si>
  <si>
    <t>Bypass Middle Esophagus to Ileum, Perc Endo Approach</t>
  </si>
  <si>
    <t>912 Thackeray Center</t>
  </si>
  <si>
    <t>Bypass L Int Iliac Art to B Int Ilia w Autol Vn, Open</t>
  </si>
  <si>
    <t>7 Farwell Alley</t>
  </si>
  <si>
    <t>Supplement R Diaphragm with Nonaut Sub, Perc Endo Approach</t>
  </si>
  <si>
    <t>934 Loomis Street</t>
  </si>
  <si>
    <t>Extirpation of Matter from Left Kidney, Open Approach</t>
  </si>
  <si>
    <t>240 International Point</t>
  </si>
  <si>
    <t>Excision of Left Hand Vein, Open Approach</t>
  </si>
  <si>
    <t>70718 Commercial Alley</t>
  </si>
  <si>
    <t>Replacement of Left Clavicle with Synth Sub, Perc Approach</t>
  </si>
  <si>
    <t>917 Buhler Alley</t>
  </si>
  <si>
    <t>Insertion of Int Fix into L Mandible, Perc Approach</t>
  </si>
  <si>
    <t>5238 Transport Avenue</t>
  </si>
  <si>
    <t>Removal of Intraluminal Device from Urethra, Perc Approach</t>
  </si>
  <si>
    <t>04282 Mosinee Park</t>
  </si>
  <si>
    <t>Insertion of Other Device into Male Perineum, Perc Approach</t>
  </si>
  <si>
    <t>1286 Hallows Avenue</t>
  </si>
  <si>
    <t>Dilate R Ulnar Art, Bifurc, w 4 Drug-elut, Open</t>
  </si>
  <si>
    <t>25 Doe Crossing Crossing</t>
  </si>
  <si>
    <t>Insertion of Defibrillator Lead into L Atrium, Open Approach</t>
  </si>
  <si>
    <t>435 Southridge Terrace</t>
  </si>
  <si>
    <t>Drainage of Perineum Skin with Drain Dev, Extern Approach</t>
  </si>
  <si>
    <t>126 Superior Park</t>
  </si>
  <si>
    <t>Fragmentation in Bilateral Fallopian Tubes, Extern Approach</t>
  </si>
  <si>
    <t>4 Algoma Hill</t>
  </si>
  <si>
    <t>Magnetic Resonance Imaging (MRI) of Prostate</t>
  </si>
  <si>
    <t>80890 Oak Valley Circle</t>
  </si>
  <si>
    <t>Excision of Left Radial Artery, Percutaneous Approach</t>
  </si>
  <si>
    <t>7467 Jenifer Lane</t>
  </si>
  <si>
    <t>Repair Eye in POC with Oth Dev, Perc Endo Approach</t>
  </si>
  <si>
    <t>912 Linden Point</t>
  </si>
  <si>
    <t>Division of Right Finger Phalanx, Open Approach</t>
  </si>
  <si>
    <t>81605 Vidon Drive</t>
  </si>
  <si>
    <t>Repair Left Maxilla, Open Approach</t>
  </si>
  <si>
    <t>86 Del Sol Park</t>
  </si>
  <si>
    <t>Bypass Jejunum to Anus with Nonaut Sub, Endo</t>
  </si>
  <si>
    <t>3 Walton Point</t>
  </si>
  <si>
    <t>Drainage of R Up Extrem Lymph with Drain Dev, Perc Approach</t>
  </si>
  <si>
    <t>846 Bartillon Center</t>
  </si>
  <si>
    <t>Revise of Infusion Dev in Hepatobil Duct, Perc Endo Approach</t>
  </si>
  <si>
    <t>91327 Forster Hill</t>
  </si>
  <si>
    <t>Extirpation of Matter from Upper Lip, Percutaneous Approach</t>
  </si>
  <si>
    <t>72952 Commercial Hill</t>
  </si>
  <si>
    <t>Fusion of Right Ankle Joint with Ext Fix, Perc Endo Approach</t>
  </si>
  <si>
    <t>8 Dakota Crossing</t>
  </si>
  <si>
    <t>Restriction of Thorax Lymphatic, Open Approach</t>
  </si>
  <si>
    <t>93107 Westridge Hill</t>
  </si>
  <si>
    <t>Fragmentation in Respiratory Tract, Endo</t>
  </si>
  <si>
    <t>943 Harbort Circle</t>
  </si>
  <si>
    <t>Removal of Infusion Device from Brain, External Approach</t>
  </si>
  <si>
    <t>20 Graedel Avenue</t>
  </si>
  <si>
    <t>Excision of Left Metacarpal, Percutaneous Approach</t>
  </si>
  <si>
    <t>50984 Lighthouse Bay Park</t>
  </si>
  <si>
    <t>Replace of L Occipital Bone with Nonaut Sub, Perc Approach</t>
  </si>
  <si>
    <t>87307 Commercial Alley</t>
  </si>
  <si>
    <t>Remove of Radioact Elem from Periton Cav, Perc Endo Approach</t>
  </si>
  <si>
    <t>02352 Lien Plaza</t>
  </si>
  <si>
    <t>Extirpation of Matter from Left Eustachian Tube, Endo</t>
  </si>
  <si>
    <t>2 Dryden Court</t>
  </si>
  <si>
    <t>Extirpation of Matter from Middle Esophagus, Via Opening</t>
  </si>
  <si>
    <t>8198 Arapahoe Parkway</t>
  </si>
  <si>
    <t>Release Left Vocal Cord, Via Natural or Artificial Opening</t>
  </si>
  <si>
    <t>6 Schmedeman Trail</t>
  </si>
  <si>
    <t>CT Scan of L Renal Vein using H Osm Contrast</t>
  </si>
  <si>
    <t>54181 Armistice Court</t>
  </si>
  <si>
    <t>Supplement L Low Extrem Lymph with Nonaut Sub, Open Approach</t>
  </si>
  <si>
    <t>0 Service Trail</t>
  </si>
  <si>
    <t>Employee_Key</t>
  </si>
  <si>
    <t>first_name</t>
  </si>
  <si>
    <t>last_name</t>
  </si>
  <si>
    <t>Address</t>
  </si>
  <si>
    <t>Fiona</t>
  </si>
  <si>
    <t>Schimank</t>
  </si>
  <si>
    <t>835 Texas Place</t>
  </si>
  <si>
    <t>Ashley</t>
  </si>
  <si>
    <t>Palia</t>
  </si>
  <si>
    <t>2 Kingsford Road</t>
  </si>
  <si>
    <t>Nellie</t>
  </si>
  <si>
    <t>Derobert</t>
  </si>
  <si>
    <t>2493 Twin Pines Lane</t>
  </si>
  <si>
    <t>Marcy</t>
  </si>
  <si>
    <t>Lago</t>
  </si>
  <si>
    <t>9273 Cambridge Hill</t>
  </si>
  <si>
    <t>Darla</t>
  </si>
  <si>
    <t>Gibberd</t>
  </si>
  <si>
    <t>91 Buena Vista Hill</t>
  </si>
  <si>
    <t>Garek</t>
  </si>
  <si>
    <t>Creese</t>
  </si>
  <si>
    <t>0456 Darwin Lane</t>
  </si>
  <si>
    <t>Chantalle</t>
  </si>
  <si>
    <t>Fraschetti</t>
  </si>
  <si>
    <t>9506 Elmside Park</t>
  </si>
  <si>
    <t>Daphne</t>
  </si>
  <si>
    <t>De Ferrari</t>
  </si>
  <si>
    <t>697 Kensington Avenue</t>
  </si>
  <si>
    <t>Christan</t>
  </si>
  <si>
    <t>Dmitrichenko</t>
  </si>
  <si>
    <t>331 Loeprich Lane</t>
  </si>
  <si>
    <t>Shandra</t>
  </si>
  <si>
    <t>Gircke</t>
  </si>
  <si>
    <t>64 Southridge Center</t>
  </si>
  <si>
    <t>Esteban</t>
  </si>
  <si>
    <t>Medgewick</t>
  </si>
  <si>
    <t>39402 Toban Alley</t>
  </si>
  <si>
    <t>Alaster</t>
  </si>
  <si>
    <t>Gofford</t>
  </si>
  <si>
    <t>3075 Warrior Parkway</t>
  </si>
  <si>
    <t>Griff</t>
  </si>
  <si>
    <t>Di Francesco</t>
  </si>
  <si>
    <t>65 Lawn Road</t>
  </si>
  <si>
    <t>Leonore</t>
  </si>
  <si>
    <t>Nemchinov</t>
  </si>
  <si>
    <t>18 Maple Wood Trail</t>
  </si>
  <si>
    <t>Madge</t>
  </si>
  <si>
    <t>Cristofol</t>
  </si>
  <si>
    <t>9 Del Mar Hill</t>
  </si>
  <si>
    <t>Godfree</t>
  </si>
  <si>
    <t>Zeplin</t>
  </si>
  <si>
    <t>4323 Dixon Plaza</t>
  </si>
  <si>
    <t>Kathlin</t>
  </si>
  <si>
    <t>Iliffe</t>
  </si>
  <si>
    <t>1195 Barby Junction</t>
  </si>
  <si>
    <t>Guinevere</t>
  </si>
  <si>
    <t>Tatlow</t>
  </si>
  <si>
    <t>141 Claremont Road</t>
  </si>
  <si>
    <t>Halli</t>
  </si>
  <si>
    <t>Kettlesting</t>
  </si>
  <si>
    <t>8 Brentwood Plaza</t>
  </si>
  <si>
    <t>Emelina</t>
  </si>
  <si>
    <t>Braham</t>
  </si>
  <si>
    <t>25188 Monterey Trail</t>
  </si>
  <si>
    <t>Cherice</t>
  </si>
  <si>
    <t>Battrick</t>
  </si>
  <si>
    <t>5 Nelson Avenue</t>
  </si>
  <si>
    <t>Minne</t>
  </si>
  <si>
    <t>Timbridge</t>
  </si>
  <si>
    <t>5 Montana Road</t>
  </si>
  <si>
    <t>Demetris</t>
  </si>
  <si>
    <t>Whiskin</t>
  </si>
  <si>
    <t>21370 Vernon Junction</t>
  </si>
  <si>
    <t>Carey</t>
  </si>
  <si>
    <t>O'Neal</t>
  </si>
  <si>
    <t>0404 Elmside Place</t>
  </si>
  <si>
    <t>Kienan</t>
  </si>
  <si>
    <t>Vankov</t>
  </si>
  <si>
    <t>07199 Reinke Court</t>
  </si>
  <si>
    <t>Melony</t>
  </si>
  <si>
    <t>Pickering</t>
  </si>
  <si>
    <t>683 Doe Crossing Junction</t>
  </si>
  <si>
    <t>Chastity</t>
  </si>
  <si>
    <t>Wraighte</t>
  </si>
  <si>
    <t>1 Forest Parkway</t>
  </si>
  <si>
    <t>Jen</t>
  </si>
  <si>
    <t>Horsell</t>
  </si>
  <si>
    <t>134 Sutteridge Circle</t>
  </si>
  <si>
    <t>Whitby</t>
  </si>
  <si>
    <t>Bickford</t>
  </si>
  <si>
    <t>9 Lake View Street</t>
  </si>
  <si>
    <t>Tam</t>
  </si>
  <si>
    <t>Petrasso</t>
  </si>
  <si>
    <t>37406 Crest Line Plaza</t>
  </si>
  <si>
    <t>Candra</t>
  </si>
  <si>
    <t>Shallcroff</t>
  </si>
  <si>
    <t>0 Basil Street</t>
  </si>
  <si>
    <t>Ethyl</t>
  </si>
  <si>
    <t>Carlson</t>
  </si>
  <si>
    <t>9 Drewry Street</t>
  </si>
  <si>
    <t>Pet</t>
  </si>
  <si>
    <t>Huggill</t>
  </si>
  <si>
    <t>044 Waxwing Park</t>
  </si>
  <si>
    <t>Niccolo</t>
  </si>
  <si>
    <t>Clarricoates</t>
  </si>
  <si>
    <t>758 Bobwhite Junction</t>
  </si>
  <si>
    <t>Ric</t>
  </si>
  <si>
    <t>Blazejewski</t>
  </si>
  <si>
    <t>0250 Spohn Circle</t>
  </si>
  <si>
    <t>Eddy</t>
  </si>
  <si>
    <t>Flaxman</t>
  </si>
  <si>
    <t>219 Oxford Way</t>
  </si>
  <si>
    <t>Nester</t>
  </si>
  <si>
    <t>Clem</t>
  </si>
  <si>
    <t>68 Kipling Terrace</t>
  </si>
  <si>
    <t>Bentlee</t>
  </si>
  <si>
    <t>Yve</t>
  </si>
  <si>
    <t>2764 Linden Avenue</t>
  </si>
  <si>
    <t>Arri</t>
  </si>
  <si>
    <t>Echalier</t>
  </si>
  <si>
    <t>5485 Graedel Circle</t>
  </si>
  <si>
    <t>Mathew</t>
  </si>
  <si>
    <t>Cunniam</t>
  </si>
  <si>
    <t>03 Lakewood Lane</t>
  </si>
  <si>
    <t>Dionisio</t>
  </si>
  <si>
    <t>Baldoni</t>
  </si>
  <si>
    <t>9678 Carberry Road</t>
  </si>
  <si>
    <t>Larry</t>
  </si>
  <si>
    <t>Grass</t>
  </si>
  <si>
    <t>2 Farragut Circle</t>
  </si>
  <si>
    <t>Noel</t>
  </si>
  <si>
    <t>Boow</t>
  </si>
  <si>
    <t>3029 Gale Way</t>
  </si>
  <si>
    <t>Bennie</t>
  </si>
  <si>
    <t>Ferreiro</t>
  </si>
  <si>
    <t>4332 Westend Alley</t>
  </si>
  <si>
    <t>Taite</t>
  </si>
  <si>
    <t>Salle</t>
  </si>
  <si>
    <t>2 Muir Terrace</t>
  </si>
  <si>
    <t>Olva</t>
  </si>
  <si>
    <t>Phelip</t>
  </si>
  <si>
    <t>1 Miller Circle</t>
  </si>
  <si>
    <t>Neall</t>
  </si>
  <si>
    <t>Bright</t>
  </si>
  <si>
    <t>32428 Lake View Trail</t>
  </si>
  <si>
    <t>Chaunce</t>
  </si>
  <si>
    <t>Tapson</t>
  </si>
  <si>
    <t>29 Pepper Wood Alley</t>
  </si>
  <si>
    <t>Brigid</t>
  </si>
  <si>
    <t>Omar</t>
  </si>
  <si>
    <t>616 Emmet Terrace</t>
  </si>
  <si>
    <t>Owen</t>
  </si>
  <si>
    <t>Quipp</t>
  </si>
  <si>
    <t>688 Sachtjen Lane</t>
  </si>
  <si>
    <t>Madison</t>
  </si>
  <si>
    <t>Freyne</t>
  </si>
  <si>
    <t>833 Mendota Trail</t>
  </si>
  <si>
    <t>Clarice</t>
  </si>
  <si>
    <t>Colliar</t>
  </si>
  <si>
    <t>650 Grasskamp Plaza</t>
  </si>
  <si>
    <t>Granville</t>
  </si>
  <si>
    <t>Staniforth</t>
  </si>
  <si>
    <t>3019 Crest Line Lane</t>
  </si>
  <si>
    <t>Colline</t>
  </si>
  <si>
    <t>Solleme</t>
  </si>
  <si>
    <t>632 Meadow Ridge Road</t>
  </si>
  <si>
    <t>Rick</t>
  </si>
  <si>
    <t>Dyne</t>
  </si>
  <si>
    <t>1 Rowland Circle</t>
  </si>
  <si>
    <t>Muffin</t>
  </si>
  <si>
    <t>Ionnisian</t>
  </si>
  <si>
    <t>0866 Maryland Center</t>
  </si>
  <si>
    <t>Emile</t>
  </si>
  <si>
    <t>Giraldo</t>
  </si>
  <si>
    <t>79 Daystar Street</t>
  </si>
  <si>
    <t>Efren</t>
  </si>
  <si>
    <t>McCole</t>
  </si>
  <si>
    <t>57120 8th Junction</t>
  </si>
  <si>
    <t>Fabian</t>
  </si>
  <si>
    <t>Capinetti</t>
  </si>
  <si>
    <t>4 Village Alley</t>
  </si>
  <si>
    <t>Tymothy</t>
  </si>
  <si>
    <t>McKinnell</t>
  </si>
  <si>
    <t>21 Roxbury Park</t>
  </si>
  <si>
    <t>Tomi</t>
  </si>
  <si>
    <t>McAllen</t>
  </si>
  <si>
    <t>013 Esch Point</t>
  </si>
  <si>
    <t>Adriena</t>
  </si>
  <si>
    <t>Jaffray</t>
  </si>
  <si>
    <t>543 Norway Maple Center</t>
  </si>
  <si>
    <t>Mikel</t>
  </si>
  <si>
    <t>Gibbens</t>
  </si>
  <si>
    <t>1 Burning Wood Street</t>
  </si>
  <si>
    <t>Cassey</t>
  </si>
  <si>
    <t>Heamus</t>
  </si>
  <si>
    <t>10 Summer Ridge Way</t>
  </si>
  <si>
    <t>Jamison</t>
  </si>
  <si>
    <t>Lomansey</t>
  </si>
  <si>
    <t>353 Pleasure Alley</t>
  </si>
  <si>
    <t>Tod</t>
  </si>
  <si>
    <t>Treacher</t>
  </si>
  <si>
    <t>798 Shopko Avenue</t>
  </si>
  <si>
    <t>Kinna</t>
  </si>
  <si>
    <t>Dwire</t>
  </si>
  <si>
    <t>6973 Comanche Terrace</t>
  </si>
  <si>
    <t>Yalonda</t>
  </si>
  <si>
    <t>Heppenspall</t>
  </si>
  <si>
    <t>323 Pennsylvania Circle</t>
  </si>
  <si>
    <t>Fons</t>
  </si>
  <si>
    <t>Hynson</t>
  </si>
  <si>
    <t>1 Bay Center</t>
  </si>
  <si>
    <t>Eleonora</t>
  </si>
  <si>
    <t>Hanse</t>
  </si>
  <si>
    <t>546 Mccormick Drive</t>
  </si>
  <si>
    <t>Corbett</t>
  </si>
  <si>
    <t>Oddboy</t>
  </si>
  <si>
    <t>53531 Corben Pass</t>
  </si>
  <si>
    <t>Lev</t>
  </si>
  <si>
    <t>Hammersley</t>
  </si>
  <si>
    <t>6 Redwing Place</t>
  </si>
  <si>
    <t>Bendix</t>
  </si>
  <si>
    <t>Taysbil</t>
  </si>
  <si>
    <t>716 Manley Avenue</t>
  </si>
  <si>
    <t>Camellia</t>
  </si>
  <si>
    <t>Prewer</t>
  </si>
  <si>
    <t>31594 Esch Alley</t>
  </si>
  <si>
    <t>Raul</t>
  </si>
  <si>
    <t>Leger</t>
  </si>
  <si>
    <t>168 Columbus Crossing</t>
  </si>
  <si>
    <t>Inez</t>
  </si>
  <si>
    <t>Dobbson</t>
  </si>
  <si>
    <t>7 Annamark Crossing</t>
  </si>
  <si>
    <t>Mikol</t>
  </si>
  <si>
    <t>Seamon</t>
  </si>
  <si>
    <t>3360 Melvin Drive</t>
  </si>
  <si>
    <t>Shirl</t>
  </si>
  <si>
    <t>Crumb</t>
  </si>
  <si>
    <t>0 Delaware Road</t>
  </si>
  <si>
    <t>Electra</t>
  </si>
  <si>
    <t>Brendel</t>
  </si>
  <si>
    <t>7 Di Loreto Street</t>
  </si>
  <si>
    <t>Dorri</t>
  </si>
  <si>
    <t>Vamplers</t>
  </si>
  <si>
    <t>3327 Trailsway Circle</t>
  </si>
  <si>
    <t>Holmes</t>
  </si>
  <si>
    <t>Gallafant</t>
  </si>
  <si>
    <t>975 Hovde Place</t>
  </si>
  <si>
    <t>Grantley</t>
  </si>
  <si>
    <t>Filpi</t>
  </si>
  <si>
    <t>661 Holy Cross Park</t>
  </si>
  <si>
    <t>Fran</t>
  </si>
  <si>
    <t>Eversley</t>
  </si>
  <si>
    <t>98951 Red Cloud Park</t>
  </si>
  <si>
    <t>Shay</t>
  </si>
  <si>
    <t>Mongain</t>
  </si>
  <si>
    <t>954 Hayes Way</t>
  </si>
  <si>
    <t>Naomi</t>
  </si>
  <si>
    <t>Biles</t>
  </si>
  <si>
    <t>6179 Warbler Terrace</t>
  </si>
  <si>
    <t>Streatfeild</t>
  </si>
  <si>
    <t>51 Nova Court</t>
  </si>
  <si>
    <t>Sarena</t>
  </si>
  <si>
    <t>Bollam</t>
  </si>
  <si>
    <t>24 Westport Place</t>
  </si>
  <si>
    <t>Wilbert</t>
  </si>
  <si>
    <t>Ketton</t>
  </si>
  <si>
    <t>5566 Mcbride Pass</t>
  </si>
  <si>
    <t>Giana</t>
  </si>
  <si>
    <t>Pinchon</t>
  </si>
  <si>
    <t>2 David Court</t>
  </si>
  <si>
    <t>Pris</t>
  </si>
  <si>
    <t>Morman</t>
  </si>
  <si>
    <t>732 Oneill Crossing</t>
  </si>
  <si>
    <t>Jeanine</t>
  </si>
  <si>
    <t>Patillo</t>
  </si>
  <si>
    <t>805 Larry Street</t>
  </si>
  <si>
    <t>Charlene</t>
  </si>
  <si>
    <t>McKune</t>
  </si>
  <si>
    <t>88 Kingsford Road</t>
  </si>
  <si>
    <t>Jasper</t>
  </si>
  <si>
    <t>Burdess</t>
  </si>
  <si>
    <t>5087 Scofield Court</t>
  </si>
  <si>
    <t>Mignonne</t>
  </si>
  <si>
    <t>Pauwel</t>
  </si>
  <si>
    <t>002 Mallory Place</t>
  </si>
  <si>
    <t>Lurleen</t>
  </si>
  <si>
    <t>Bilham</t>
  </si>
  <si>
    <t>30 Memorial Way</t>
  </si>
  <si>
    <t>Josephine</t>
  </si>
  <si>
    <t>Ferraro</t>
  </si>
  <si>
    <t>449 Northport Junction</t>
  </si>
  <si>
    <t>Westleigh</t>
  </si>
  <si>
    <t>Le feaver</t>
  </si>
  <si>
    <t>6806 Anhalt Street</t>
  </si>
  <si>
    <t>Rosamund</t>
  </si>
  <si>
    <t>Marchi</t>
  </si>
  <si>
    <t>9 Dixon Road</t>
  </si>
  <si>
    <t>Killie</t>
  </si>
  <si>
    <t>Marmion</t>
  </si>
  <si>
    <t>52883 Darwin Parkway</t>
  </si>
  <si>
    <t>Allayne</t>
  </si>
  <si>
    <t>Ranger</t>
  </si>
  <si>
    <t>688 Summerview Trail</t>
  </si>
  <si>
    <t>Supply_ID</t>
  </si>
  <si>
    <t>Tool_Name</t>
  </si>
  <si>
    <t>Use</t>
  </si>
  <si>
    <t>Arrival_Date</t>
  </si>
  <si>
    <t>Year</t>
  </si>
  <si>
    <t>Quarter</t>
  </si>
  <si>
    <t>Month</t>
  </si>
  <si>
    <t>Installation Time</t>
  </si>
  <si>
    <t>Warranty Expiration</t>
  </si>
  <si>
    <t>Supplier Name</t>
  </si>
  <si>
    <t>Compression Waste Fitting</t>
  </si>
  <si>
    <t>Philmac Fittings</t>
  </si>
  <si>
    <t>Compression Waste Fittings</t>
  </si>
  <si>
    <t>Service Valves</t>
  </si>
  <si>
    <t>Chrome Plated Isolation Valves</t>
  </si>
  <si>
    <t>5/21/20219</t>
  </si>
  <si>
    <t>TimeStamp</t>
  </si>
  <si>
    <t>February</t>
  </si>
  <si>
    <t>March</t>
  </si>
  <si>
    <t>June</t>
  </si>
  <si>
    <t>December</t>
  </si>
  <si>
    <t>July</t>
  </si>
  <si>
    <t>October</t>
  </si>
  <si>
    <t>August</t>
  </si>
  <si>
    <t>April</t>
  </si>
  <si>
    <t>January</t>
  </si>
  <si>
    <t>November</t>
  </si>
  <si>
    <t>May</t>
  </si>
  <si>
    <t>September</t>
  </si>
  <si>
    <t>Day</t>
  </si>
  <si>
    <t>Material</t>
  </si>
  <si>
    <t>Lift and Turn Drain</t>
  </si>
  <si>
    <t>Simantha</t>
  </si>
  <si>
    <t>Warger</t>
  </si>
  <si>
    <t>354 Bobvale Dr.</t>
  </si>
  <si>
    <t>Jobs_Completed</t>
  </si>
  <si>
    <t>Start_Date</t>
  </si>
  <si>
    <t>Current_Employee</t>
  </si>
  <si>
    <t>Yes</t>
  </si>
  <si>
    <t>No</t>
  </si>
  <si>
    <t>Sara</t>
  </si>
  <si>
    <t>Dixon</t>
  </si>
  <si>
    <t>1292 Edgewood Road</t>
  </si>
  <si>
    <t>Amy</t>
  </si>
  <si>
    <t>Hawkins</t>
  </si>
  <si>
    <t>112 Ridgeroom Road</t>
  </si>
  <si>
    <t>Karin</t>
  </si>
  <si>
    <t>Loewe</t>
  </si>
  <si>
    <t>2085 Lucy Lane</t>
  </si>
  <si>
    <t>52884 21st Ave</t>
  </si>
  <si>
    <t>Jones</t>
  </si>
  <si>
    <t>Saby</t>
  </si>
  <si>
    <t>Lulu</t>
  </si>
  <si>
    <t>Bachmeier</t>
  </si>
  <si>
    <t xml:space="preserve">Lukas </t>
  </si>
  <si>
    <t>Broshmo</t>
  </si>
  <si>
    <t>1126 Eva Pearl Street</t>
  </si>
  <si>
    <t>213 Gonzales Ave</t>
  </si>
  <si>
    <t>Eduard</t>
  </si>
  <si>
    <t>Kříž</t>
  </si>
  <si>
    <t>1186 Riverwood Drive</t>
  </si>
  <si>
    <t>Martin</t>
  </si>
  <si>
    <t>Šustr</t>
  </si>
  <si>
    <t>742 Abia Martin Drive</t>
  </si>
  <si>
    <t>Lenka</t>
  </si>
  <si>
    <t>Hudečková</t>
  </si>
  <si>
    <t>21 NW 87th Dr</t>
  </si>
  <si>
    <t>1021 Arde Way</t>
  </si>
  <si>
    <t>Miloslava</t>
  </si>
  <si>
    <t>Ivanova</t>
  </si>
  <si>
    <t>2850 Goldleaf Lane</t>
  </si>
  <si>
    <t>City</t>
  </si>
  <si>
    <t>State</t>
  </si>
  <si>
    <t>Texas</t>
  </si>
  <si>
    <t>Nevada</t>
  </si>
  <si>
    <t>NJ</t>
  </si>
  <si>
    <t>NY</t>
  </si>
  <si>
    <t>CO</t>
  </si>
  <si>
    <t>NV</t>
  </si>
  <si>
    <t>TX</t>
  </si>
  <si>
    <t>CA</t>
  </si>
  <si>
    <t>FL</t>
  </si>
  <si>
    <t>Washington</t>
  </si>
  <si>
    <t>Jefferson</t>
  </si>
  <si>
    <t>Springfield</t>
  </si>
  <si>
    <t>Dover</t>
  </si>
  <si>
    <t>Denver</t>
  </si>
  <si>
    <t>Franklin</t>
  </si>
  <si>
    <t>Greenville</t>
  </si>
  <si>
    <t>Bristol</t>
  </si>
  <si>
    <t>Omaha</t>
  </si>
  <si>
    <t>Akron</t>
  </si>
  <si>
    <t>Clinton</t>
  </si>
  <si>
    <t>Fairview</t>
  </si>
  <si>
    <t>Salem</t>
  </si>
  <si>
    <t>Georgetown</t>
  </si>
  <si>
    <t>Yukkio</t>
  </si>
  <si>
    <t>Smith</t>
  </si>
  <si>
    <t>product</t>
  </si>
  <si>
    <t>72 New Castle Point</t>
  </si>
  <si>
    <t>6 Forest Court</t>
  </si>
  <si>
    <t>51096 Arizona Place</t>
  </si>
  <si>
    <t>84 Anhalt Circle</t>
  </si>
  <si>
    <t>63 Lyons Avenue</t>
  </si>
  <si>
    <t>5 Algoma Hill</t>
  </si>
  <si>
    <t>586 Tony Junction</t>
  </si>
  <si>
    <t>24 Pennsylvania Trail</t>
  </si>
  <si>
    <t>7 Heffernan Lane</t>
  </si>
  <si>
    <t>913 Linden Point</t>
  </si>
  <si>
    <t>1445 Mockingbird Way</t>
  </si>
  <si>
    <t>1033 Main Way</t>
  </si>
  <si>
    <t>19 Logan Alley</t>
  </si>
  <si>
    <t>3 Dryden Court</t>
  </si>
  <si>
    <t>78 Corry Circle</t>
  </si>
  <si>
    <t>7 Schmedeman Trail</t>
  </si>
  <si>
    <t>60 Reindahl Parkway</t>
  </si>
  <si>
    <t>935 Loomis Street</t>
  </si>
  <si>
    <t>241 International Point</t>
  </si>
  <si>
    <t>10451 Ronald Regan Trail</t>
  </si>
  <si>
    <t>2 Veith Pass</t>
  </si>
  <si>
    <t>187 Quincy Pass</t>
  </si>
  <si>
    <t>52 Coleman Circle</t>
  </si>
  <si>
    <t>406 Main Crossing</t>
  </si>
  <si>
    <t>9 Brickson Park Way</t>
  </si>
  <si>
    <t>944 Harbort Circle</t>
  </si>
  <si>
    <t>4 Walton Point</t>
  </si>
  <si>
    <t>7468 Jenifer Lane</t>
  </si>
  <si>
    <t>918 Buhler Alley</t>
  </si>
  <si>
    <t>1287 Hallows Avenue</t>
  </si>
  <si>
    <t>4283 Mosinee Park</t>
  </si>
  <si>
    <t>37623 Vermont Plaza</t>
  </si>
  <si>
    <t>2053 Prentice Crossing</t>
  </si>
  <si>
    <t>357 Gale Point</t>
  </si>
  <si>
    <t>436 Southridge Terrace</t>
  </si>
  <si>
    <t>4325 Morning Point</t>
  </si>
  <si>
    <t>891 Washington Hill</t>
  </si>
  <si>
    <t>Bypass Jejunum with Nonaut Sub, Endo</t>
  </si>
  <si>
    <t>Part_ID</t>
  </si>
  <si>
    <t>214 Gonzales Ave</t>
  </si>
  <si>
    <t>9679 Carberry Road</t>
  </si>
  <si>
    <t>6 Nelson Avenue</t>
  </si>
  <si>
    <t>10 Lake View Street</t>
  </si>
  <si>
    <t>6180 Warbler Terrace</t>
  </si>
  <si>
    <t>31 Memorial Way</t>
  </si>
  <si>
    <t>251 Spohn Circle</t>
  </si>
  <si>
    <t>25 Westport Place</t>
  </si>
  <si>
    <t>3030 Gale Way</t>
  </si>
  <si>
    <t>25189 Monterey Trail</t>
  </si>
  <si>
    <t>8 Di Loreto Street</t>
  </si>
  <si>
    <t>32429 Lake View Trail</t>
  </si>
  <si>
    <t>1127 Eva Pearl Street</t>
  </si>
  <si>
    <t>5088 Scofield Court</t>
  </si>
  <si>
    <t>5 Village Alley</t>
  </si>
  <si>
    <t>10 Drewry Street</t>
  </si>
  <si>
    <t>759 Bobwhite Junction</t>
  </si>
  <si>
    <t>69 Kipling Terrace</t>
  </si>
  <si>
    <t>651 Grasskamp Plaza</t>
  </si>
  <si>
    <t>457 Darwin Lane</t>
  </si>
  <si>
    <t>10 Del Mar Hill</t>
  </si>
  <si>
    <t>1 Delaware Road</t>
  </si>
  <si>
    <t>4 Lakewood Lane</t>
  </si>
  <si>
    <t>698 Kensington Avenue</t>
  </si>
  <si>
    <t>2494 Twin Pines Lane</t>
  </si>
  <si>
    <t>66 Lawn Road</t>
  </si>
  <si>
    <t>Days from open to closed</t>
  </si>
  <si>
    <t>Installation_Date</t>
  </si>
  <si>
    <t>Employee_ID</t>
  </si>
  <si>
    <t>job_id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</si>
</sst>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0.00"/>
    <numFmt numFmtId="165" formatCode="mm/dd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auto="1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18" fillId="0" borderId="0" xfId="0" applyFont="1"/>
    <xf numFmtId="14" fontId="18" fillId="0" borderId="0" xfId="0" applyNumberFormat="1" applyFont="1"/>
    <xf numFmtId="44" fontId="0" fillId="0" borderId="0" xfId="1" applyFont="1"/>
    <xf numFmtId="44" fontId="18" fillId="0" borderId="0" xfId="1" applyFont="1"/>
    <xf numFmtId="0" fontId="19" fillId="0" borderId="0" xfId="0" applyFont="1"/>
    <xf numFmtId="49" fontId="20" fillId="34" borderId="10" xfId="0" applyNumberFormat="1" applyFont="1" applyFill="1" applyBorder="1" applyAlignment="1">
      <alignment vertical="top"/>
    </xf>
    <xf numFmtId="49" fontId="20" fillId="33" borderId="10" xfId="0" applyNumberFormat="1" applyFont="1" applyFill="1" applyBorder="1" applyAlignment="1">
      <alignment vertical="top"/>
    </xf>
    <xf numFmtId="0" fontId="20" fillId="34" borderId="10" xfId="0" applyFont="1" applyFill="1" applyBorder="1" applyAlignment="1">
      <alignment vertical="top"/>
    </xf>
    <xf numFmtId="49" fontId="18" fillId="0" borderId="10" xfId="0" applyNumberFormat="1" applyFont="1" applyBorder="1" applyAlignment="1">
      <alignment vertical="top"/>
    </xf>
    <xf numFmtId="164" fontId="18" fillId="0" borderId="10" xfId="0" applyNumberFormat="1" applyFont="1" applyBorder="1" applyAlignment="1">
      <alignment vertical="top"/>
    </xf>
    <xf numFmtId="0" fontId="18" fillId="34" borderId="10" xfId="0" applyFont="1" applyFill="1" applyBorder="1" applyAlignment="1">
      <alignment vertical="top"/>
    </xf>
    <xf numFmtId="0" fontId="18" fillId="0" borderId="10" xfId="0" applyFont="1" applyBorder="1" applyAlignment="1">
      <alignment vertical="top"/>
    </xf>
    <xf numFmtId="18" fontId="0" fillId="0" borderId="0" xfId="0" applyNumberFormat="1"/>
    <xf numFmtId="165" fontId="20" fillId="33" borderId="10" xfId="0" applyNumberFormat="1" applyFont="1" applyFill="1" applyBorder="1" applyAlignment="1">
      <alignment vertical="top"/>
    </xf>
    <xf numFmtId="165" fontId="18" fillId="0" borderId="10" xfId="0" applyNumberFormat="1" applyFont="1" applyBorder="1" applyAlignment="1">
      <alignment vertical="top"/>
    </xf>
    <xf numFmtId="0" fontId="18" fillId="0" borderId="10" xfId="0" applyFont="1" applyBorder="1"/>
    <xf numFmtId="0" fontId="16" fillId="0" borderId="10" xfId="0" applyFont="1" applyBorder="1"/>
    <xf numFmtId="14" fontId="18" fillId="0" borderId="10" xfId="0" applyNumberFormat="1" applyFont="1" applyBorder="1"/>
    <xf numFmtId="0" fontId="0" fillId="0" borderId="10" xfId="0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3"/>
  <sheetViews>
    <sheetView topLeftCell="A133" workbookViewId="0">
      <selection activeCell="H142" sqref="H142"/>
    </sheetView>
  </sheetViews>
  <sheetFormatPr defaultRowHeight="14.5" x14ac:dyDescent="0.35"/>
  <cols>
    <col min="2" max="2" width="26.81640625" bestFit="1" customWidth="1"/>
    <col min="4" max="4" width="12.1796875" style="4" bestFit="1" customWidth="1"/>
    <col min="5" max="5" width="10.7265625" bestFit="1" customWidth="1"/>
    <col min="6" max="6" width="26.453125" bestFit="1" customWidth="1"/>
    <col min="7" max="7" width="12.6328125" bestFit="1" customWidth="1"/>
  </cols>
  <sheetData>
    <row r="1" spans="1:7" ht="15.5" x14ac:dyDescent="0.35">
      <c r="A1" s="2" t="s">
        <v>0</v>
      </c>
      <c r="B1" s="2" t="s">
        <v>1</v>
      </c>
      <c r="C1" s="2" t="s">
        <v>2</v>
      </c>
      <c r="D1" s="5" t="s">
        <v>3</v>
      </c>
      <c r="E1" s="2" t="s">
        <v>4</v>
      </c>
      <c r="F1" s="2" t="s">
        <v>5</v>
      </c>
      <c r="G1" s="2" t="s">
        <v>6</v>
      </c>
    </row>
    <row r="2" spans="1:7" ht="15.5" x14ac:dyDescent="0.35">
      <c r="A2" s="2">
        <v>1</v>
      </c>
      <c r="B2" s="2" t="s">
        <v>7</v>
      </c>
      <c r="C2" s="2">
        <v>25</v>
      </c>
      <c r="D2" s="5">
        <v>12</v>
      </c>
      <c r="E2" s="2" t="s">
        <v>8</v>
      </c>
      <c r="F2" s="2" t="s">
        <v>9</v>
      </c>
      <c r="G2" s="3">
        <v>44603</v>
      </c>
    </row>
    <row r="3" spans="1:7" ht="15.5" x14ac:dyDescent="0.35">
      <c r="A3" s="2">
        <v>2</v>
      </c>
      <c r="B3" s="2" t="s">
        <v>7</v>
      </c>
      <c r="C3" s="2">
        <v>10</v>
      </c>
      <c r="D3" s="5">
        <v>12</v>
      </c>
      <c r="E3" s="2" t="s">
        <v>8</v>
      </c>
      <c r="F3" s="2" t="s">
        <v>9</v>
      </c>
      <c r="G3" s="3">
        <v>44603</v>
      </c>
    </row>
    <row r="4" spans="1:7" ht="15.5" x14ac:dyDescent="0.35">
      <c r="A4" s="2">
        <v>3</v>
      </c>
      <c r="B4" s="2" t="s">
        <v>7</v>
      </c>
      <c r="C4" s="2">
        <v>10</v>
      </c>
      <c r="D4" s="5">
        <v>15</v>
      </c>
      <c r="E4" s="2" t="s">
        <v>8</v>
      </c>
      <c r="F4" s="2" t="s">
        <v>10</v>
      </c>
      <c r="G4" s="3">
        <v>44845</v>
      </c>
    </row>
    <row r="5" spans="1:7" ht="15.5" x14ac:dyDescent="0.35">
      <c r="A5" s="2">
        <v>4</v>
      </c>
      <c r="B5" s="2" t="s">
        <v>7</v>
      </c>
      <c r="C5" s="2">
        <v>15</v>
      </c>
      <c r="D5" s="5">
        <v>15</v>
      </c>
      <c r="E5" s="2" t="s">
        <v>8</v>
      </c>
      <c r="F5" s="2" t="s">
        <v>10</v>
      </c>
      <c r="G5" s="3">
        <v>44845</v>
      </c>
    </row>
    <row r="6" spans="1:7" ht="15.5" x14ac:dyDescent="0.35">
      <c r="A6" s="2">
        <v>5</v>
      </c>
      <c r="B6" s="2" t="s">
        <v>7</v>
      </c>
      <c r="C6" s="2">
        <v>25</v>
      </c>
      <c r="D6" s="5">
        <v>97</v>
      </c>
      <c r="E6" s="2" t="s">
        <v>8</v>
      </c>
      <c r="F6" s="2" t="s">
        <v>11</v>
      </c>
      <c r="G6" s="3">
        <v>44853</v>
      </c>
    </row>
    <row r="7" spans="1:7" ht="15.5" x14ac:dyDescent="0.35">
      <c r="A7" s="2">
        <v>6</v>
      </c>
      <c r="B7" s="2" t="s">
        <v>49</v>
      </c>
      <c r="C7" s="2">
        <v>20</v>
      </c>
      <c r="D7" s="5">
        <v>44</v>
      </c>
      <c r="E7" s="2" t="s">
        <v>14</v>
      </c>
      <c r="F7" s="2" t="s">
        <v>15</v>
      </c>
      <c r="G7" s="3">
        <v>44519</v>
      </c>
    </row>
    <row r="8" spans="1:7" ht="15.5" x14ac:dyDescent="0.35">
      <c r="A8" s="2">
        <v>7</v>
      </c>
      <c r="B8" s="2" t="s">
        <v>49</v>
      </c>
      <c r="C8" s="2">
        <v>50</v>
      </c>
      <c r="D8" s="5">
        <v>59</v>
      </c>
      <c r="E8" s="2" t="s">
        <v>8</v>
      </c>
      <c r="F8" s="2" t="s">
        <v>51</v>
      </c>
      <c r="G8" s="3">
        <v>44535</v>
      </c>
    </row>
    <row r="9" spans="1:7" ht="15.5" x14ac:dyDescent="0.35">
      <c r="A9" s="2">
        <v>8</v>
      </c>
      <c r="B9" s="2" t="s">
        <v>49</v>
      </c>
      <c r="C9" s="2">
        <v>5</v>
      </c>
      <c r="D9" s="5">
        <v>69</v>
      </c>
      <c r="E9" s="2" t="s">
        <v>8</v>
      </c>
      <c r="F9" s="2" t="s">
        <v>50</v>
      </c>
      <c r="G9" s="3">
        <v>44538</v>
      </c>
    </row>
    <row r="10" spans="1:7" ht="15.5" x14ac:dyDescent="0.35">
      <c r="A10" s="2">
        <v>9</v>
      </c>
      <c r="B10" s="2" t="s">
        <v>49</v>
      </c>
      <c r="C10" s="2">
        <v>50</v>
      </c>
      <c r="D10" s="5">
        <v>29</v>
      </c>
      <c r="E10" s="2" t="s">
        <v>8</v>
      </c>
      <c r="F10" s="2" t="s">
        <v>19</v>
      </c>
      <c r="G10" s="3">
        <v>44557</v>
      </c>
    </row>
    <row r="11" spans="1:7" ht="15.5" x14ac:dyDescent="0.35">
      <c r="A11" s="2">
        <v>10</v>
      </c>
      <c r="B11" s="2" t="s">
        <v>49</v>
      </c>
      <c r="C11" s="2">
        <v>25</v>
      </c>
      <c r="D11" s="5">
        <v>11</v>
      </c>
      <c r="E11" s="2" t="s">
        <v>8</v>
      </c>
      <c r="F11" s="2" t="s">
        <v>57</v>
      </c>
      <c r="G11" s="3">
        <v>44579</v>
      </c>
    </row>
    <row r="12" spans="1:7" ht="15.5" x14ac:dyDescent="0.35">
      <c r="A12" s="2">
        <v>11</v>
      </c>
      <c r="B12" s="2" t="s">
        <v>49</v>
      </c>
      <c r="C12" s="2">
        <v>10</v>
      </c>
      <c r="D12" s="5">
        <v>8</v>
      </c>
      <c r="E12" s="2" t="s">
        <v>8</v>
      </c>
      <c r="F12" s="2" t="s">
        <v>42</v>
      </c>
      <c r="G12" s="3">
        <v>44602</v>
      </c>
    </row>
    <row r="13" spans="1:7" ht="15.5" x14ac:dyDescent="0.35">
      <c r="A13" s="2">
        <v>12</v>
      </c>
      <c r="B13" s="2" t="s">
        <v>49</v>
      </c>
      <c r="C13" s="2">
        <v>30</v>
      </c>
      <c r="D13" s="5">
        <v>85</v>
      </c>
      <c r="E13" s="2" t="s">
        <v>14</v>
      </c>
      <c r="F13" s="2" t="s">
        <v>18</v>
      </c>
      <c r="G13" s="3">
        <v>44621</v>
      </c>
    </row>
    <row r="14" spans="1:7" ht="15.5" x14ac:dyDescent="0.35">
      <c r="A14" s="2">
        <v>13</v>
      </c>
      <c r="B14" s="2" t="s">
        <v>49</v>
      </c>
      <c r="C14" s="2">
        <v>10</v>
      </c>
      <c r="D14" s="5">
        <v>48</v>
      </c>
      <c r="E14" s="2" t="s">
        <v>14</v>
      </c>
      <c r="F14" s="2" t="s">
        <v>19</v>
      </c>
      <c r="G14" s="3">
        <v>44639</v>
      </c>
    </row>
    <row r="15" spans="1:7" ht="15.5" x14ac:dyDescent="0.35">
      <c r="A15" s="2">
        <v>14</v>
      </c>
      <c r="B15" s="2" t="s">
        <v>49</v>
      </c>
      <c r="C15" s="2">
        <v>15</v>
      </c>
      <c r="D15" s="5">
        <v>48</v>
      </c>
      <c r="E15" s="2" t="s">
        <v>8</v>
      </c>
      <c r="F15" s="2" t="s">
        <v>59</v>
      </c>
      <c r="G15" s="3">
        <v>44646</v>
      </c>
    </row>
    <row r="16" spans="1:7" ht="15.5" x14ac:dyDescent="0.35">
      <c r="A16" s="2">
        <v>15</v>
      </c>
      <c r="B16" s="2" t="s">
        <v>49</v>
      </c>
      <c r="C16" s="2">
        <v>20</v>
      </c>
      <c r="D16" s="5">
        <v>44</v>
      </c>
      <c r="E16" s="2" t="s">
        <v>8</v>
      </c>
      <c r="F16" s="2" t="s">
        <v>9</v>
      </c>
      <c r="G16" s="3">
        <v>44664</v>
      </c>
    </row>
    <row r="17" spans="1:7" ht="15.5" x14ac:dyDescent="0.35">
      <c r="A17" s="2">
        <v>16</v>
      </c>
      <c r="B17" s="2" t="s">
        <v>49</v>
      </c>
      <c r="C17" s="2">
        <v>10</v>
      </c>
      <c r="D17" s="5">
        <v>54</v>
      </c>
      <c r="E17" s="2" t="s">
        <v>8</v>
      </c>
      <c r="F17" s="2" t="s">
        <v>54</v>
      </c>
      <c r="G17" s="3">
        <v>44700</v>
      </c>
    </row>
    <row r="18" spans="1:7" ht="15.5" x14ac:dyDescent="0.35">
      <c r="A18" s="2">
        <v>17</v>
      </c>
      <c r="B18" s="2" t="s">
        <v>49</v>
      </c>
      <c r="C18" s="2">
        <v>30</v>
      </c>
      <c r="D18" s="5">
        <v>76</v>
      </c>
      <c r="E18" s="2" t="s">
        <v>8</v>
      </c>
      <c r="F18" s="2" t="s">
        <v>56</v>
      </c>
      <c r="G18" s="3">
        <v>44745</v>
      </c>
    </row>
    <row r="19" spans="1:7" ht="15.5" x14ac:dyDescent="0.35">
      <c r="A19" s="2">
        <v>18</v>
      </c>
      <c r="B19" s="2" t="s">
        <v>49</v>
      </c>
      <c r="C19" s="2">
        <v>40</v>
      </c>
      <c r="D19" s="5">
        <v>57</v>
      </c>
      <c r="E19" s="2" t="s">
        <v>8</v>
      </c>
      <c r="F19" s="2" t="s">
        <v>58</v>
      </c>
      <c r="G19" s="3">
        <v>44751</v>
      </c>
    </row>
    <row r="20" spans="1:7" ht="15.5" x14ac:dyDescent="0.35">
      <c r="A20" s="2">
        <v>19</v>
      </c>
      <c r="B20" s="2" t="s">
        <v>49</v>
      </c>
      <c r="C20" s="2">
        <v>20</v>
      </c>
      <c r="D20" s="5">
        <v>73</v>
      </c>
      <c r="E20" s="2" t="s">
        <v>8</v>
      </c>
      <c r="F20" s="2" t="s">
        <v>55</v>
      </c>
      <c r="G20" s="3">
        <v>44790</v>
      </c>
    </row>
    <row r="21" spans="1:7" ht="15.5" x14ac:dyDescent="0.35">
      <c r="A21" s="2">
        <v>20</v>
      </c>
      <c r="B21" s="2" t="s">
        <v>49</v>
      </c>
      <c r="C21" s="2">
        <v>20</v>
      </c>
      <c r="D21" s="5">
        <v>66</v>
      </c>
      <c r="E21" s="2" t="s">
        <v>8</v>
      </c>
      <c r="F21" s="2" t="s">
        <v>53</v>
      </c>
      <c r="G21" s="3">
        <v>44871</v>
      </c>
    </row>
    <row r="22" spans="1:7" ht="15.5" x14ac:dyDescent="0.35">
      <c r="A22" s="2">
        <v>21</v>
      </c>
      <c r="B22" s="2" t="s">
        <v>609</v>
      </c>
      <c r="C22" s="2">
        <v>20</v>
      </c>
      <c r="D22" s="5">
        <v>21</v>
      </c>
      <c r="E22" s="2" t="s">
        <v>8</v>
      </c>
      <c r="F22" s="2" t="s">
        <v>20</v>
      </c>
      <c r="G22" s="3">
        <v>44562</v>
      </c>
    </row>
    <row r="23" spans="1:7" ht="15.5" x14ac:dyDescent="0.35">
      <c r="A23" s="2">
        <v>22</v>
      </c>
      <c r="B23" s="2" t="s">
        <v>609</v>
      </c>
      <c r="C23" s="2">
        <v>10</v>
      </c>
      <c r="D23" s="5">
        <v>44</v>
      </c>
      <c r="E23" s="2" t="s">
        <v>14</v>
      </c>
      <c r="F23" s="2" t="s">
        <v>18</v>
      </c>
      <c r="G23" s="3">
        <v>44613</v>
      </c>
    </row>
    <row r="24" spans="1:7" ht="15.5" x14ac:dyDescent="0.35">
      <c r="A24" s="2">
        <v>23</v>
      </c>
      <c r="B24" s="2" t="s">
        <v>609</v>
      </c>
      <c r="C24" s="2">
        <v>25</v>
      </c>
      <c r="D24" s="5">
        <v>24</v>
      </c>
      <c r="E24" s="2" t="s">
        <v>8</v>
      </c>
      <c r="F24" s="2" t="s">
        <v>9</v>
      </c>
      <c r="G24" s="3">
        <v>44628</v>
      </c>
    </row>
    <row r="25" spans="1:7" ht="15.5" x14ac:dyDescent="0.35">
      <c r="A25" s="2">
        <v>24</v>
      </c>
      <c r="B25" s="2" t="s">
        <v>609</v>
      </c>
      <c r="C25" s="2">
        <v>10</v>
      </c>
      <c r="D25" s="5">
        <v>241</v>
      </c>
      <c r="E25" s="2" t="s">
        <v>8</v>
      </c>
      <c r="F25" s="2" t="s">
        <v>11</v>
      </c>
      <c r="G25" s="3">
        <v>44652</v>
      </c>
    </row>
    <row r="26" spans="1:7" ht="15.5" x14ac:dyDescent="0.35">
      <c r="A26" s="2">
        <v>25</v>
      </c>
      <c r="B26" s="2" t="s">
        <v>609</v>
      </c>
      <c r="C26" s="2">
        <v>5</v>
      </c>
      <c r="D26" s="5">
        <v>45</v>
      </c>
      <c r="E26" s="2" t="s">
        <v>14</v>
      </c>
      <c r="F26" s="2" t="s">
        <v>11</v>
      </c>
      <c r="G26" s="3">
        <v>44681</v>
      </c>
    </row>
    <row r="27" spans="1:7" ht="15.5" x14ac:dyDescent="0.35">
      <c r="A27" s="2">
        <v>26</v>
      </c>
      <c r="B27" s="2" t="s">
        <v>609</v>
      </c>
      <c r="C27" s="2">
        <v>35</v>
      </c>
      <c r="D27" s="5">
        <v>63</v>
      </c>
      <c r="E27" s="2" t="s">
        <v>8</v>
      </c>
      <c r="F27" s="2" t="s">
        <v>19</v>
      </c>
      <c r="G27" s="3">
        <v>44745</v>
      </c>
    </row>
    <row r="28" spans="1:7" ht="15.5" x14ac:dyDescent="0.35">
      <c r="A28" s="2">
        <v>27</v>
      </c>
      <c r="B28" s="2" t="s">
        <v>609</v>
      </c>
      <c r="C28" s="2">
        <v>10</v>
      </c>
      <c r="D28" s="5">
        <v>21</v>
      </c>
      <c r="E28" s="2" t="s">
        <v>8</v>
      </c>
      <c r="F28" s="2" t="s">
        <v>18</v>
      </c>
      <c r="G28" s="3">
        <v>44787</v>
      </c>
    </row>
    <row r="29" spans="1:7" ht="15.5" x14ac:dyDescent="0.35">
      <c r="A29" s="2">
        <v>28</v>
      </c>
      <c r="B29" s="2" t="s">
        <v>607</v>
      </c>
      <c r="C29" s="2">
        <v>25</v>
      </c>
      <c r="D29" s="5">
        <v>1.72</v>
      </c>
      <c r="E29" s="2" t="s">
        <v>14</v>
      </c>
      <c r="F29" s="2" t="s">
        <v>21</v>
      </c>
      <c r="G29" s="3">
        <v>44576</v>
      </c>
    </row>
    <row r="30" spans="1:7" ht="15.5" x14ac:dyDescent="0.35">
      <c r="A30" s="2">
        <v>29</v>
      </c>
      <c r="B30" s="2" t="s">
        <v>607</v>
      </c>
      <c r="C30" s="2">
        <v>10</v>
      </c>
      <c r="D30" s="5">
        <v>3.01</v>
      </c>
      <c r="E30" s="2" t="s">
        <v>8</v>
      </c>
      <c r="F30" s="2" t="s">
        <v>18</v>
      </c>
      <c r="G30" s="3">
        <v>43843</v>
      </c>
    </row>
    <row r="31" spans="1:7" ht="15.5" x14ac:dyDescent="0.35">
      <c r="A31" s="2">
        <v>30</v>
      </c>
      <c r="B31" s="2" t="s">
        <v>607</v>
      </c>
      <c r="C31" s="2">
        <v>25</v>
      </c>
      <c r="D31" s="5">
        <v>3.5</v>
      </c>
      <c r="E31" s="2" t="s">
        <v>14</v>
      </c>
      <c r="F31" s="2" t="s">
        <v>13</v>
      </c>
      <c r="G31" s="3">
        <v>44562</v>
      </c>
    </row>
    <row r="32" spans="1:7" ht="15.5" x14ac:dyDescent="0.35">
      <c r="A32" s="2">
        <v>31</v>
      </c>
      <c r="B32" s="2" t="s">
        <v>607</v>
      </c>
      <c r="C32" s="2">
        <v>25</v>
      </c>
      <c r="D32" s="5">
        <v>8.1999999999999993</v>
      </c>
      <c r="E32" s="2" t="s">
        <v>8</v>
      </c>
      <c r="F32" s="2" t="s">
        <v>17</v>
      </c>
      <c r="G32" s="3">
        <v>44681</v>
      </c>
    </row>
    <row r="33" spans="1:7" ht="15.5" x14ac:dyDescent="0.35">
      <c r="A33" s="2">
        <v>32</v>
      </c>
      <c r="B33" s="2" t="s">
        <v>607</v>
      </c>
      <c r="C33" s="2">
        <v>30</v>
      </c>
      <c r="D33" s="5">
        <v>1.5</v>
      </c>
      <c r="E33" s="2" t="s">
        <v>8</v>
      </c>
      <c r="F33" s="2" t="s">
        <v>20</v>
      </c>
      <c r="G33" s="3">
        <v>44745</v>
      </c>
    </row>
    <row r="34" spans="1:7" ht="15.5" x14ac:dyDescent="0.35">
      <c r="A34" s="2">
        <v>33</v>
      </c>
      <c r="B34" s="2" t="s">
        <v>607</v>
      </c>
      <c r="C34" s="2">
        <v>10</v>
      </c>
      <c r="D34" s="5">
        <v>2.4300000000000002</v>
      </c>
      <c r="E34" s="2" t="s">
        <v>8</v>
      </c>
      <c r="F34" s="2" t="s">
        <v>10</v>
      </c>
      <c r="G34" s="3">
        <v>44785</v>
      </c>
    </row>
    <row r="35" spans="1:7" ht="15.5" x14ac:dyDescent="0.35">
      <c r="A35" s="2">
        <v>34</v>
      </c>
      <c r="B35" s="2" t="s">
        <v>607</v>
      </c>
      <c r="C35" s="2">
        <v>20</v>
      </c>
      <c r="D35" s="5">
        <v>6.32</v>
      </c>
      <c r="E35" s="2" t="s">
        <v>14</v>
      </c>
      <c r="F35" s="2" t="s">
        <v>15</v>
      </c>
      <c r="G35" s="3">
        <v>44837</v>
      </c>
    </row>
    <row r="36" spans="1:7" ht="15.5" x14ac:dyDescent="0.35">
      <c r="A36" s="2">
        <v>35</v>
      </c>
      <c r="B36" s="2" t="s">
        <v>607</v>
      </c>
      <c r="C36" s="2">
        <v>10</v>
      </c>
      <c r="D36" s="5">
        <v>6.64</v>
      </c>
      <c r="E36" s="2" t="s">
        <v>8</v>
      </c>
      <c r="F36" s="2" t="s">
        <v>9</v>
      </c>
      <c r="G36" s="3" t="s">
        <v>610</v>
      </c>
    </row>
    <row r="37" spans="1:7" ht="15.5" x14ac:dyDescent="0.35">
      <c r="A37" s="2">
        <v>36</v>
      </c>
      <c r="B37" s="2" t="s">
        <v>52</v>
      </c>
      <c r="C37" s="2">
        <v>50</v>
      </c>
      <c r="D37" s="5">
        <v>8</v>
      </c>
      <c r="E37" s="2" t="s">
        <v>14</v>
      </c>
      <c r="F37" s="2" t="s">
        <v>15</v>
      </c>
      <c r="G37" s="3">
        <v>44845</v>
      </c>
    </row>
    <row r="38" spans="1:7" ht="15.5" x14ac:dyDescent="0.35">
      <c r="A38" s="2">
        <v>37</v>
      </c>
      <c r="B38" s="2" t="s">
        <v>73</v>
      </c>
      <c r="C38" s="2">
        <v>30</v>
      </c>
      <c r="D38" s="5">
        <v>36</v>
      </c>
      <c r="E38" s="2" t="s">
        <v>8</v>
      </c>
      <c r="F38" s="2" t="s">
        <v>70</v>
      </c>
      <c r="G38" s="3">
        <v>44568</v>
      </c>
    </row>
    <row r="39" spans="1:7" ht="15.5" x14ac:dyDescent="0.35">
      <c r="A39" s="2">
        <v>38</v>
      </c>
      <c r="B39" s="2" t="s">
        <v>73</v>
      </c>
      <c r="C39" s="2">
        <v>25</v>
      </c>
      <c r="D39" s="5">
        <v>36</v>
      </c>
      <c r="E39" s="2" t="s">
        <v>8</v>
      </c>
      <c r="F39" s="2" t="s">
        <v>74</v>
      </c>
      <c r="G39" s="3">
        <v>44687</v>
      </c>
    </row>
    <row r="40" spans="1:7" ht="15.5" x14ac:dyDescent="0.35">
      <c r="A40" s="2">
        <v>39</v>
      </c>
      <c r="B40" s="2" t="s">
        <v>73</v>
      </c>
      <c r="C40" s="2">
        <v>30</v>
      </c>
      <c r="D40" s="5">
        <v>36</v>
      </c>
      <c r="E40" s="2" t="s">
        <v>8</v>
      </c>
      <c r="F40" s="2" t="s">
        <v>72</v>
      </c>
      <c r="G40" s="3">
        <v>44751</v>
      </c>
    </row>
    <row r="41" spans="1:7" ht="15.5" x14ac:dyDescent="0.35">
      <c r="A41" s="2">
        <v>40</v>
      </c>
      <c r="B41" s="2" t="s">
        <v>73</v>
      </c>
      <c r="C41" s="2">
        <v>25</v>
      </c>
      <c r="D41" s="5">
        <v>36</v>
      </c>
      <c r="E41" s="2" t="s">
        <v>8</v>
      </c>
      <c r="F41" s="2" t="s">
        <v>71</v>
      </c>
      <c r="G41" s="3">
        <v>44781</v>
      </c>
    </row>
    <row r="42" spans="1:7" ht="15.5" x14ac:dyDescent="0.35">
      <c r="A42" s="2">
        <v>41</v>
      </c>
      <c r="B42" s="2" t="s">
        <v>73</v>
      </c>
      <c r="C42" s="2">
        <v>15</v>
      </c>
      <c r="D42" s="5">
        <v>36</v>
      </c>
      <c r="E42" s="2" t="s">
        <v>8</v>
      </c>
      <c r="F42" s="2" t="s">
        <v>18</v>
      </c>
      <c r="G42" s="3">
        <v>44844</v>
      </c>
    </row>
    <row r="43" spans="1:7" ht="15.5" x14ac:dyDescent="0.35">
      <c r="A43" s="2">
        <v>42</v>
      </c>
      <c r="B43" s="2" t="s">
        <v>34</v>
      </c>
      <c r="C43" s="2">
        <v>30</v>
      </c>
      <c r="D43" s="5">
        <v>59</v>
      </c>
      <c r="E43" s="2" t="s">
        <v>14</v>
      </c>
      <c r="F43" s="2" t="s">
        <v>9</v>
      </c>
      <c r="G43" s="3">
        <v>44589</v>
      </c>
    </row>
    <row r="44" spans="1:7" ht="15.5" x14ac:dyDescent="0.35">
      <c r="A44" s="2">
        <v>43</v>
      </c>
      <c r="B44" s="2" t="s">
        <v>34</v>
      </c>
      <c r="C44" s="2">
        <v>10</v>
      </c>
      <c r="D44" s="5">
        <v>13</v>
      </c>
      <c r="E44" s="2" t="s">
        <v>14</v>
      </c>
      <c r="F44" s="2" t="s">
        <v>35</v>
      </c>
      <c r="G44" s="3">
        <v>44672</v>
      </c>
    </row>
    <row r="45" spans="1:7" ht="15.5" x14ac:dyDescent="0.35">
      <c r="A45" s="2">
        <v>44</v>
      </c>
      <c r="B45" s="2" t="s">
        <v>26</v>
      </c>
      <c r="C45" s="2">
        <v>20</v>
      </c>
      <c r="D45" s="5">
        <v>3</v>
      </c>
      <c r="E45" s="2" t="s">
        <v>14</v>
      </c>
      <c r="F45" s="2" t="s">
        <v>11</v>
      </c>
      <c r="G45" s="3">
        <v>44515</v>
      </c>
    </row>
    <row r="46" spans="1:7" ht="15.5" x14ac:dyDescent="0.35">
      <c r="A46" s="2">
        <v>45</v>
      </c>
      <c r="B46" s="2" t="s">
        <v>26</v>
      </c>
      <c r="C46" s="2">
        <v>15</v>
      </c>
      <c r="D46" s="5">
        <v>14</v>
      </c>
      <c r="E46" s="2" t="s">
        <v>8</v>
      </c>
      <c r="F46" s="2" t="s">
        <v>19</v>
      </c>
      <c r="G46" s="3">
        <v>44525</v>
      </c>
    </row>
    <row r="47" spans="1:7" ht="15.5" x14ac:dyDescent="0.35">
      <c r="A47" s="2">
        <v>46</v>
      </c>
      <c r="B47" s="2" t="s">
        <v>26</v>
      </c>
      <c r="C47" s="2">
        <v>30</v>
      </c>
      <c r="D47" s="5">
        <v>33</v>
      </c>
      <c r="E47" s="2" t="s">
        <v>14</v>
      </c>
      <c r="F47" s="2" t="s">
        <v>15</v>
      </c>
      <c r="G47" s="3">
        <v>44573</v>
      </c>
    </row>
    <row r="48" spans="1:7" ht="15.5" x14ac:dyDescent="0.35">
      <c r="A48" s="2">
        <v>47</v>
      </c>
      <c r="B48" s="2" t="s">
        <v>26</v>
      </c>
      <c r="C48" s="2">
        <v>10</v>
      </c>
      <c r="D48" s="5">
        <v>21</v>
      </c>
      <c r="E48" s="2" t="s">
        <v>8</v>
      </c>
      <c r="F48" s="2" t="s">
        <v>39</v>
      </c>
      <c r="G48" s="3">
        <v>44577</v>
      </c>
    </row>
    <row r="49" spans="1:7" ht="15.5" x14ac:dyDescent="0.35">
      <c r="A49" s="2">
        <v>48</v>
      </c>
      <c r="B49" s="2" t="s">
        <v>26</v>
      </c>
      <c r="C49" s="2">
        <v>10</v>
      </c>
      <c r="D49" s="5">
        <v>49</v>
      </c>
      <c r="E49" s="2" t="s">
        <v>8</v>
      </c>
      <c r="F49" s="2" t="s">
        <v>36</v>
      </c>
      <c r="G49" s="3">
        <v>44579</v>
      </c>
    </row>
    <row r="50" spans="1:7" ht="15.5" x14ac:dyDescent="0.35">
      <c r="A50" s="2">
        <v>49</v>
      </c>
      <c r="B50" s="2" t="s">
        <v>26</v>
      </c>
      <c r="C50" s="2">
        <v>10</v>
      </c>
      <c r="D50" s="5">
        <v>81</v>
      </c>
      <c r="E50" s="2" t="s">
        <v>8</v>
      </c>
      <c r="F50" s="2" t="s">
        <v>27</v>
      </c>
      <c r="G50" s="3">
        <v>44581</v>
      </c>
    </row>
    <row r="51" spans="1:7" ht="15.5" x14ac:dyDescent="0.35">
      <c r="A51" s="2">
        <v>50</v>
      </c>
      <c r="B51" s="2" t="s">
        <v>26</v>
      </c>
      <c r="C51" s="2">
        <v>10</v>
      </c>
      <c r="D51" s="5">
        <v>70</v>
      </c>
      <c r="E51" s="2" t="s">
        <v>8</v>
      </c>
      <c r="F51" s="2" t="s">
        <v>37</v>
      </c>
      <c r="G51" s="3">
        <v>44601</v>
      </c>
    </row>
    <row r="52" spans="1:7" ht="15.5" x14ac:dyDescent="0.35">
      <c r="A52" s="2">
        <v>51</v>
      </c>
      <c r="B52" s="2" t="s">
        <v>26</v>
      </c>
      <c r="C52" s="2">
        <v>20</v>
      </c>
      <c r="D52" s="5">
        <v>26</v>
      </c>
      <c r="E52" s="2" t="s">
        <v>14</v>
      </c>
      <c r="F52" s="2" t="s">
        <v>33</v>
      </c>
      <c r="G52" s="3">
        <v>44678</v>
      </c>
    </row>
    <row r="53" spans="1:7" ht="15.5" x14ac:dyDescent="0.35">
      <c r="A53" s="2">
        <v>52</v>
      </c>
      <c r="B53" s="2" t="s">
        <v>26</v>
      </c>
      <c r="C53" s="2">
        <v>20</v>
      </c>
      <c r="D53" s="5">
        <v>62</v>
      </c>
      <c r="E53" s="2" t="s">
        <v>8</v>
      </c>
      <c r="F53" s="2" t="s">
        <v>32</v>
      </c>
      <c r="G53" s="3">
        <v>44697</v>
      </c>
    </row>
    <row r="54" spans="1:7" ht="15.5" x14ac:dyDescent="0.35">
      <c r="A54" s="2">
        <v>53</v>
      </c>
      <c r="B54" s="2" t="s">
        <v>26</v>
      </c>
      <c r="C54" s="2">
        <v>15</v>
      </c>
      <c r="D54" s="5">
        <v>9</v>
      </c>
      <c r="E54" s="2" t="s">
        <v>8</v>
      </c>
      <c r="F54" s="2" t="s">
        <v>38</v>
      </c>
      <c r="G54" s="3">
        <v>44700</v>
      </c>
    </row>
    <row r="55" spans="1:7" ht="15.5" x14ac:dyDescent="0.35">
      <c r="A55" s="2">
        <v>54</v>
      </c>
      <c r="B55" s="2" t="s">
        <v>26</v>
      </c>
      <c r="C55" s="2">
        <v>10</v>
      </c>
      <c r="D55" s="5">
        <v>19</v>
      </c>
      <c r="E55" s="2" t="s">
        <v>8</v>
      </c>
      <c r="F55" s="2" t="s">
        <v>30</v>
      </c>
      <c r="G55" s="3">
        <v>44719</v>
      </c>
    </row>
    <row r="56" spans="1:7" ht="15.5" x14ac:dyDescent="0.35">
      <c r="A56" s="2">
        <v>55</v>
      </c>
      <c r="B56" s="2" t="s">
        <v>26</v>
      </c>
      <c r="C56" s="2">
        <v>15</v>
      </c>
      <c r="D56" s="5">
        <v>13</v>
      </c>
      <c r="E56" s="2" t="s">
        <v>14</v>
      </c>
      <c r="F56" s="2" t="s">
        <v>19</v>
      </c>
      <c r="G56" s="3">
        <v>44732</v>
      </c>
    </row>
    <row r="57" spans="1:7" ht="15.5" x14ac:dyDescent="0.35">
      <c r="A57" s="2">
        <v>56</v>
      </c>
      <c r="B57" s="2" t="s">
        <v>26</v>
      </c>
      <c r="C57" s="2">
        <v>10</v>
      </c>
      <c r="D57" s="5">
        <v>19</v>
      </c>
      <c r="E57" s="2" t="s">
        <v>14</v>
      </c>
      <c r="F57" s="2" t="s">
        <v>21</v>
      </c>
      <c r="G57" s="3">
        <v>44755</v>
      </c>
    </row>
    <row r="58" spans="1:7" ht="15.5" x14ac:dyDescent="0.35">
      <c r="A58" s="2">
        <v>57</v>
      </c>
      <c r="B58" s="2" t="s">
        <v>26</v>
      </c>
      <c r="C58" s="2">
        <v>15</v>
      </c>
      <c r="D58" s="5">
        <v>33</v>
      </c>
      <c r="E58" s="2" t="s">
        <v>8</v>
      </c>
      <c r="F58" s="2" t="s">
        <v>28</v>
      </c>
      <c r="G58" s="3">
        <v>44764</v>
      </c>
    </row>
    <row r="59" spans="1:7" ht="15.5" x14ac:dyDescent="0.35">
      <c r="A59" s="2">
        <v>58</v>
      </c>
      <c r="B59" s="2" t="s">
        <v>26</v>
      </c>
      <c r="C59" s="2">
        <v>20</v>
      </c>
      <c r="D59" s="5">
        <v>65</v>
      </c>
      <c r="E59" s="2" t="s">
        <v>8</v>
      </c>
      <c r="F59" s="2" t="s">
        <v>38</v>
      </c>
      <c r="G59" s="3">
        <v>44767</v>
      </c>
    </row>
    <row r="60" spans="1:7" ht="15.5" x14ac:dyDescent="0.35">
      <c r="A60" s="2">
        <v>59</v>
      </c>
      <c r="B60" s="2" t="s">
        <v>26</v>
      </c>
      <c r="C60" s="2">
        <v>10</v>
      </c>
      <c r="D60" s="5">
        <v>53</v>
      </c>
      <c r="E60" s="2" t="s">
        <v>8</v>
      </c>
      <c r="F60" s="2" t="s">
        <v>42</v>
      </c>
      <c r="G60" s="3">
        <v>44771</v>
      </c>
    </row>
    <row r="61" spans="1:7" ht="15.5" x14ac:dyDescent="0.35">
      <c r="A61" s="2">
        <v>60</v>
      </c>
      <c r="B61" s="2" t="s">
        <v>26</v>
      </c>
      <c r="C61" s="2">
        <v>5</v>
      </c>
      <c r="D61" s="5">
        <v>48</v>
      </c>
      <c r="E61" s="2" t="s">
        <v>8</v>
      </c>
      <c r="F61" s="2" t="s">
        <v>29</v>
      </c>
      <c r="G61" s="3">
        <v>44784</v>
      </c>
    </row>
    <row r="62" spans="1:7" ht="15.5" x14ac:dyDescent="0.35">
      <c r="A62" s="2">
        <v>61</v>
      </c>
      <c r="B62" s="2" t="s">
        <v>26</v>
      </c>
      <c r="C62" s="2">
        <v>25</v>
      </c>
      <c r="D62" s="5">
        <v>66</v>
      </c>
      <c r="E62" s="2" t="s">
        <v>14</v>
      </c>
      <c r="F62" s="2" t="s">
        <v>35</v>
      </c>
      <c r="G62" s="3">
        <v>44788</v>
      </c>
    </row>
    <row r="63" spans="1:7" ht="15.5" x14ac:dyDescent="0.35">
      <c r="A63" s="2">
        <v>62</v>
      </c>
      <c r="B63" s="2" t="s">
        <v>26</v>
      </c>
      <c r="C63" s="2">
        <v>15</v>
      </c>
      <c r="D63" s="5">
        <v>99</v>
      </c>
      <c r="E63" s="2" t="s">
        <v>8</v>
      </c>
      <c r="F63" s="2" t="s">
        <v>24</v>
      </c>
      <c r="G63" s="3">
        <v>44794</v>
      </c>
    </row>
    <row r="64" spans="1:7" ht="15.5" x14ac:dyDescent="0.35">
      <c r="A64" s="2">
        <v>63</v>
      </c>
      <c r="B64" s="2" t="s">
        <v>26</v>
      </c>
      <c r="C64" s="2">
        <v>25</v>
      </c>
      <c r="D64" s="5">
        <v>11</v>
      </c>
      <c r="E64" s="2" t="s">
        <v>8</v>
      </c>
      <c r="F64" s="2" t="s">
        <v>31</v>
      </c>
      <c r="G64" s="3">
        <v>44802</v>
      </c>
    </row>
    <row r="65" spans="1:7" ht="15.5" x14ac:dyDescent="0.35">
      <c r="A65" s="2">
        <v>64</v>
      </c>
      <c r="B65" s="2" t="s">
        <v>26</v>
      </c>
      <c r="C65" s="2">
        <v>15</v>
      </c>
      <c r="D65" s="5">
        <v>69</v>
      </c>
      <c r="E65" s="2" t="s">
        <v>14</v>
      </c>
      <c r="F65" s="2" t="s">
        <v>24</v>
      </c>
      <c r="G65" s="3">
        <v>44818</v>
      </c>
    </row>
    <row r="66" spans="1:7" ht="15.5" x14ac:dyDescent="0.35">
      <c r="A66" s="2">
        <v>65</v>
      </c>
      <c r="B66" s="2" t="s">
        <v>26</v>
      </c>
      <c r="C66" s="2">
        <v>20</v>
      </c>
      <c r="D66" s="5">
        <v>29</v>
      </c>
      <c r="E66" s="2" t="s">
        <v>8</v>
      </c>
      <c r="F66" s="2" t="s">
        <v>40</v>
      </c>
      <c r="G66" s="3">
        <v>44840</v>
      </c>
    </row>
    <row r="67" spans="1:7" ht="15.5" x14ac:dyDescent="0.35">
      <c r="A67" s="2">
        <v>66</v>
      </c>
      <c r="B67" s="2" t="s">
        <v>26</v>
      </c>
      <c r="C67" s="2">
        <v>15</v>
      </c>
      <c r="D67" s="5">
        <v>64</v>
      </c>
      <c r="E67" s="2" t="s">
        <v>14</v>
      </c>
      <c r="F67" s="2" t="s">
        <v>18</v>
      </c>
      <c r="G67" s="3">
        <v>44843</v>
      </c>
    </row>
    <row r="68" spans="1:7" ht="15.5" x14ac:dyDescent="0.35">
      <c r="A68" s="2">
        <v>67</v>
      </c>
      <c r="B68" s="2" t="s">
        <v>26</v>
      </c>
      <c r="C68" s="2">
        <v>20</v>
      </c>
      <c r="D68" s="5">
        <v>76</v>
      </c>
      <c r="E68" s="2" t="s">
        <v>8</v>
      </c>
      <c r="F68" s="2" t="s">
        <v>41</v>
      </c>
      <c r="G68" s="3">
        <v>44863</v>
      </c>
    </row>
    <row r="69" spans="1:7" ht="15.5" x14ac:dyDescent="0.35">
      <c r="A69" s="2">
        <v>68</v>
      </c>
      <c r="B69" s="2" t="s">
        <v>606</v>
      </c>
      <c r="C69" s="2">
        <v>20</v>
      </c>
      <c r="D69" s="5">
        <v>10.98</v>
      </c>
      <c r="E69" s="2" t="s">
        <v>8</v>
      </c>
      <c r="F69" s="2" t="s">
        <v>18</v>
      </c>
      <c r="G69" s="3">
        <v>43567</v>
      </c>
    </row>
    <row r="70" spans="1:7" ht="15.5" x14ac:dyDescent="0.35">
      <c r="A70" s="2">
        <v>69</v>
      </c>
      <c r="B70" s="2" t="s">
        <v>606</v>
      </c>
      <c r="C70" s="2">
        <v>25</v>
      </c>
      <c r="D70" s="5">
        <v>4.82</v>
      </c>
      <c r="E70" s="2" t="s">
        <v>8</v>
      </c>
      <c r="F70" s="2" t="s">
        <v>9</v>
      </c>
      <c r="G70" s="3">
        <v>44611</v>
      </c>
    </row>
    <row r="71" spans="1:7" ht="15.5" x14ac:dyDescent="0.35">
      <c r="A71" s="2">
        <v>70</v>
      </c>
      <c r="B71" s="2" t="s">
        <v>606</v>
      </c>
      <c r="C71" s="2">
        <v>5</v>
      </c>
      <c r="D71" s="5">
        <v>7.18</v>
      </c>
      <c r="E71" s="2" t="s">
        <v>8</v>
      </c>
      <c r="F71" s="2" t="s">
        <v>19</v>
      </c>
      <c r="G71" s="3">
        <v>44613</v>
      </c>
    </row>
    <row r="72" spans="1:7" ht="15.5" x14ac:dyDescent="0.35">
      <c r="A72" s="2">
        <v>71</v>
      </c>
      <c r="B72" s="2" t="s">
        <v>606</v>
      </c>
      <c r="C72" s="2">
        <v>25</v>
      </c>
      <c r="D72" s="5">
        <v>6.07</v>
      </c>
      <c r="E72" s="2" t="s">
        <v>8</v>
      </c>
      <c r="F72" s="2" t="s">
        <v>16</v>
      </c>
      <c r="G72" s="3">
        <v>44652</v>
      </c>
    </row>
    <row r="73" spans="1:7" ht="15.5" x14ac:dyDescent="0.35">
      <c r="A73" s="2">
        <v>72</v>
      </c>
      <c r="B73" s="2" t="s">
        <v>606</v>
      </c>
      <c r="C73" s="2">
        <v>25</v>
      </c>
      <c r="D73" s="5">
        <v>4.1900000000000004</v>
      </c>
      <c r="E73" s="2" t="s">
        <v>14</v>
      </c>
      <c r="F73" s="2" t="s">
        <v>13</v>
      </c>
      <c r="G73" s="3">
        <v>44753</v>
      </c>
    </row>
    <row r="74" spans="1:7" ht="15.5" x14ac:dyDescent="0.35">
      <c r="A74" s="2">
        <v>73</v>
      </c>
      <c r="B74" s="2" t="s">
        <v>606</v>
      </c>
      <c r="C74" s="2">
        <v>20</v>
      </c>
      <c r="D74" s="5">
        <v>10.34</v>
      </c>
      <c r="E74" s="2" t="s">
        <v>14</v>
      </c>
      <c r="F74" s="2" t="s">
        <v>11</v>
      </c>
      <c r="G74" s="3">
        <v>44810</v>
      </c>
    </row>
    <row r="75" spans="1:7" ht="15.5" x14ac:dyDescent="0.35">
      <c r="A75" s="2">
        <v>74</v>
      </c>
      <c r="B75" s="2" t="s">
        <v>606</v>
      </c>
      <c r="C75" s="2">
        <v>15</v>
      </c>
      <c r="D75" s="5">
        <v>8.9600000000000009</v>
      </c>
      <c r="E75" s="2" t="s">
        <v>8</v>
      </c>
      <c r="F75" s="2" t="s">
        <v>17</v>
      </c>
      <c r="G75" s="3" t="s">
        <v>610</v>
      </c>
    </row>
    <row r="76" spans="1:7" ht="15.5" x14ac:dyDescent="0.35">
      <c r="A76" s="2">
        <v>75</v>
      </c>
      <c r="B76" s="2" t="s">
        <v>69</v>
      </c>
      <c r="C76" s="2">
        <v>10</v>
      </c>
      <c r="D76" s="5">
        <v>93</v>
      </c>
      <c r="E76" s="2" t="s">
        <v>14</v>
      </c>
      <c r="F76" s="2" t="s">
        <v>15</v>
      </c>
      <c r="G76" s="3">
        <v>44519</v>
      </c>
    </row>
    <row r="77" spans="1:7" ht="15.5" x14ac:dyDescent="0.35">
      <c r="A77" s="2">
        <v>76</v>
      </c>
      <c r="B77" s="2" t="s">
        <v>69</v>
      </c>
      <c r="C77" s="2">
        <v>10</v>
      </c>
      <c r="D77" s="5">
        <v>41</v>
      </c>
      <c r="E77" s="2" t="s">
        <v>8</v>
      </c>
      <c r="F77" s="2" t="s">
        <v>70</v>
      </c>
      <c r="G77" s="3">
        <v>44547</v>
      </c>
    </row>
    <row r="78" spans="1:7" ht="15.5" x14ac:dyDescent="0.35">
      <c r="A78" s="2">
        <v>77</v>
      </c>
      <c r="B78" s="2" t="s">
        <v>69</v>
      </c>
      <c r="C78" s="2">
        <v>75</v>
      </c>
      <c r="D78" s="5">
        <v>83</v>
      </c>
      <c r="E78" s="2" t="s">
        <v>14</v>
      </c>
      <c r="F78" s="2" t="s">
        <v>19</v>
      </c>
      <c r="G78" s="3">
        <v>44562</v>
      </c>
    </row>
    <row r="79" spans="1:7" ht="15.5" x14ac:dyDescent="0.35">
      <c r="A79" s="2">
        <v>78</v>
      </c>
      <c r="B79" s="2" t="s">
        <v>69</v>
      </c>
      <c r="C79" s="2">
        <v>5</v>
      </c>
      <c r="D79" s="5">
        <v>98</v>
      </c>
      <c r="E79" s="2" t="s">
        <v>14</v>
      </c>
      <c r="F79" s="2" t="s">
        <v>18</v>
      </c>
      <c r="G79" s="3">
        <v>44632</v>
      </c>
    </row>
    <row r="80" spans="1:7" ht="15.5" x14ac:dyDescent="0.35">
      <c r="A80" s="2">
        <v>79</v>
      </c>
      <c r="B80" s="2" t="s">
        <v>69</v>
      </c>
      <c r="C80" s="2">
        <v>35</v>
      </c>
      <c r="D80" s="5">
        <v>42</v>
      </c>
      <c r="E80" s="2" t="s">
        <v>8</v>
      </c>
      <c r="F80" s="2" t="s">
        <v>71</v>
      </c>
      <c r="G80" s="3">
        <v>44748</v>
      </c>
    </row>
    <row r="81" spans="1:7" ht="15.5" x14ac:dyDescent="0.35">
      <c r="A81" s="2">
        <v>80</v>
      </c>
      <c r="B81" s="2" t="s">
        <v>69</v>
      </c>
      <c r="C81" s="2">
        <v>15</v>
      </c>
      <c r="D81" s="5">
        <v>71</v>
      </c>
      <c r="E81" s="2" t="s">
        <v>8</v>
      </c>
      <c r="F81" s="2" t="s">
        <v>72</v>
      </c>
      <c r="G81" s="3">
        <v>44819</v>
      </c>
    </row>
    <row r="82" spans="1:7" ht="15.5" x14ac:dyDescent="0.35">
      <c r="A82" s="2">
        <v>81</v>
      </c>
      <c r="B82" s="2" t="s">
        <v>12</v>
      </c>
      <c r="C82" s="2">
        <v>15</v>
      </c>
      <c r="D82" s="5">
        <v>49</v>
      </c>
      <c r="E82" s="2" t="s">
        <v>8</v>
      </c>
      <c r="F82" s="2" t="s">
        <v>23</v>
      </c>
      <c r="G82" s="3">
        <v>44510</v>
      </c>
    </row>
    <row r="83" spans="1:7" ht="15.5" x14ac:dyDescent="0.35">
      <c r="A83" s="2">
        <v>82</v>
      </c>
      <c r="B83" s="2" t="s">
        <v>12</v>
      </c>
      <c r="C83" s="2">
        <v>15</v>
      </c>
      <c r="D83" s="5">
        <v>27</v>
      </c>
      <c r="E83" s="2" t="s">
        <v>14</v>
      </c>
      <c r="F83" s="2" t="s">
        <v>21</v>
      </c>
      <c r="G83" s="3">
        <v>44526</v>
      </c>
    </row>
    <row r="84" spans="1:7" ht="15.5" x14ac:dyDescent="0.35">
      <c r="A84" s="2">
        <v>83</v>
      </c>
      <c r="B84" s="2" t="s">
        <v>12</v>
      </c>
      <c r="C84" s="2">
        <v>10</v>
      </c>
      <c r="D84" s="5">
        <v>42</v>
      </c>
      <c r="E84" s="2" t="s">
        <v>14</v>
      </c>
      <c r="F84" s="2" t="s">
        <v>24</v>
      </c>
      <c r="G84" s="3">
        <v>44528</v>
      </c>
    </row>
    <row r="85" spans="1:7" ht="15.5" x14ac:dyDescent="0.35">
      <c r="A85" s="2">
        <v>84</v>
      </c>
      <c r="B85" s="2" t="s">
        <v>12</v>
      </c>
      <c r="C85" s="2">
        <v>5</v>
      </c>
      <c r="D85" s="5">
        <v>76</v>
      </c>
      <c r="E85" s="2" t="s">
        <v>8</v>
      </c>
      <c r="F85" s="2" t="s">
        <v>17</v>
      </c>
      <c r="G85" s="3">
        <v>44577</v>
      </c>
    </row>
    <row r="86" spans="1:7" ht="15.5" x14ac:dyDescent="0.35">
      <c r="A86" s="2">
        <v>85</v>
      </c>
      <c r="B86" s="2" t="s">
        <v>12</v>
      </c>
      <c r="C86" s="2">
        <v>25</v>
      </c>
      <c r="D86" s="5">
        <v>11</v>
      </c>
      <c r="E86" s="2" t="s">
        <v>14</v>
      </c>
      <c r="F86" s="2" t="s">
        <v>9</v>
      </c>
      <c r="G86" s="3">
        <v>44620</v>
      </c>
    </row>
    <row r="87" spans="1:7" ht="15.5" x14ac:dyDescent="0.35">
      <c r="A87" s="2">
        <v>86</v>
      </c>
      <c r="B87" s="2" t="s">
        <v>12</v>
      </c>
      <c r="C87" s="2">
        <v>15</v>
      </c>
      <c r="D87" s="5">
        <v>83</v>
      </c>
      <c r="E87" s="2" t="s">
        <v>8</v>
      </c>
      <c r="F87" s="2" t="s">
        <v>13</v>
      </c>
      <c r="G87" s="3">
        <v>44728</v>
      </c>
    </row>
    <row r="88" spans="1:7" ht="15.5" x14ac:dyDescent="0.35">
      <c r="A88" s="2">
        <v>87</v>
      </c>
      <c r="B88" s="2" t="s">
        <v>12</v>
      </c>
      <c r="C88" s="2">
        <v>10</v>
      </c>
      <c r="D88" s="5">
        <v>72</v>
      </c>
      <c r="E88" s="2" t="s">
        <v>8</v>
      </c>
      <c r="F88" s="2" t="s">
        <v>22</v>
      </c>
      <c r="G88" s="3">
        <v>44731</v>
      </c>
    </row>
    <row r="89" spans="1:7" ht="15.5" x14ac:dyDescent="0.35">
      <c r="A89" s="2">
        <v>88</v>
      </c>
      <c r="B89" s="2" t="s">
        <v>12</v>
      </c>
      <c r="C89" s="2">
        <v>20</v>
      </c>
      <c r="D89" s="5">
        <v>99</v>
      </c>
      <c r="E89" s="2" t="s">
        <v>14</v>
      </c>
      <c r="F89" s="2" t="s">
        <v>11</v>
      </c>
      <c r="G89" s="3">
        <v>44737</v>
      </c>
    </row>
    <row r="90" spans="1:7" ht="15.5" x14ac:dyDescent="0.35">
      <c r="A90" s="2">
        <v>89</v>
      </c>
      <c r="B90" s="2" t="s">
        <v>12</v>
      </c>
      <c r="C90" s="2">
        <v>25</v>
      </c>
      <c r="D90" s="5">
        <v>67</v>
      </c>
      <c r="E90" s="2" t="s">
        <v>14</v>
      </c>
      <c r="F90" s="2" t="s">
        <v>18</v>
      </c>
      <c r="G90" s="3">
        <v>44742</v>
      </c>
    </row>
    <row r="91" spans="1:7" ht="15.5" x14ac:dyDescent="0.35">
      <c r="A91" s="2">
        <v>90</v>
      </c>
      <c r="B91" s="2" t="s">
        <v>12</v>
      </c>
      <c r="C91" s="2">
        <v>40</v>
      </c>
      <c r="D91" s="5">
        <v>82</v>
      </c>
      <c r="E91" s="2" t="s">
        <v>8</v>
      </c>
      <c r="F91" s="2" t="s">
        <v>16</v>
      </c>
      <c r="G91" s="3">
        <v>44752</v>
      </c>
    </row>
    <row r="92" spans="1:7" ht="15.5" x14ac:dyDescent="0.35">
      <c r="A92" s="2">
        <v>91</v>
      </c>
      <c r="B92" s="2" t="s">
        <v>12</v>
      </c>
      <c r="C92" s="2">
        <v>15</v>
      </c>
      <c r="D92" s="5">
        <v>73</v>
      </c>
      <c r="E92" s="2" t="s">
        <v>14</v>
      </c>
      <c r="F92" s="2" t="s">
        <v>19</v>
      </c>
      <c r="G92" s="3">
        <v>44753</v>
      </c>
    </row>
    <row r="93" spans="1:7" ht="15.5" x14ac:dyDescent="0.35">
      <c r="A93" s="2">
        <v>92</v>
      </c>
      <c r="B93" s="2" t="s">
        <v>12</v>
      </c>
      <c r="C93" s="2">
        <v>15</v>
      </c>
      <c r="D93" s="5">
        <v>21</v>
      </c>
      <c r="E93" s="2" t="s">
        <v>8</v>
      </c>
      <c r="F93" s="2" t="s">
        <v>25</v>
      </c>
      <c r="G93" s="3">
        <v>44810</v>
      </c>
    </row>
    <row r="94" spans="1:7" ht="15.5" x14ac:dyDescent="0.35">
      <c r="A94" s="2">
        <v>93</v>
      </c>
      <c r="B94" s="2" t="s">
        <v>12</v>
      </c>
      <c r="C94" s="2">
        <v>45</v>
      </c>
      <c r="D94" s="5">
        <v>27</v>
      </c>
      <c r="E94" s="2" t="s">
        <v>8</v>
      </c>
      <c r="F94" s="2" t="s">
        <v>20</v>
      </c>
      <c r="G94" s="3">
        <v>44837</v>
      </c>
    </row>
    <row r="95" spans="1:7" ht="15.5" x14ac:dyDescent="0.35">
      <c r="A95" s="2">
        <v>94</v>
      </c>
      <c r="B95" s="2" t="s">
        <v>12</v>
      </c>
      <c r="C95" s="2">
        <v>20</v>
      </c>
      <c r="D95" s="5">
        <v>39</v>
      </c>
      <c r="E95" s="2" t="s">
        <v>14</v>
      </c>
      <c r="F95" s="2" t="s">
        <v>15</v>
      </c>
      <c r="G95" s="3">
        <v>44866</v>
      </c>
    </row>
    <row r="96" spans="1:7" ht="15.5" x14ac:dyDescent="0.35">
      <c r="A96" s="2">
        <v>95</v>
      </c>
      <c r="B96" s="2" t="s">
        <v>608</v>
      </c>
      <c r="C96" s="2">
        <v>30</v>
      </c>
      <c r="D96" s="5">
        <v>100</v>
      </c>
      <c r="E96" s="2" t="s">
        <v>8</v>
      </c>
      <c r="F96" s="2" t="s">
        <v>16</v>
      </c>
      <c r="G96" s="3">
        <v>43567</v>
      </c>
    </row>
    <row r="97" spans="1:7" ht="15.5" x14ac:dyDescent="0.35">
      <c r="A97" s="2">
        <v>96</v>
      </c>
      <c r="B97" s="2" t="s">
        <v>608</v>
      </c>
      <c r="C97" s="2">
        <v>20</v>
      </c>
      <c r="D97" s="5">
        <v>11</v>
      </c>
      <c r="E97" s="2" t="s">
        <v>8</v>
      </c>
      <c r="F97" s="2" t="s">
        <v>10</v>
      </c>
      <c r="G97" s="3">
        <v>43843</v>
      </c>
    </row>
    <row r="98" spans="1:7" ht="15.5" x14ac:dyDescent="0.35">
      <c r="A98" s="2">
        <v>97</v>
      </c>
      <c r="B98" s="2" t="s">
        <v>608</v>
      </c>
      <c r="C98" s="2">
        <v>10</v>
      </c>
      <c r="D98" s="5">
        <v>64</v>
      </c>
      <c r="E98" s="2" t="s">
        <v>8</v>
      </c>
      <c r="F98" s="2" t="s">
        <v>15</v>
      </c>
      <c r="G98" s="3">
        <v>44628</v>
      </c>
    </row>
    <row r="99" spans="1:7" ht="15.5" x14ac:dyDescent="0.35">
      <c r="A99" s="2">
        <v>98</v>
      </c>
      <c r="B99" s="2" t="s">
        <v>608</v>
      </c>
      <c r="C99" s="2">
        <v>10</v>
      </c>
      <c r="D99" s="5">
        <v>19</v>
      </c>
      <c r="E99" s="2" t="s">
        <v>8</v>
      </c>
      <c r="F99" s="2" t="s">
        <v>18</v>
      </c>
      <c r="G99" s="3">
        <v>44649</v>
      </c>
    </row>
    <row r="100" spans="1:7" ht="15.5" x14ac:dyDescent="0.35">
      <c r="A100" s="2">
        <v>99</v>
      </c>
      <c r="B100" s="2" t="s">
        <v>608</v>
      </c>
      <c r="C100" s="2">
        <v>25</v>
      </c>
      <c r="D100" s="5">
        <v>19</v>
      </c>
      <c r="E100" s="2" t="s">
        <v>8</v>
      </c>
      <c r="F100" s="2" t="s">
        <v>11</v>
      </c>
      <c r="G100" s="3">
        <v>44742</v>
      </c>
    </row>
    <row r="101" spans="1:7" ht="15.5" x14ac:dyDescent="0.35">
      <c r="A101" s="2">
        <v>100</v>
      </c>
      <c r="B101" s="2" t="s">
        <v>608</v>
      </c>
      <c r="C101" s="2">
        <v>15</v>
      </c>
      <c r="D101" s="5">
        <v>13</v>
      </c>
      <c r="E101" s="2" t="s">
        <v>8</v>
      </c>
      <c r="F101" s="2" t="s">
        <v>18</v>
      </c>
      <c r="G101" s="3">
        <v>44787</v>
      </c>
    </row>
    <row r="102" spans="1:7" ht="15.5" x14ac:dyDescent="0.35">
      <c r="A102" s="2">
        <v>101</v>
      </c>
      <c r="B102" s="2" t="s">
        <v>608</v>
      </c>
      <c r="C102" s="2">
        <v>90</v>
      </c>
      <c r="D102" s="5">
        <v>92</v>
      </c>
      <c r="E102" s="2" t="s">
        <v>8</v>
      </c>
      <c r="F102" s="2" t="s">
        <v>19</v>
      </c>
      <c r="G102" s="3">
        <v>44810</v>
      </c>
    </row>
    <row r="103" spans="1:7" ht="15.5" x14ac:dyDescent="0.35">
      <c r="A103" s="2">
        <v>102</v>
      </c>
      <c r="B103" s="2" t="s">
        <v>75</v>
      </c>
      <c r="C103" s="2">
        <v>15</v>
      </c>
      <c r="D103" s="5">
        <v>76</v>
      </c>
      <c r="E103" s="2" t="s">
        <v>8</v>
      </c>
      <c r="F103" s="2" t="s">
        <v>17</v>
      </c>
      <c r="G103" s="3">
        <v>44577</v>
      </c>
    </row>
    <row r="104" spans="1:7" ht="15.5" x14ac:dyDescent="0.35">
      <c r="A104" s="2">
        <v>103</v>
      </c>
      <c r="B104" s="2" t="s">
        <v>75</v>
      </c>
      <c r="C104" s="2">
        <v>20</v>
      </c>
      <c r="D104" s="5">
        <v>83</v>
      </c>
      <c r="E104" s="2" t="s">
        <v>8</v>
      </c>
      <c r="F104" s="2" t="s">
        <v>13</v>
      </c>
      <c r="G104" s="3">
        <v>44728</v>
      </c>
    </row>
    <row r="105" spans="1:7" ht="15.5" x14ac:dyDescent="0.35">
      <c r="A105" s="2">
        <v>104</v>
      </c>
      <c r="B105" s="2" t="s">
        <v>75</v>
      </c>
      <c r="C105" s="2">
        <v>20</v>
      </c>
      <c r="D105" s="5">
        <v>67</v>
      </c>
      <c r="E105" s="2" t="s">
        <v>8</v>
      </c>
      <c r="F105" s="2" t="s">
        <v>18</v>
      </c>
      <c r="G105" s="3">
        <v>44742</v>
      </c>
    </row>
    <row r="106" spans="1:7" ht="15.5" x14ac:dyDescent="0.35">
      <c r="A106" s="2">
        <v>105</v>
      </c>
      <c r="B106" s="2" t="s">
        <v>75</v>
      </c>
      <c r="C106" s="2">
        <v>15</v>
      </c>
      <c r="D106" s="5">
        <v>82</v>
      </c>
      <c r="E106" s="2" t="s">
        <v>8</v>
      </c>
      <c r="F106" s="2" t="s">
        <v>16</v>
      </c>
      <c r="G106" s="3">
        <v>44752</v>
      </c>
    </row>
    <row r="107" spans="1:7" ht="15.5" x14ac:dyDescent="0.35">
      <c r="A107" s="2">
        <v>106</v>
      </c>
      <c r="B107" s="2" t="s">
        <v>75</v>
      </c>
      <c r="C107" s="2">
        <v>20</v>
      </c>
      <c r="D107" s="5">
        <v>73</v>
      </c>
      <c r="E107" s="2" t="s">
        <v>8</v>
      </c>
      <c r="F107" s="2" t="s">
        <v>19</v>
      </c>
      <c r="G107" s="3">
        <v>44753</v>
      </c>
    </row>
    <row r="108" spans="1:7" ht="15.5" x14ac:dyDescent="0.35">
      <c r="A108" s="2">
        <v>107</v>
      </c>
      <c r="B108" s="2" t="s">
        <v>75</v>
      </c>
      <c r="C108" s="2">
        <v>25</v>
      </c>
      <c r="D108" s="5">
        <v>27</v>
      </c>
      <c r="E108" s="2" t="s">
        <v>8</v>
      </c>
      <c r="F108" s="2" t="s">
        <v>20</v>
      </c>
      <c r="G108" s="3">
        <v>44837</v>
      </c>
    </row>
    <row r="109" spans="1:7" ht="15.5" x14ac:dyDescent="0.35">
      <c r="A109" s="2">
        <v>108</v>
      </c>
      <c r="B109" s="2" t="s">
        <v>75</v>
      </c>
      <c r="C109" s="2">
        <v>25</v>
      </c>
      <c r="D109" s="5">
        <v>97</v>
      </c>
      <c r="E109" s="2" t="s">
        <v>8</v>
      </c>
      <c r="F109" s="2" t="s">
        <v>11</v>
      </c>
      <c r="G109" s="3">
        <v>44853</v>
      </c>
    </row>
    <row r="110" spans="1:7" ht="15.5" x14ac:dyDescent="0.35">
      <c r="A110" s="2">
        <v>109</v>
      </c>
      <c r="B110" s="2" t="s">
        <v>75</v>
      </c>
      <c r="C110" s="2">
        <v>20</v>
      </c>
      <c r="D110" s="5">
        <v>39</v>
      </c>
      <c r="E110" s="2" t="s">
        <v>8</v>
      </c>
      <c r="F110" s="2" t="s">
        <v>15</v>
      </c>
      <c r="G110" s="3">
        <v>44866</v>
      </c>
    </row>
    <row r="111" spans="1:7" ht="15.5" x14ac:dyDescent="0.35">
      <c r="A111" s="2">
        <v>110</v>
      </c>
      <c r="B111" s="2" t="s">
        <v>61</v>
      </c>
      <c r="C111" s="2">
        <v>30</v>
      </c>
      <c r="D111" s="5">
        <v>71</v>
      </c>
      <c r="E111" s="2" t="s">
        <v>14</v>
      </c>
      <c r="F111" s="2" t="s">
        <v>19</v>
      </c>
      <c r="G111" s="3">
        <v>44515</v>
      </c>
    </row>
    <row r="112" spans="1:7" ht="15.5" x14ac:dyDescent="0.35">
      <c r="A112" s="2">
        <v>111</v>
      </c>
      <c r="B112" s="2" t="s">
        <v>61</v>
      </c>
      <c r="C112" s="2">
        <v>20</v>
      </c>
      <c r="D112" s="5">
        <v>17</v>
      </c>
      <c r="E112" s="2" t="s">
        <v>14</v>
      </c>
      <c r="F112" s="2" t="s">
        <v>18</v>
      </c>
      <c r="G112" s="3">
        <v>44587</v>
      </c>
    </row>
    <row r="113" spans="1:7" ht="15.5" x14ac:dyDescent="0.35">
      <c r="A113" s="2">
        <v>112</v>
      </c>
      <c r="B113" s="2" t="s">
        <v>61</v>
      </c>
      <c r="C113" s="2">
        <v>10</v>
      </c>
      <c r="D113" s="5">
        <v>32</v>
      </c>
      <c r="E113" s="2" t="s">
        <v>8</v>
      </c>
      <c r="F113" s="2" t="s">
        <v>54</v>
      </c>
      <c r="G113" s="3">
        <v>44589</v>
      </c>
    </row>
    <row r="114" spans="1:7" ht="15.5" x14ac:dyDescent="0.35">
      <c r="A114" s="2">
        <v>113</v>
      </c>
      <c r="B114" s="2" t="s">
        <v>61</v>
      </c>
      <c r="C114" s="2">
        <v>15</v>
      </c>
      <c r="D114" s="5">
        <v>79</v>
      </c>
      <c r="E114" s="2" t="s">
        <v>8</v>
      </c>
      <c r="F114" s="2" t="s">
        <v>63</v>
      </c>
      <c r="G114" s="3">
        <v>44620</v>
      </c>
    </row>
    <row r="115" spans="1:7" ht="15.5" x14ac:dyDescent="0.35">
      <c r="A115" s="2">
        <v>114</v>
      </c>
      <c r="B115" s="2" t="s">
        <v>61</v>
      </c>
      <c r="C115" s="2">
        <v>15</v>
      </c>
      <c r="D115" s="5">
        <v>43</v>
      </c>
      <c r="E115" s="2" t="s">
        <v>14</v>
      </c>
      <c r="F115" s="2" t="s">
        <v>15</v>
      </c>
      <c r="G115" s="3">
        <v>44658</v>
      </c>
    </row>
    <row r="116" spans="1:7" ht="15.5" x14ac:dyDescent="0.35">
      <c r="A116" s="2">
        <v>115</v>
      </c>
      <c r="B116" s="2" t="s">
        <v>61</v>
      </c>
      <c r="C116" s="2">
        <v>15</v>
      </c>
      <c r="D116" s="5">
        <v>71</v>
      </c>
      <c r="E116" s="2" t="s">
        <v>8</v>
      </c>
      <c r="F116" s="2" t="s">
        <v>62</v>
      </c>
      <c r="G116" s="3">
        <v>44685</v>
      </c>
    </row>
    <row r="117" spans="1:7" ht="15.5" x14ac:dyDescent="0.35">
      <c r="A117" s="2">
        <v>116</v>
      </c>
      <c r="B117" s="2" t="s">
        <v>61</v>
      </c>
      <c r="C117" s="2">
        <v>10</v>
      </c>
      <c r="D117" s="5">
        <v>53</v>
      </c>
      <c r="E117" s="2" t="s">
        <v>14</v>
      </c>
      <c r="F117" s="2" t="s">
        <v>11</v>
      </c>
      <c r="G117" s="3">
        <v>44685</v>
      </c>
    </row>
    <row r="118" spans="1:7" ht="15.5" x14ac:dyDescent="0.35">
      <c r="A118" s="2">
        <v>117</v>
      </c>
      <c r="B118" s="2" t="s">
        <v>61</v>
      </c>
      <c r="C118" s="2">
        <v>25</v>
      </c>
      <c r="D118" s="5">
        <v>53</v>
      </c>
      <c r="E118" s="2" t="s">
        <v>8</v>
      </c>
      <c r="F118" s="2" t="s">
        <v>65</v>
      </c>
      <c r="G118" s="3">
        <v>44700</v>
      </c>
    </row>
    <row r="119" spans="1:7" ht="15.5" x14ac:dyDescent="0.35">
      <c r="A119" s="2">
        <v>118</v>
      </c>
      <c r="B119" s="2" t="s">
        <v>61</v>
      </c>
      <c r="C119" s="2">
        <v>20</v>
      </c>
      <c r="D119" s="5">
        <v>15</v>
      </c>
      <c r="E119" s="2" t="s">
        <v>14</v>
      </c>
      <c r="F119" s="2" t="s">
        <v>9</v>
      </c>
      <c r="G119" s="3">
        <v>44771</v>
      </c>
    </row>
    <row r="120" spans="1:7" ht="15.5" x14ac:dyDescent="0.35">
      <c r="A120" s="2">
        <v>119</v>
      </c>
      <c r="B120" s="2" t="s">
        <v>61</v>
      </c>
      <c r="C120" s="2">
        <v>30</v>
      </c>
      <c r="D120" s="5">
        <v>76</v>
      </c>
      <c r="E120" s="2" t="s">
        <v>8</v>
      </c>
      <c r="F120" s="2" t="s">
        <v>64</v>
      </c>
      <c r="G120" s="3">
        <v>44839</v>
      </c>
    </row>
    <row r="121" spans="1:7" ht="15.5" x14ac:dyDescent="0.35">
      <c r="A121" s="2">
        <v>120</v>
      </c>
      <c r="B121" s="2" t="s">
        <v>61</v>
      </c>
      <c r="C121" s="2">
        <v>10</v>
      </c>
      <c r="D121" s="5">
        <v>98</v>
      </c>
      <c r="E121" s="2" t="s">
        <v>14</v>
      </c>
      <c r="F121" s="2" t="s">
        <v>21</v>
      </c>
      <c r="G121" s="3">
        <v>44840</v>
      </c>
    </row>
    <row r="122" spans="1:7" ht="15.5" x14ac:dyDescent="0.35">
      <c r="A122" s="2">
        <v>121</v>
      </c>
      <c r="B122" s="2" t="s">
        <v>61</v>
      </c>
      <c r="C122" s="2">
        <v>25</v>
      </c>
      <c r="D122" s="5">
        <v>65</v>
      </c>
      <c r="E122" s="2" t="s">
        <v>14</v>
      </c>
      <c r="F122" s="2" t="s">
        <v>24</v>
      </c>
      <c r="G122" s="3">
        <v>44863</v>
      </c>
    </row>
    <row r="123" spans="1:7" ht="15.5" x14ac:dyDescent="0.35">
      <c r="A123" s="2">
        <v>122</v>
      </c>
      <c r="B123" s="2" t="s">
        <v>48</v>
      </c>
      <c r="C123" s="2">
        <v>15</v>
      </c>
      <c r="D123" s="5">
        <v>23</v>
      </c>
      <c r="E123" s="2" t="s">
        <v>14</v>
      </c>
      <c r="F123" s="2" t="s">
        <v>35</v>
      </c>
      <c r="G123" s="3">
        <v>44539</v>
      </c>
    </row>
    <row r="124" spans="1:7" ht="15.5" x14ac:dyDescent="0.35">
      <c r="A124" s="2">
        <v>123</v>
      </c>
      <c r="B124" s="2" t="s">
        <v>43</v>
      </c>
      <c r="C124" s="2">
        <v>15</v>
      </c>
      <c r="D124" s="5">
        <v>34</v>
      </c>
      <c r="E124" s="2" t="s">
        <v>14</v>
      </c>
      <c r="F124" s="2" t="s">
        <v>33</v>
      </c>
      <c r="G124" s="3">
        <v>44027</v>
      </c>
    </row>
    <row r="125" spans="1:7" ht="15.5" x14ac:dyDescent="0.35">
      <c r="A125" s="2">
        <v>124</v>
      </c>
      <c r="B125" s="2" t="s">
        <v>43</v>
      </c>
      <c r="C125" s="2">
        <v>10</v>
      </c>
      <c r="D125" s="5">
        <v>31</v>
      </c>
      <c r="E125" s="2" t="s">
        <v>14</v>
      </c>
      <c r="F125" s="2" t="s">
        <v>24</v>
      </c>
      <c r="G125" s="3">
        <v>44510</v>
      </c>
    </row>
    <row r="126" spans="1:7" ht="15.5" x14ac:dyDescent="0.35">
      <c r="A126" s="2">
        <v>125</v>
      </c>
      <c r="B126" s="2" t="s">
        <v>43</v>
      </c>
      <c r="C126" s="2">
        <v>50</v>
      </c>
      <c r="D126" s="5">
        <v>83</v>
      </c>
      <c r="E126" s="2" t="s">
        <v>8</v>
      </c>
      <c r="F126" s="2" t="s">
        <v>47</v>
      </c>
      <c r="G126" s="3">
        <v>44510</v>
      </c>
    </row>
    <row r="127" spans="1:7" ht="15.5" x14ac:dyDescent="0.35">
      <c r="A127" s="2">
        <v>126</v>
      </c>
      <c r="B127" s="2" t="s">
        <v>43</v>
      </c>
      <c r="C127" s="2">
        <v>25</v>
      </c>
      <c r="D127" s="5">
        <v>92</v>
      </c>
      <c r="E127" s="2" t="s">
        <v>14</v>
      </c>
      <c r="F127" s="2" t="s">
        <v>18</v>
      </c>
      <c r="G127" s="3">
        <v>44514</v>
      </c>
    </row>
    <row r="128" spans="1:7" ht="15.5" x14ac:dyDescent="0.35">
      <c r="A128" s="2">
        <v>127</v>
      </c>
      <c r="B128" s="2" t="s">
        <v>43</v>
      </c>
      <c r="C128" s="2">
        <v>75</v>
      </c>
      <c r="D128" s="5">
        <v>61</v>
      </c>
      <c r="E128" s="2" t="s">
        <v>14</v>
      </c>
      <c r="F128" s="2" t="s">
        <v>21</v>
      </c>
      <c r="G128" s="3">
        <v>44536</v>
      </c>
    </row>
    <row r="129" spans="1:7" ht="15.5" x14ac:dyDescent="0.35">
      <c r="A129" s="2">
        <v>128</v>
      </c>
      <c r="B129" s="2" t="s">
        <v>43</v>
      </c>
      <c r="C129" s="2">
        <v>5</v>
      </c>
      <c r="D129" s="5">
        <v>7</v>
      </c>
      <c r="E129" s="2" t="s">
        <v>14</v>
      </c>
      <c r="F129" s="2" t="s">
        <v>18</v>
      </c>
      <c r="G129" s="3">
        <v>44539</v>
      </c>
    </row>
    <row r="130" spans="1:7" ht="15.5" x14ac:dyDescent="0.35">
      <c r="A130" s="2">
        <v>129</v>
      </c>
      <c r="B130" s="2" t="s">
        <v>43</v>
      </c>
      <c r="C130" s="2">
        <v>10</v>
      </c>
      <c r="D130" s="5">
        <v>80</v>
      </c>
      <c r="E130" s="2" t="s">
        <v>14</v>
      </c>
      <c r="F130" s="2" t="s">
        <v>11</v>
      </c>
      <c r="G130" s="3">
        <v>44044</v>
      </c>
    </row>
    <row r="131" spans="1:7" ht="15.5" x14ac:dyDescent="0.35">
      <c r="A131" s="2">
        <v>130</v>
      </c>
      <c r="B131" s="2" t="s">
        <v>43</v>
      </c>
      <c r="C131" s="2">
        <v>25</v>
      </c>
      <c r="D131" s="5">
        <v>16</v>
      </c>
      <c r="E131" s="2" t="s">
        <v>14</v>
      </c>
      <c r="F131" s="2" t="s">
        <v>19</v>
      </c>
      <c r="G131" s="3">
        <v>44256</v>
      </c>
    </row>
    <row r="132" spans="1:7" ht="15.5" x14ac:dyDescent="0.35">
      <c r="A132" s="2">
        <v>131</v>
      </c>
      <c r="B132" s="2" t="s">
        <v>43</v>
      </c>
      <c r="C132" s="2">
        <v>15</v>
      </c>
      <c r="D132" s="5">
        <v>56</v>
      </c>
      <c r="E132" s="2" t="s">
        <v>8</v>
      </c>
      <c r="F132" s="2" t="s">
        <v>46</v>
      </c>
      <c r="G132" s="3">
        <v>44425</v>
      </c>
    </row>
    <row r="133" spans="1:7" ht="15.5" x14ac:dyDescent="0.35">
      <c r="A133" s="2">
        <v>132</v>
      </c>
      <c r="B133" s="2" t="s">
        <v>43</v>
      </c>
      <c r="C133" s="2">
        <v>15</v>
      </c>
      <c r="D133" s="5">
        <v>38</v>
      </c>
      <c r="E133" s="2" t="s">
        <v>14</v>
      </c>
      <c r="F133" s="2" t="s">
        <v>15</v>
      </c>
      <c r="G133" s="3">
        <v>43526</v>
      </c>
    </row>
    <row r="134" spans="1:7" ht="15.5" x14ac:dyDescent="0.35">
      <c r="A134" s="2">
        <v>133</v>
      </c>
      <c r="B134" s="2" t="s">
        <v>43</v>
      </c>
      <c r="C134" s="2">
        <v>10</v>
      </c>
      <c r="D134" s="5">
        <v>31</v>
      </c>
      <c r="E134" s="2" t="s">
        <v>8</v>
      </c>
      <c r="F134" s="2" t="s">
        <v>44</v>
      </c>
      <c r="G134" s="3">
        <v>44811</v>
      </c>
    </row>
    <row r="135" spans="1:7" ht="15.5" x14ac:dyDescent="0.35">
      <c r="A135" s="2">
        <v>134</v>
      </c>
      <c r="B135" s="2" t="s">
        <v>43</v>
      </c>
      <c r="C135" s="2">
        <v>10</v>
      </c>
      <c r="D135" s="5">
        <v>84</v>
      </c>
      <c r="E135" s="2" t="s">
        <v>14</v>
      </c>
      <c r="F135" s="2" t="s">
        <v>9</v>
      </c>
      <c r="G135" s="3">
        <v>44830</v>
      </c>
    </row>
    <row r="136" spans="1:7" ht="15.5" x14ac:dyDescent="0.35">
      <c r="A136" s="2">
        <v>135</v>
      </c>
      <c r="B136" s="2" t="s">
        <v>43</v>
      </c>
      <c r="C136" s="2">
        <v>10</v>
      </c>
      <c r="D136" s="5">
        <v>68</v>
      </c>
      <c r="E136" s="2" t="s">
        <v>14</v>
      </c>
      <c r="F136" s="2" t="s">
        <v>35</v>
      </c>
      <c r="G136" s="3">
        <v>43895</v>
      </c>
    </row>
    <row r="137" spans="1:7" ht="15.5" x14ac:dyDescent="0.35">
      <c r="A137" s="2">
        <v>136</v>
      </c>
      <c r="B137" s="2" t="s">
        <v>43</v>
      </c>
      <c r="C137" s="2">
        <v>10</v>
      </c>
      <c r="D137" s="5">
        <v>52</v>
      </c>
      <c r="E137" s="2" t="s">
        <v>8</v>
      </c>
      <c r="F137" s="2" t="s">
        <v>45</v>
      </c>
      <c r="G137" s="3">
        <v>43924</v>
      </c>
    </row>
    <row r="138" spans="1:7" ht="15.5" x14ac:dyDescent="0.35">
      <c r="A138" s="2">
        <v>137</v>
      </c>
      <c r="B138" s="2" t="s">
        <v>66</v>
      </c>
      <c r="C138" s="2">
        <v>45</v>
      </c>
      <c r="D138" s="5">
        <v>29</v>
      </c>
      <c r="E138" s="2" t="s">
        <v>8</v>
      </c>
      <c r="F138" s="2" t="s">
        <v>68</v>
      </c>
      <c r="G138" s="3">
        <v>44205</v>
      </c>
    </row>
    <row r="139" spans="1:7" ht="15.5" x14ac:dyDescent="0.35">
      <c r="A139" s="2">
        <v>138</v>
      </c>
      <c r="B139" s="2" t="s">
        <v>66</v>
      </c>
      <c r="C139" s="2">
        <v>5</v>
      </c>
      <c r="D139" s="5">
        <v>19</v>
      </c>
      <c r="E139" s="2" t="s">
        <v>8</v>
      </c>
      <c r="F139" s="2" t="s">
        <v>67</v>
      </c>
      <c r="G139" s="3">
        <v>44108</v>
      </c>
    </row>
    <row r="140" spans="1:7" ht="15.5" x14ac:dyDescent="0.35">
      <c r="A140" s="2">
        <v>139</v>
      </c>
      <c r="B140" s="2" t="s">
        <v>66</v>
      </c>
      <c r="C140" s="2">
        <v>15</v>
      </c>
      <c r="D140" s="5">
        <v>92</v>
      </c>
      <c r="E140" s="2" t="s">
        <v>14</v>
      </c>
      <c r="F140" s="2" t="s">
        <v>18</v>
      </c>
      <c r="G140" s="3">
        <v>44171</v>
      </c>
    </row>
    <row r="141" spans="1:7" ht="15.5" x14ac:dyDescent="0.35">
      <c r="A141" s="2">
        <v>140</v>
      </c>
      <c r="B141" s="2" t="s">
        <v>66</v>
      </c>
      <c r="C141" s="2">
        <v>5</v>
      </c>
      <c r="D141" s="5">
        <v>99</v>
      </c>
      <c r="E141" s="2" t="s">
        <v>14</v>
      </c>
      <c r="F141" s="2" t="s">
        <v>19</v>
      </c>
      <c r="G141" s="3">
        <v>44595</v>
      </c>
    </row>
    <row r="142" spans="1:7" ht="15.5" x14ac:dyDescent="0.35">
      <c r="A142" s="2">
        <v>141</v>
      </c>
      <c r="B142" s="2" t="s">
        <v>66</v>
      </c>
      <c r="C142" s="2">
        <v>10</v>
      </c>
      <c r="D142" s="5">
        <v>6</v>
      </c>
      <c r="E142" s="2" t="s">
        <v>14</v>
      </c>
      <c r="F142" s="2" t="s">
        <v>15</v>
      </c>
      <c r="G142" s="3">
        <v>44615</v>
      </c>
    </row>
    <row r="143" spans="1:7" ht="15.5" x14ac:dyDescent="0.35">
      <c r="A143" s="2">
        <v>142</v>
      </c>
      <c r="B143" s="2" t="s">
        <v>66</v>
      </c>
      <c r="C143" s="2">
        <v>50</v>
      </c>
      <c r="D143" s="5">
        <v>29</v>
      </c>
      <c r="E143" s="2" t="s">
        <v>14</v>
      </c>
      <c r="F143" s="2" t="s">
        <v>21</v>
      </c>
      <c r="G143" s="3">
        <v>44836</v>
      </c>
    </row>
  </sheetData>
  <sortState xmlns:xlrd2="http://schemas.microsoft.com/office/spreadsheetml/2017/richdata2" ref="B2:G144">
    <sortCondition ref="B2:B1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9"/>
  <sheetViews>
    <sheetView topLeftCell="A157" workbookViewId="0">
      <selection activeCell="H4" sqref="H4"/>
    </sheetView>
  </sheetViews>
  <sheetFormatPr defaultRowHeight="14.5" x14ac:dyDescent="0.35"/>
  <cols>
    <col min="1" max="1" width="10.1796875" bestFit="1" customWidth="1"/>
    <col min="6" max="6" width="14.7265625" bestFit="1" customWidth="1"/>
    <col min="7" max="7" width="17.81640625" bestFit="1" customWidth="1"/>
  </cols>
  <sheetData>
    <row r="1" spans="1:7" x14ac:dyDescent="0.35">
      <c r="A1" t="s">
        <v>611</v>
      </c>
      <c r="B1" t="s">
        <v>599</v>
      </c>
      <c r="C1" t="s">
        <v>600</v>
      </c>
      <c r="D1" t="s">
        <v>601</v>
      </c>
      <c r="E1" t="s">
        <v>624</v>
      </c>
      <c r="F1" t="s">
        <v>602</v>
      </c>
      <c r="G1" t="s">
        <v>603</v>
      </c>
    </row>
    <row r="2" spans="1:7" ht="15.5" x14ac:dyDescent="0.35">
      <c r="A2" s="14">
        <v>0.50972222222222219</v>
      </c>
      <c r="B2">
        <v>2022</v>
      </c>
      <c r="C2">
        <v>3</v>
      </c>
      <c r="D2" t="s">
        <v>616</v>
      </c>
      <c r="E2" s="2">
        <v>1</v>
      </c>
      <c r="F2" s="14">
        <v>0.69374999999999998</v>
      </c>
      <c r="G2">
        <f>(B2+2)</f>
        <v>2024</v>
      </c>
    </row>
    <row r="3" spans="1:7" ht="15.5" x14ac:dyDescent="0.35">
      <c r="A3" s="14">
        <v>0.51944444444444449</v>
      </c>
      <c r="B3">
        <v>2019</v>
      </c>
      <c r="C3">
        <v>3</v>
      </c>
      <c r="D3" t="s">
        <v>616</v>
      </c>
      <c r="E3" s="2">
        <v>2</v>
      </c>
      <c r="F3" s="14">
        <v>0.55833333333333335</v>
      </c>
      <c r="G3">
        <f t="shared" ref="G3:G66" si="0">(B3+2)</f>
        <v>2021</v>
      </c>
    </row>
    <row r="4" spans="1:7" ht="15.5" x14ac:dyDescent="0.35">
      <c r="A4" s="14">
        <v>0.52986111111111112</v>
      </c>
      <c r="B4">
        <v>2022</v>
      </c>
      <c r="C4">
        <v>1</v>
      </c>
      <c r="D4" t="s">
        <v>612</v>
      </c>
      <c r="E4" s="2">
        <v>3</v>
      </c>
      <c r="F4" s="14">
        <v>0.57847222222222217</v>
      </c>
      <c r="G4">
        <f t="shared" si="0"/>
        <v>2024</v>
      </c>
    </row>
    <row r="5" spans="1:7" ht="15.5" x14ac:dyDescent="0.35">
      <c r="A5" s="14">
        <v>0.54027777777777775</v>
      </c>
      <c r="B5">
        <v>2023</v>
      </c>
      <c r="C5">
        <v>4</v>
      </c>
      <c r="D5" t="s">
        <v>615</v>
      </c>
      <c r="E5" s="2">
        <v>4</v>
      </c>
      <c r="F5" s="14">
        <v>0.58680555555555558</v>
      </c>
      <c r="G5">
        <f t="shared" si="0"/>
        <v>2025</v>
      </c>
    </row>
    <row r="6" spans="1:7" ht="15.5" x14ac:dyDescent="0.35">
      <c r="A6" s="14">
        <v>0.54027777777777775</v>
      </c>
      <c r="B6">
        <v>2019</v>
      </c>
      <c r="C6">
        <v>3</v>
      </c>
      <c r="D6" t="s">
        <v>616</v>
      </c>
      <c r="E6" s="2">
        <v>5</v>
      </c>
      <c r="F6" s="14">
        <v>0.58402777777777781</v>
      </c>
      <c r="G6">
        <f t="shared" si="0"/>
        <v>2021</v>
      </c>
    </row>
    <row r="7" spans="1:7" ht="15.5" x14ac:dyDescent="0.35">
      <c r="A7" s="14">
        <v>0.54097222222222219</v>
      </c>
      <c r="B7">
        <v>2019</v>
      </c>
      <c r="C7">
        <v>3</v>
      </c>
      <c r="D7" t="s">
        <v>623</v>
      </c>
      <c r="E7" s="2">
        <v>6</v>
      </c>
      <c r="F7" s="14">
        <v>0.6020833333333333</v>
      </c>
      <c r="G7">
        <f t="shared" si="0"/>
        <v>2021</v>
      </c>
    </row>
    <row r="8" spans="1:7" ht="15.5" x14ac:dyDescent="0.35">
      <c r="A8" s="14">
        <v>0.5444444444444444</v>
      </c>
      <c r="B8">
        <v>2022</v>
      </c>
      <c r="C8">
        <v>1</v>
      </c>
      <c r="D8" t="s">
        <v>620</v>
      </c>
      <c r="E8" s="2">
        <v>7</v>
      </c>
      <c r="F8" s="14">
        <v>0.61388888888888882</v>
      </c>
      <c r="G8">
        <f t="shared" si="0"/>
        <v>2024</v>
      </c>
    </row>
    <row r="9" spans="1:7" ht="15.5" x14ac:dyDescent="0.35">
      <c r="A9" s="14">
        <v>0.55555555555555558</v>
      </c>
      <c r="B9">
        <v>2023</v>
      </c>
      <c r="C9">
        <v>2</v>
      </c>
      <c r="D9" t="s">
        <v>622</v>
      </c>
      <c r="E9" s="2">
        <v>8</v>
      </c>
      <c r="F9" s="14">
        <v>0.62291666666666667</v>
      </c>
      <c r="G9">
        <f t="shared" si="0"/>
        <v>2025</v>
      </c>
    </row>
    <row r="10" spans="1:7" ht="15.5" x14ac:dyDescent="0.35">
      <c r="A10" s="14">
        <v>0.11597222222222221</v>
      </c>
      <c r="B10">
        <v>2023</v>
      </c>
      <c r="C10">
        <v>1</v>
      </c>
      <c r="D10" t="s">
        <v>620</v>
      </c>
      <c r="E10" s="2">
        <v>9</v>
      </c>
      <c r="F10" s="14">
        <v>0.62638888888888888</v>
      </c>
      <c r="G10">
        <f t="shared" si="0"/>
        <v>2025</v>
      </c>
    </row>
    <row r="11" spans="1:7" ht="15.5" x14ac:dyDescent="0.35">
      <c r="A11" s="14">
        <v>0.12847222222222224</v>
      </c>
      <c r="B11">
        <v>2018</v>
      </c>
      <c r="C11">
        <v>4</v>
      </c>
      <c r="D11" t="s">
        <v>615</v>
      </c>
      <c r="E11" s="2">
        <v>10</v>
      </c>
      <c r="F11" s="14">
        <v>0.6381944444444444</v>
      </c>
      <c r="G11">
        <f t="shared" si="0"/>
        <v>2020</v>
      </c>
    </row>
    <row r="12" spans="1:7" ht="15.5" x14ac:dyDescent="0.35">
      <c r="A12" s="14">
        <v>0.12847222222222224</v>
      </c>
      <c r="B12">
        <v>2018</v>
      </c>
      <c r="C12">
        <v>3</v>
      </c>
      <c r="D12" t="s">
        <v>616</v>
      </c>
      <c r="E12" s="2">
        <v>11</v>
      </c>
      <c r="F12" s="14">
        <v>0.64097222222222217</v>
      </c>
      <c r="G12">
        <f t="shared" si="0"/>
        <v>2020</v>
      </c>
    </row>
    <row r="13" spans="1:7" ht="15.5" x14ac:dyDescent="0.35">
      <c r="A13" s="14">
        <v>0.13333333333333333</v>
      </c>
      <c r="B13">
        <v>2018</v>
      </c>
      <c r="C13">
        <v>2</v>
      </c>
      <c r="D13" t="s">
        <v>619</v>
      </c>
      <c r="E13" s="2">
        <v>12</v>
      </c>
      <c r="F13" s="14">
        <v>0.66180555555555554</v>
      </c>
      <c r="G13">
        <f t="shared" si="0"/>
        <v>2020</v>
      </c>
    </row>
    <row r="14" spans="1:7" ht="15.5" x14ac:dyDescent="0.35">
      <c r="A14" s="14">
        <v>0.13958333333333334</v>
      </c>
      <c r="B14">
        <v>2023</v>
      </c>
      <c r="C14">
        <v>2</v>
      </c>
      <c r="D14" t="s">
        <v>619</v>
      </c>
      <c r="E14" s="2">
        <v>13</v>
      </c>
      <c r="F14" s="14">
        <v>0.67013888888888884</v>
      </c>
      <c r="G14">
        <f t="shared" si="0"/>
        <v>2025</v>
      </c>
    </row>
    <row r="15" spans="1:7" ht="15.5" x14ac:dyDescent="0.35">
      <c r="A15" s="14">
        <v>0.15138888888888888</v>
      </c>
      <c r="B15">
        <v>2022</v>
      </c>
      <c r="C15">
        <v>2</v>
      </c>
      <c r="D15" t="s">
        <v>614</v>
      </c>
      <c r="E15" s="2">
        <v>14</v>
      </c>
      <c r="F15" s="14">
        <v>0.67847222222222225</v>
      </c>
      <c r="G15">
        <f t="shared" si="0"/>
        <v>2024</v>
      </c>
    </row>
    <row r="16" spans="1:7" ht="15.5" x14ac:dyDescent="0.35">
      <c r="A16" s="14">
        <v>0.16319444444444445</v>
      </c>
      <c r="B16">
        <v>2022</v>
      </c>
      <c r="C16">
        <v>2</v>
      </c>
      <c r="D16" t="s">
        <v>622</v>
      </c>
      <c r="E16" s="2">
        <v>15</v>
      </c>
      <c r="F16" s="14">
        <v>0.56874999999999998</v>
      </c>
      <c r="G16">
        <f t="shared" si="0"/>
        <v>2024</v>
      </c>
    </row>
    <row r="17" spans="1:7" ht="15.5" x14ac:dyDescent="0.35">
      <c r="A17" s="14">
        <v>0.16597222222222222</v>
      </c>
      <c r="B17">
        <v>2023</v>
      </c>
      <c r="C17">
        <v>1</v>
      </c>
      <c r="D17" t="s">
        <v>612</v>
      </c>
      <c r="E17" s="2">
        <v>16</v>
      </c>
      <c r="F17" s="14">
        <v>0.56874999999999998</v>
      </c>
      <c r="G17">
        <f t="shared" si="0"/>
        <v>2025</v>
      </c>
    </row>
    <row r="18" spans="1:7" ht="15.5" x14ac:dyDescent="0.35">
      <c r="A18" s="14">
        <v>0.18541666666666667</v>
      </c>
      <c r="B18">
        <v>2023</v>
      </c>
      <c r="C18">
        <v>3</v>
      </c>
      <c r="D18" t="s">
        <v>616</v>
      </c>
      <c r="E18" s="2">
        <v>17</v>
      </c>
      <c r="F18" s="14">
        <v>0.57847222222222217</v>
      </c>
      <c r="G18">
        <f t="shared" si="0"/>
        <v>2025</v>
      </c>
    </row>
    <row r="19" spans="1:7" ht="15.5" x14ac:dyDescent="0.35">
      <c r="A19" s="14">
        <v>0.19097222222222221</v>
      </c>
      <c r="B19">
        <v>2018</v>
      </c>
      <c r="C19">
        <v>1</v>
      </c>
      <c r="D19" t="s">
        <v>612</v>
      </c>
      <c r="E19" s="2">
        <v>18</v>
      </c>
      <c r="F19" s="14">
        <v>0.58680555555555558</v>
      </c>
      <c r="G19">
        <f t="shared" si="0"/>
        <v>2020</v>
      </c>
    </row>
    <row r="20" spans="1:7" ht="15.5" x14ac:dyDescent="0.35">
      <c r="A20" s="14">
        <v>0.19236111111111112</v>
      </c>
      <c r="B20">
        <v>2022</v>
      </c>
      <c r="C20">
        <v>4</v>
      </c>
      <c r="D20" t="s">
        <v>621</v>
      </c>
      <c r="E20" s="2">
        <v>19</v>
      </c>
      <c r="F20" s="14">
        <v>0.58680555555555558</v>
      </c>
      <c r="G20">
        <f t="shared" si="0"/>
        <v>2024</v>
      </c>
    </row>
    <row r="21" spans="1:7" ht="15.5" x14ac:dyDescent="0.35">
      <c r="A21" s="14">
        <v>0.20347222222222219</v>
      </c>
      <c r="B21">
        <v>2022</v>
      </c>
      <c r="C21">
        <v>3</v>
      </c>
      <c r="D21" t="s">
        <v>616</v>
      </c>
      <c r="E21" s="2">
        <v>20</v>
      </c>
      <c r="F21" s="14">
        <v>0.6020833333333333</v>
      </c>
      <c r="G21">
        <f t="shared" si="0"/>
        <v>2024</v>
      </c>
    </row>
    <row r="22" spans="1:7" ht="15.5" x14ac:dyDescent="0.35">
      <c r="A22" s="14">
        <v>0.22291666666666665</v>
      </c>
      <c r="B22">
        <v>2023</v>
      </c>
      <c r="C22">
        <v>4</v>
      </c>
      <c r="D22" t="s">
        <v>621</v>
      </c>
      <c r="E22" s="2">
        <v>21</v>
      </c>
      <c r="F22" s="14">
        <v>0.61388888888888882</v>
      </c>
      <c r="G22">
        <f t="shared" si="0"/>
        <v>2025</v>
      </c>
    </row>
    <row r="23" spans="1:7" ht="15.5" x14ac:dyDescent="0.35">
      <c r="A23" s="14">
        <v>0.22777777777777777</v>
      </c>
      <c r="B23">
        <v>2021</v>
      </c>
      <c r="C23">
        <v>1</v>
      </c>
      <c r="D23" t="s">
        <v>612</v>
      </c>
      <c r="E23" s="2">
        <v>22</v>
      </c>
      <c r="F23" s="14">
        <v>0.62291666666666667</v>
      </c>
      <c r="G23">
        <f t="shared" si="0"/>
        <v>2023</v>
      </c>
    </row>
    <row r="24" spans="1:7" ht="15.5" x14ac:dyDescent="0.35">
      <c r="A24" s="14">
        <v>0.23124999999999998</v>
      </c>
      <c r="B24">
        <v>2023</v>
      </c>
      <c r="C24">
        <v>4</v>
      </c>
      <c r="D24" t="s">
        <v>621</v>
      </c>
      <c r="E24" s="2">
        <v>23</v>
      </c>
      <c r="F24" s="14">
        <v>0.62638888888888888</v>
      </c>
      <c r="G24">
        <f t="shared" si="0"/>
        <v>2025</v>
      </c>
    </row>
    <row r="25" spans="1:7" ht="15.5" x14ac:dyDescent="0.35">
      <c r="A25" s="14">
        <v>0.23611111111111113</v>
      </c>
      <c r="B25">
        <v>2022</v>
      </c>
      <c r="C25">
        <v>2</v>
      </c>
      <c r="D25" t="s">
        <v>622</v>
      </c>
      <c r="E25" s="2">
        <v>24</v>
      </c>
      <c r="F25" s="14">
        <v>0.6381944444444444</v>
      </c>
      <c r="G25">
        <f t="shared" si="0"/>
        <v>2024</v>
      </c>
    </row>
    <row r="26" spans="1:7" ht="15.5" x14ac:dyDescent="0.35">
      <c r="A26" s="14">
        <v>0.23958333333333334</v>
      </c>
      <c r="B26">
        <v>2019</v>
      </c>
      <c r="C26">
        <v>3</v>
      </c>
      <c r="D26" t="s">
        <v>616</v>
      </c>
      <c r="E26" s="2">
        <v>25</v>
      </c>
      <c r="F26" s="14">
        <v>0.64097222222222217</v>
      </c>
      <c r="G26">
        <f t="shared" si="0"/>
        <v>2021</v>
      </c>
    </row>
    <row r="27" spans="1:7" ht="15.5" x14ac:dyDescent="0.35">
      <c r="A27" s="14">
        <v>0.24513888888888888</v>
      </c>
      <c r="B27">
        <v>2018</v>
      </c>
      <c r="C27">
        <v>4</v>
      </c>
      <c r="D27" t="s">
        <v>621</v>
      </c>
      <c r="E27" s="2">
        <v>26</v>
      </c>
      <c r="F27" s="14">
        <v>0.66180555555555554</v>
      </c>
      <c r="G27">
        <f t="shared" si="0"/>
        <v>2020</v>
      </c>
    </row>
    <row r="28" spans="1:7" ht="15.5" x14ac:dyDescent="0.35">
      <c r="A28" s="14">
        <v>0.26666666666666666</v>
      </c>
      <c r="B28">
        <v>2018</v>
      </c>
      <c r="C28">
        <v>1</v>
      </c>
      <c r="D28" t="s">
        <v>613</v>
      </c>
      <c r="E28" s="2">
        <v>27</v>
      </c>
      <c r="F28" s="14">
        <v>0.67013888888888884</v>
      </c>
      <c r="G28">
        <f t="shared" si="0"/>
        <v>2020</v>
      </c>
    </row>
    <row r="29" spans="1:7" ht="15.5" x14ac:dyDescent="0.35">
      <c r="A29" s="14">
        <v>0.26944444444444443</v>
      </c>
      <c r="B29">
        <v>2022</v>
      </c>
      <c r="C29">
        <v>4</v>
      </c>
      <c r="D29" t="s">
        <v>617</v>
      </c>
      <c r="E29" s="2">
        <v>28</v>
      </c>
      <c r="F29" s="14">
        <v>0.67847222222222225</v>
      </c>
      <c r="G29">
        <f t="shared" si="0"/>
        <v>2024</v>
      </c>
    </row>
    <row r="30" spans="1:7" ht="15.5" x14ac:dyDescent="0.35">
      <c r="A30" s="14">
        <v>0.27291666666666664</v>
      </c>
      <c r="B30">
        <v>2018</v>
      </c>
      <c r="C30">
        <v>1</v>
      </c>
      <c r="D30" t="s">
        <v>620</v>
      </c>
      <c r="E30" s="2">
        <v>6</v>
      </c>
      <c r="F30" s="14">
        <v>4.027777777777778E-2</v>
      </c>
      <c r="G30">
        <f t="shared" si="0"/>
        <v>2020</v>
      </c>
    </row>
    <row r="31" spans="1:7" ht="15.5" x14ac:dyDescent="0.35">
      <c r="A31" s="14">
        <v>0.27986111111111112</v>
      </c>
      <c r="B31">
        <v>2018</v>
      </c>
      <c r="C31">
        <v>2</v>
      </c>
      <c r="D31" t="s">
        <v>619</v>
      </c>
      <c r="E31" s="2">
        <v>5</v>
      </c>
      <c r="F31" s="14">
        <v>4.0972222222222222E-2</v>
      </c>
      <c r="G31">
        <f t="shared" si="0"/>
        <v>2020</v>
      </c>
    </row>
    <row r="32" spans="1:7" ht="15.5" x14ac:dyDescent="0.35">
      <c r="A32" s="14">
        <v>0.30694444444444441</v>
      </c>
      <c r="B32">
        <v>2019</v>
      </c>
      <c r="C32">
        <v>4</v>
      </c>
      <c r="D32" t="s">
        <v>615</v>
      </c>
      <c r="E32" s="2">
        <v>8</v>
      </c>
      <c r="F32" s="14">
        <v>0.5444444444444444</v>
      </c>
      <c r="G32">
        <f t="shared" si="0"/>
        <v>2021</v>
      </c>
    </row>
    <row r="33" spans="1:7" ht="15.5" x14ac:dyDescent="0.35">
      <c r="A33" s="14">
        <v>0.30694444444444441</v>
      </c>
      <c r="B33">
        <v>2023</v>
      </c>
      <c r="C33">
        <v>3</v>
      </c>
      <c r="D33" t="s">
        <v>616</v>
      </c>
      <c r="E33" s="2">
        <v>1</v>
      </c>
      <c r="F33" s="14">
        <v>0.55555555555555558</v>
      </c>
      <c r="G33">
        <f t="shared" si="0"/>
        <v>2025</v>
      </c>
    </row>
    <row r="34" spans="1:7" ht="15.5" x14ac:dyDescent="0.35">
      <c r="A34" s="14">
        <v>0.30833333333333335</v>
      </c>
      <c r="B34">
        <v>2023</v>
      </c>
      <c r="C34">
        <v>1</v>
      </c>
      <c r="D34" t="s">
        <v>613</v>
      </c>
      <c r="E34" s="2">
        <v>2</v>
      </c>
      <c r="F34" s="14">
        <v>0.61597222222222225</v>
      </c>
      <c r="G34">
        <f t="shared" si="0"/>
        <v>2025</v>
      </c>
    </row>
    <row r="35" spans="1:7" ht="15.5" x14ac:dyDescent="0.35">
      <c r="A35" s="14">
        <v>0.33819444444444446</v>
      </c>
      <c r="B35">
        <v>2023</v>
      </c>
      <c r="C35">
        <v>2</v>
      </c>
      <c r="D35" t="s">
        <v>614</v>
      </c>
      <c r="E35" s="2">
        <v>3</v>
      </c>
      <c r="F35" s="14">
        <v>0.62847222222222221</v>
      </c>
      <c r="G35">
        <f t="shared" si="0"/>
        <v>2025</v>
      </c>
    </row>
    <row r="36" spans="1:7" ht="15.5" x14ac:dyDescent="0.35">
      <c r="A36" s="14">
        <v>0.36041666666666666</v>
      </c>
      <c r="B36">
        <v>2018</v>
      </c>
      <c r="C36">
        <v>4</v>
      </c>
      <c r="D36" t="s">
        <v>615</v>
      </c>
      <c r="E36" s="2">
        <v>4</v>
      </c>
      <c r="F36" s="14">
        <v>0.62847222222222221</v>
      </c>
      <c r="G36">
        <f t="shared" si="0"/>
        <v>2020</v>
      </c>
    </row>
    <row r="37" spans="1:7" ht="15.5" x14ac:dyDescent="0.35">
      <c r="A37" s="14">
        <v>0.36041666666666666</v>
      </c>
      <c r="B37">
        <v>2022</v>
      </c>
      <c r="C37">
        <v>3</v>
      </c>
      <c r="D37" t="s">
        <v>616</v>
      </c>
      <c r="E37" s="2">
        <v>5</v>
      </c>
      <c r="F37" s="14">
        <v>0.6333333333333333</v>
      </c>
      <c r="G37">
        <f t="shared" si="0"/>
        <v>2024</v>
      </c>
    </row>
    <row r="38" spans="1:7" ht="15.5" x14ac:dyDescent="0.35">
      <c r="A38" s="14">
        <v>0.38541666666666669</v>
      </c>
      <c r="B38">
        <v>2019</v>
      </c>
      <c r="C38">
        <v>3</v>
      </c>
      <c r="D38" t="s">
        <v>616</v>
      </c>
      <c r="E38" s="2">
        <v>6</v>
      </c>
      <c r="F38" s="14">
        <v>0.63958333333333328</v>
      </c>
      <c r="G38">
        <f t="shared" si="0"/>
        <v>2021</v>
      </c>
    </row>
    <row r="39" spans="1:7" ht="15.5" x14ac:dyDescent="0.35">
      <c r="A39" s="14">
        <v>0.38541666666666669</v>
      </c>
      <c r="B39">
        <v>2018</v>
      </c>
      <c r="C39">
        <v>4</v>
      </c>
      <c r="D39" t="s">
        <v>615</v>
      </c>
      <c r="E39" s="2">
        <v>7</v>
      </c>
      <c r="F39" s="14">
        <v>0.65138888888888891</v>
      </c>
      <c r="G39">
        <f t="shared" si="0"/>
        <v>2020</v>
      </c>
    </row>
    <row r="40" spans="1:7" ht="15.5" x14ac:dyDescent="0.35">
      <c r="A40" s="14">
        <v>0.3972222222222222</v>
      </c>
      <c r="B40">
        <v>2023</v>
      </c>
      <c r="C40">
        <v>1</v>
      </c>
      <c r="D40" t="s">
        <v>620</v>
      </c>
      <c r="E40" s="2">
        <v>8</v>
      </c>
      <c r="F40" s="14">
        <v>0.66319444444444442</v>
      </c>
      <c r="G40">
        <f t="shared" si="0"/>
        <v>2025</v>
      </c>
    </row>
    <row r="41" spans="1:7" ht="15.5" x14ac:dyDescent="0.35">
      <c r="A41" s="14">
        <v>0.3979166666666667</v>
      </c>
      <c r="B41">
        <v>2023</v>
      </c>
      <c r="C41">
        <v>1</v>
      </c>
      <c r="D41" t="s">
        <v>612</v>
      </c>
      <c r="E41" s="2">
        <v>9</v>
      </c>
      <c r="F41" s="14">
        <v>0.66597222222222219</v>
      </c>
      <c r="G41">
        <f t="shared" si="0"/>
        <v>2025</v>
      </c>
    </row>
    <row r="42" spans="1:7" ht="15.5" x14ac:dyDescent="0.35">
      <c r="A42" s="14">
        <v>0.40138888888888885</v>
      </c>
      <c r="B42">
        <v>2018</v>
      </c>
      <c r="C42">
        <v>4</v>
      </c>
      <c r="D42" t="s">
        <v>621</v>
      </c>
      <c r="E42" s="2">
        <v>10</v>
      </c>
      <c r="F42" s="14">
        <v>0.68541666666666667</v>
      </c>
      <c r="G42">
        <f t="shared" si="0"/>
        <v>2020</v>
      </c>
    </row>
    <row r="43" spans="1:7" ht="15.5" x14ac:dyDescent="0.35">
      <c r="A43" s="14">
        <v>0.40833333333333338</v>
      </c>
      <c r="B43">
        <v>2018</v>
      </c>
      <c r="C43">
        <v>1</v>
      </c>
      <c r="D43" t="s">
        <v>612</v>
      </c>
      <c r="E43" s="2">
        <v>11</v>
      </c>
      <c r="F43" s="14">
        <v>0.69097222222222221</v>
      </c>
      <c r="G43">
        <f t="shared" si="0"/>
        <v>2020</v>
      </c>
    </row>
    <row r="44" spans="1:7" ht="15.5" x14ac:dyDescent="0.35">
      <c r="A44" s="14">
        <v>0.4145833333333333</v>
      </c>
      <c r="B44">
        <v>2022</v>
      </c>
      <c r="C44">
        <v>3</v>
      </c>
      <c r="D44" t="s">
        <v>616</v>
      </c>
      <c r="E44" s="2">
        <v>12</v>
      </c>
      <c r="F44" s="14">
        <v>0.31527777777777777</v>
      </c>
      <c r="G44">
        <f t="shared" si="0"/>
        <v>2024</v>
      </c>
    </row>
    <row r="45" spans="1:7" ht="15.5" x14ac:dyDescent="0.35">
      <c r="A45" s="14">
        <v>0.4145833333333333</v>
      </c>
      <c r="B45">
        <v>2018</v>
      </c>
      <c r="C45">
        <v>3</v>
      </c>
      <c r="D45" t="s">
        <v>616</v>
      </c>
      <c r="E45" s="2">
        <v>13</v>
      </c>
      <c r="F45" s="14">
        <v>0.68125000000000002</v>
      </c>
      <c r="G45">
        <f t="shared" si="0"/>
        <v>2020</v>
      </c>
    </row>
    <row r="46" spans="1:7" ht="15.5" x14ac:dyDescent="0.35">
      <c r="A46" s="14">
        <v>0.43541666666666662</v>
      </c>
      <c r="B46">
        <v>2022</v>
      </c>
      <c r="C46">
        <v>1</v>
      </c>
      <c r="D46" t="s">
        <v>612</v>
      </c>
      <c r="E46" s="2">
        <v>14</v>
      </c>
      <c r="F46" s="14">
        <v>0.76388888888888884</v>
      </c>
      <c r="G46">
        <f t="shared" si="0"/>
        <v>2024</v>
      </c>
    </row>
    <row r="47" spans="1:7" ht="15.5" x14ac:dyDescent="0.35">
      <c r="A47" s="14">
        <v>0.4777777777777778</v>
      </c>
      <c r="B47">
        <v>2022</v>
      </c>
      <c r="C47">
        <v>4</v>
      </c>
      <c r="D47" t="s">
        <v>621</v>
      </c>
      <c r="E47" s="2">
        <v>15</v>
      </c>
      <c r="F47" s="14">
        <v>0.62013888888888891</v>
      </c>
      <c r="G47">
        <f t="shared" si="0"/>
        <v>2024</v>
      </c>
    </row>
    <row r="48" spans="1:7" ht="15.5" x14ac:dyDescent="0.35">
      <c r="A48" s="14">
        <v>0.48055555555555557</v>
      </c>
      <c r="B48">
        <v>2022</v>
      </c>
      <c r="C48">
        <v>1</v>
      </c>
      <c r="D48" t="s">
        <v>620</v>
      </c>
      <c r="E48" s="2">
        <v>16</v>
      </c>
      <c r="F48" s="14">
        <v>0.55833333333333335</v>
      </c>
      <c r="G48">
        <f t="shared" si="0"/>
        <v>2024</v>
      </c>
    </row>
    <row r="49" spans="1:7" ht="15.5" x14ac:dyDescent="0.35">
      <c r="A49" s="14">
        <v>0.4861111111111111</v>
      </c>
      <c r="B49">
        <v>2023</v>
      </c>
      <c r="C49">
        <v>1</v>
      </c>
      <c r="D49" t="s">
        <v>620</v>
      </c>
      <c r="E49" s="2">
        <v>17</v>
      </c>
      <c r="F49" s="14">
        <v>0.57847222222222217</v>
      </c>
      <c r="G49">
        <f t="shared" si="0"/>
        <v>2025</v>
      </c>
    </row>
    <row r="50" spans="1:7" ht="15.5" x14ac:dyDescent="0.35">
      <c r="A50" s="14">
        <v>0.49652777777777773</v>
      </c>
      <c r="B50">
        <v>2019</v>
      </c>
      <c r="C50">
        <v>4</v>
      </c>
      <c r="D50" t="s">
        <v>615</v>
      </c>
      <c r="E50" s="2">
        <v>18</v>
      </c>
      <c r="F50" s="14">
        <v>0.58680555555555558</v>
      </c>
      <c r="G50">
        <f t="shared" si="0"/>
        <v>2021</v>
      </c>
    </row>
    <row r="51" spans="1:7" ht="15.5" x14ac:dyDescent="0.35">
      <c r="A51" s="14">
        <v>0.49722222222222223</v>
      </c>
      <c r="B51">
        <v>2022</v>
      </c>
      <c r="C51">
        <v>1</v>
      </c>
      <c r="D51" t="s">
        <v>612</v>
      </c>
      <c r="E51" s="2">
        <v>19</v>
      </c>
      <c r="F51" s="14">
        <v>0.58402777777777781</v>
      </c>
      <c r="G51">
        <f t="shared" si="0"/>
        <v>2024</v>
      </c>
    </row>
    <row r="52" spans="1:7" ht="15.5" x14ac:dyDescent="0.35">
      <c r="A52" s="14">
        <v>0.50624999999999998</v>
      </c>
      <c r="B52">
        <v>2022</v>
      </c>
      <c r="C52">
        <v>2</v>
      </c>
      <c r="D52" t="s">
        <v>619</v>
      </c>
      <c r="E52" s="2">
        <v>20</v>
      </c>
      <c r="F52" s="14">
        <v>0.6020833333333333</v>
      </c>
      <c r="G52">
        <f t="shared" si="0"/>
        <v>2024</v>
      </c>
    </row>
    <row r="53" spans="1:7" ht="15.5" x14ac:dyDescent="0.35">
      <c r="A53" s="14">
        <v>0.50902777777777775</v>
      </c>
      <c r="B53">
        <v>2019</v>
      </c>
      <c r="C53">
        <v>2</v>
      </c>
      <c r="D53" t="s">
        <v>614</v>
      </c>
      <c r="E53" s="2">
        <v>21</v>
      </c>
      <c r="F53" s="14">
        <v>0.61388888888888882</v>
      </c>
      <c r="G53">
        <f t="shared" si="0"/>
        <v>2021</v>
      </c>
    </row>
    <row r="54" spans="1:7" ht="15.5" x14ac:dyDescent="0.35">
      <c r="A54" s="14">
        <v>0.51180555555555551</v>
      </c>
      <c r="B54">
        <v>2022</v>
      </c>
      <c r="C54">
        <v>1</v>
      </c>
      <c r="D54" t="s">
        <v>620</v>
      </c>
      <c r="E54" s="2">
        <v>22</v>
      </c>
      <c r="F54" s="14">
        <v>0.62291666666666667</v>
      </c>
      <c r="G54">
        <f t="shared" si="0"/>
        <v>2024</v>
      </c>
    </row>
    <row r="55" spans="1:7" ht="15.5" x14ac:dyDescent="0.35">
      <c r="A55" s="14">
        <v>0.52152777777777781</v>
      </c>
      <c r="B55">
        <v>2021</v>
      </c>
      <c r="C55">
        <v>1</v>
      </c>
      <c r="D55" t="s">
        <v>613</v>
      </c>
      <c r="E55" s="2">
        <v>23</v>
      </c>
      <c r="F55" s="14">
        <v>0.62638888888888888</v>
      </c>
      <c r="G55">
        <f t="shared" si="0"/>
        <v>2023</v>
      </c>
    </row>
    <row r="56" spans="1:7" ht="15.5" x14ac:dyDescent="0.35">
      <c r="A56" s="14">
        <v>0.54236111111111118</v>
      </c>
      <c r="B56">
        <v>2023</v>
      </c>
      <c r="C56">
        <v>3</v>
      </c>
      <c r="D56" t="s">
        <v>616</v>
      </c>
      <c r="E56" s="2">
        <v>24</v>
      </c>
      <c r="F56" s="14">
        <v>0.6381944444444444</v>
      </c>
      <c r="G56">
        <f t="shared" si="0"/>
        <v>2025</v>
      </c>
    </row>
    <row r="57" spans="1:7" ht="15.5" x14ac:dyDescent="0.35">
      <c r="A57" s="14">
        <v>0.54583333333333328</v>
      </c>
      <c r="B57">
        <v>2023</v>
      </c>
      <c r="C57">
        <v>4</v>
      </c>
      <c r="D57" t="s">
        <v>617</v>
      </c>
      <c r="E57" s="2">
        <v>25</v>
      </c>
      <c r="F57" s="14">
        <v>0.64097222222222217</v>
      </c>
      <c r="G57">
        <f t="shared" si="0"/>
        <v>2025</v>
      </c>
    </row>
    <row r="58" spans="1:7" ht="15.5" x14ac:dyDescent="0.35">
      <c r="A58" s="14">
        <v>0.56180555555555556</v>
      </c>
      <c r="B58">
        <v>2022</v>
      </c>
      <c r="C58">
        <v>1</v>
      </c>
      <c r="D58" t="s">
        <v>613</v>
      </c>
      <c r="E58" s="2">
        <v>26</v>
      </c>
      <c r="F58" s="14">
        <v>0.7319444444444444</v>
      </c>
      <c r="G58">
        <f t="shared" si="0"/>
        <v>2024</v>
      </c>
    </row>
    <row r="59" spans="1:7" ht="15.5" x14ac:dyDescent="0.35">
      <c r="A59" s="14">
        <v>0.56805555555555554</v>
      </c>
      <c r="B59">
        <v>2022</v>
      </c>
      <c r="C59">
        <v>2</v>
      </c>
      <c r="D59" t="s">
        <v>614</v>
      </c>
      <c r="E59" s="2">
        <v>27</v>
      </c>
      <c r="F59" s="14">
        <v>0.77361111111111114</v>
      </c>
      <c r="G59">
        <f t="shared" si="0"/>
        <v>2024</v>
      </c>
    </row>
    <row r="60" spans="1:7" ht="15.5" x14ac:dyDescent="0.35">
      <c r="A60" s="14">
        <v>0.56874999999999998</v>
      </c>
      <c r="B60">
        <v>2023</v>
      </c>
      <c r="C60">
        <v>3</v>
      </c>
      <c r="D60" t="s">
        <v>616</v>
      </c>
      <c r="E60" s="2">
        <v>28</v>
      </c>
      <c r="F60" s="14">
        <v>0.5625</v>
      </c>
      <c r="G60">
        <f t="shared" si="0"/>
        <v>2025</v>
      </c>
    </row>
    <row r="61" spans="1:7" ht="15.5" x14ac:dyDescent="0.35">
      <c r="A61" s="14">
        <v>0.56874999999999998</v>
      </c>
      <c r="B61">
        <v>2019</v>
      </c>
      <c r="C61">
        <v>4</v>
      </c>
      <c r="D61" t="s">
        <v>621</v>
      </c>
      <c r="E61" s="2">
        <v>15</v>
      </c>
      <c r="F61" s="14">
        <v>0.57222222222222219</v>
      </c>
      <c r="G61">
        <f t="shared" si="0"/>
        <v>2021</v>
      </c>
    </row>
    <row r="62" spans="1:7" ht="15.5" x14ac:dyDescent="0.35">
      <c r="A62" s="14">
        <v>0.57847222222222217</v>
      </c>
      <c r="B62">
        <v>2023</v>
      </c>
      <c r="C62">
        <v>4</v>
      </c>
      <c r="D62" t="s">
        <v>617</v>
      </c>
      <c r="E62" s="2">
        <v>16</v>
      </c>
      <c r="F62" s="14">
        <v>0.61388888888888904</v>
      </c>
      <c r="G62">
        <f t="shared" si="0"/>
        <v>2025</v>
      </c>
    </row>
    <row r="63" spans="1:7" ht="15.5" x14ac:dyDescent="0.35">
      <c r="A63" s="14">
        <v>0.58680555555555558</v>
      </c>
      <c r="B63">
        <v>2023</v>
      </c>
      <c r="C63">
        <v>2</v>
      </c>
      <c r="D63" t="s">
        <v>614</v>
      </c>
      <c r="E63" s="2">
        <v>17</v>
      </c>
      <c r="F63" s="14">
        <v>0.655555555555556</v>
      </c>
      <c r="G63">
        <f t="shared" si="0"/>
        <v>2025</v>
      </c>
    </row>
    <row r="64" spans="1:7" ht="15.5" x14ac:dyDescent="0.35">
      <c r="A64" s="14">
        <v>0.58680555555555558</v>
      </c>
      <c r="B64">
        <v>2023</v>
      </c>
      <c r="C64">
        <v>3</v>
      </c>
      <c r="D64" t="s">
        <v>618</v>
      </c>
      <c r="E64" s="2">
        <v>18</v>
      </c>
      <c r="F64" s="14">
        <v>0.69722222222222197</v>
      </c>
      <c r="G64">
        <f t="shared" si="0"/>
        <v>2025</v>
      </c>
    </row>
    <row r="65" spans="1:7" ht="15.5" x14ac:dyDescent="0.35">
      <c r="A65" s="14">
        <v>0.6020833333333333</v>
      </c>
      <c r="B65">
        <v>2022</v>
      </c>
      <c r="C65">
        <v>4</v>
      </c>
      <c r="D65" t="s">
        <v>617</v>
      </c>
      <c r="E65" s="2">
        <v>19</v>
      </c>
      <c r="F65" s="14">
        <v>0.73888888888888904</v>
      </c>
      <c r="G65">
        <f t="shared" si="0"/>
        <v>2024</v>
      </c>
    </row>
    <row r="66" spans="1:7" ht="15.5" x14ac:dyDescent="0.35">
      <c r="A66" s="14">
        <v>0.61388888888888882</v>
      </c>
      <c r="B66">
        <v>2023</v>
      </c>
      <c r="C66">
        <v>1</v>
      </c>
      <c r="D66" t="s">
        <v>613</v>
      </c>
      <c r="E66" s="2">
        <v>20</v>
      </c>
      <c r="F66" s="14">
        <v>0.780555555555556</v>
      </c>
      <c r="G66">
        <f t="shared" si="0"/>
        <v>2025</v>
      </c>
    </row>
    <row r="67" spans="1:7" ht="15.5" x14ac:dyDescent="0.35">
      <c r="A67" s="14">
        <v>0.62291666666666667</v>
      </c>
      <c r="B67">
        <v>2023</v>
      </c>
      <c r="C67">
        <v>2</v>
      </c>
      <c r="D67" t="s">
        <v>622</v>
      </c>
      <c r="E67" s="2">
        <v>21</v>
      </c>
      <c r="F67" s="14">
        <v>0.78125</v>
      </c>
      <c r="G67">
        <f t="shared" ref="G67:G108" si="1">(B67+2)</f>
        <v>2025</v>
      </c>
    </row>
    <row r="68" spans="1:7" ht="15.5" x14ac:dyDescent="0.35">
      <c r="A68" s="14">
        <v>0.62638888888888888</v>
      </c>
      <c r="B68">
        <v>2022</v>
      </c>
      <c r="C68">
        <v>4</v>
      </c>
      <c r="D68" t="s">
        <v>621</v>
      </c>
      <c r="E68" s="2">
        <v>22</v>
      </c>
      <c r="F68" s="14">
        <v>0.65486111111111112</v>
      </c>
      <c r="G68">
        <f t="shared" si="1"/>
        <v>2024</v>
      </c>
    </row>
    <row r="69" spans="1:7" ht="15.5" x14ac:dyDescent="0.35">
      <c r="A69" s="14">
        <v>0.6381944444444444</v>
      </c>
      <c r="B69">
        <v>2022</v>
      </c>
      <c r="C69">
        <v>2</v>
      </c>
      <c r="D69" t="s">
        <v>622</v>
      </c>
      <c r="E69" s="2">
        <v>12</v>
      </c>
      <c r="F69" s="14">
        <v>0.52847222222222201</v>
      </c>
      <c r="G69">
        <f t="shared" si="1"/>
        <v>2024</v>
      </c>
    </row>
    <row r="70" spans="1:7" ht="15.5" x14ac:dyDescent="0.35">
      <c r="A70" s="14">
        <v>0.64097222222222217</v>
      </c>
      <c r="B70">
        <v>2022</v>
      </c>
      <c r="C70">
        <v>1</v>
      </c>
      <c r="D70" t="s">
        <v>612</v>
      </c>
      <c r="E70" s="2">
        <v>12</v>
      </c>
      <c r="F70" s="14">
        <v>0.40208333333333302</v>
      </c>
      <c r="G70">
        <f t="shared" si="1"/>
        <v>2024</v>
      </c>
    </row>
    <row r="71" spans="1:7" ht="15.5" x14ac:dyDescent="0.35">
      <c r="A71" s="14">
        <v>0.66180555555555554</v>
      </c>
      <c r="B71">
        <v>2019</v>
      </c>
      <c r="C71">
        <v>3</v>
      </c>
      <c r="D71" t="s">
        <v>623</v>
      </c>
      <c r="E71" s="2">
        <v>12</v>
      </c>
      <c r="F71" s="14">
        <v>0.27569444444444402</v>
      </c>
      <c r="G71">
        <f t="shared" si="1"/>
        <v>2021</v>
      </c>
    </row>
    <row r="72" spans="1:7" ht="15.5" x14ac:dyDescent="0.35">
      <c r="A72" s="14">
        <v>0.67013888888888884</v>
      </c>
      <c r="B72">
        <v>2022</v>
      </c>
      <c r="C72">
        <v>1</v>
      </c>
      <c r="D72" t="s">
        <v>620</v>
      </c>
      <c r="E72" s="2">
        <v>30</v>
      </c>
      <c r="F72" s="14">
        <v>0.149305555555556</v>
      </c>
      <c r="G72">
        <f t="shared" si="1"/>
        <v>2024</v>
      </c>
    </row>
    <row r="73" spans="1:7" ht="15.5" x14ac:dyDescent="0.35">
      <c r="A73" s="14">
        <v>0.67847222222222225</v>
      </c>
      <c r="B73">
        <v>2019</v>
      </c>
      <c r="C73">
        <v>4</v>
      </c>
      <c r="D73" t="s">
        <v>615</v>
      </c>
      <c r="E73" s="2">
        <v>31</v>
      </c>
      <c r="F73" s="14">
        <v>2.2916666666667002E-2</v>
      </c>
      <c r="G73">
        <f t="shared" si="1"/>
        <v>2021</v>
      </c>
    </row>
    <row r="74" spans="1:7" ht="15.5" x14ac:dyDescent="0.35">
      <c r="A74" s="14">
        <v>0.67847222222222225</v>
      </c>
      <c r="B74">
        <v>2022</v>
      </c>
      <c r="C74">
        <v>3</v>
      </c>
      <c r="D74" t="s">
        <v>616</v>
      </c>
      <c r="E74" s="2">
        <v>1</v>
      </c>
      <c r="F74" s="14">
        <v>0.89652777777777803</v>
      </c>
      <c r="G74">
        <f t="shared" si="1"/>
        <v>2024</v>
      </c>
    </row>
    <row r="75" spans="1:7" ht="15.5" x14ac:dyDescent="0.35">
      <c r="A75" s="14">
        <v>0.68194444444444446</v>
      </c>
      <c r="B75">
        <v>2023</v>
      </c>
      <c r="C75">
        <v>2</v>
      </c>
      <c r="D75" t="s">
        <v>619</v>
      </c>
      <c r="E75" s="2">
        <v>19</v>
      </c>
      <c r="F75" s="14">
        <v>0.78125</v>
      </c>
      <c r="G75">
        <f t="shared" si="1"/>
        <v>2025</v>
      </c>
    </row>
    <row r="76" spans="1:7" ht="15.5" x14ac:dyDescent="0.35">
      <c r="A76" s="14">
        <v>0.68611111111111101</v>
      </c>
      <c r="B76">
        <v>2019</v>
      </c>
      <c r="C76">
        <v>2</v>
      </c>
      <c r="D76" t="s">
        <v>622</v>
      </c>
      <c r="E76" s="2">
        <v>16</v>
      </c>
      <c r="F76" s="14">
        <v>0.65486111111111112</v>
      </c>
      <c r="G76">
        <f t="shared" si="1"/>
        <v>2021</v>
      </c>
    </row>
    <row r="77" spans="1:7" ht="15.5" x14ac:dyDescent="0.35">
      <c r="A77" s="14">
        <v>0.68819444444444444</v>
      </c>
      <c r="B77">
        <v>2023</v>
      </c>
      <c r="C77">
        <v>2</v>
      </c>
      <c r="D77" t="s">
        <v>614</v>
      </c>
      <c r="E77" s="2">
        <v>17</v>
      </c>
      <c r="F77" s="14">
        <v>0.52847222222222201</v>
      </c>
      <c r="G77">
        <f t="shared" si="1"/>
        <v>2025</v>
      </c>
    </row>
    <row r="78" spans="1:7" ht="15.5" x14ac:dyDescent="0.35">
      <c r="A78" s="14">
        <v>0.69236111111111109</v>
      </c>
      <c r="B78">
        <v>2022</v>
      </c>
      <c r="C78">
        <v>1</v>
      </c>
      <c r="D78" t="s">
        <v>612</v>
      </c>
      <c r="E78" s="2">
        <v>18</v>
      </c>
      <c r="F78" s="14">
        <v>0.40208333333333302</v>
      </c>
      <c r="G78">
        <f t="shared" si="1"/>
        <v>2024</v>
      </c>
    </row>
    <row r="79" spans="1:7" ht="15.5" x14ac:dyDescent="0.35">
      <c r="A79" s="14">
        <v>0.69652777777777775</v>
      </c>
      <c r="B79">
        <v>2023</v>
      </c>
      <c r="C79">
        <v>2</v>
      </c>
      <c r="D79" t="s">
        <v>619</v>
      </c>
      <c r="E79" s="2">
        <v>8</v>
      </c>
      <c r="F79" s="14">
        <v>0.27569444444444402</v>
      </c>
      <c r="G79">
        <f t="shared" si="1"/>
        <v>2025</v>
      </c>
    </row>
    <row r="80" spans="1:7" ht="15.5" x14ac:dyDescent="0.35">
      <c r="A80" s="14">
        <v>0.72361111111111109</v>
      </c>
      <c r="B80">
        <v>2023</v>
      </c>
      <c r="C80">
        <v>2</v>
      </c>
      <c r="D80" t="s">
        <v>619</v>
      </c>
      <c r="E80" s="2">
        <v>16</v>
      </c>
      <c r="F80" s="14">
        <v>0.149305555555556</v>
      </c>
      <c r="G80">
        <f t="shared" si="1"/>
        <v>2025</v>
      </c>
    </row>
    <row r="81" spans="1:7" ht="15.5" x14ac:dyDescent="0.35">
      <c r="A81" s="14">
        <v>0.72430555555555554</v>
      </c>
      <c r="B81">
        <v>2023</v>
      </c>
      <c r="C81">
        <v>1</v>
      </c>
      <c r="D81" t="s">
        <v>612</v>
      </c>
      <c r="E81" s="2">
        <v>23</v>
      </c>
      <c r="F81" s="14">
        <v>2.2916666666667002E-2</v>
      </c>
      <c r="G81">
        <f t="shared" si="1"/>
        <v>2025</v>
      </c>
    </row>
    <row r="82" spans="1:7" ht="15.5" x14ac:dyDescent="0.35">
      <c r="A82" s="14">
        <v>0.7284722222222223</v>
      </c>
      <c r="B82">
        <v>2021</v>
      </c>
      <c r="C82">
        <v>3</v>
      </c>
      <c r="D82" t="s">
        <v>616</v>
      </c>
      <c r="E82" s="2">
        <v>1</v>
      </c>
      <c r="F82" s="14">
        <v>0.89652777777777803</v>
      </c>
      <c r="G82">
        <f t="shared" si="1"/>
        <v>2023</v>
      </c>
    </row>
    <row r="83" spans="1:7" ht="15.5" x14ac:dyDescent="0.35">
      <c r="A83" s="14">
        <v>0.73402777777777783</v>
      </c>
      <c r="B83">
        <v>2022</v>
      </c>
      <c r="C83">
        <v>3</v>
      </c>
      <c r="D83" t="s">
        <v>623</v>
      </c>
      <c r="E83" s="2">
        <v>26</v>
      </c>
      <c r="F83" s="14">
        <v>0.78125</v>
      </c>
      <c r="G83">
        <f t="shared" si="1"/>
        <v>2024</v>
      </c>
    </row>
    <row r="84" spans="1:7" ht="15.5" x14ac:dyDescent="0.35">
      <c r="A84" s="14">
        <v>0.7416666666666667</v>
      </c>
      <c r="B84">
        <v>2023</v>
      </c>
      <c r="C84">
        <v>4</v>
      </c>
      <c r="D84" t="s">
        <v>615</v>
      </c>
      <c r="E84" s="2">
        <v>29</v>
      </c>
      <c r="F84" s="14">
        <v>0.65486111111111112</v>
      </c>
      <c r="G84">
        <f t="shared" si="1"/>
        <v>2025</v>
      </c>
    </row>
    <row r="85" spans="1:7" ht="15.5" x14ac:dyDescent="0.35">
      <c r="A85" s="14">
        <v>0.7416666666666667</v>
      </c>
      <c r="B85">
        <v>2019</v>
      </c>
      <c r="C85">
        <v>3</v>
      </c>
      <c r="D85" t="s">
        <v>616</v>
      </c>
      <c r="E85" s="2">
        <v>27</v>
      </c>
      <c r="F85" s="14">
        <v>0.52847222222222201</v>
      </c>
      <c r="G85">
        <f t="shared" si="1"/>
        <v>2021</v>
      </c>
    </row>
    <row r="86" spans="1:7" ht="15.5" x14ac:dyDescent="0.35">
      <c r="A86" s="14">
        <v>0.74652777777777779</v>
      </c>
      <c r="B86">
        <v>2022</v>
      </c>
      <c r="C86">
        <v>4</v>
      </c>
      <c r="D86" t="s">
        <v>615</v>
      </c>
      <c r="E86" s="2">
        <v>30</v>
      </c>
      <c r="F86" s="14">
        <v>0.40208333333333302</v>
      </c>
      <c r="G86">
        <f t="shared" si="1"/>
        <v>2024</v>
      </c>
    </row>
    <row r="87" spans="1:7" ht="15.5" x14ac:dyDescent="0.35">
      <c r="A87" s="14">
        <v>0.74652777777777779</v>
      </c>
      <c r="B87">
        <v>2022</v>
      </c>
      <c r="C87">
        <v>3</v>
      </c>
      <c r="D87" t="s">
        <v>616</v>
      </c>
      <c r="E87" s="2">
        <v>23</v>
      </c>
      <c r="F87" s="14">
        <v>0.27569444444444402</v>
      </c>
      <c r="G87">
        <f t="shared" si="1"/>
        <v>2024</v>
      </c>
    </row>
    <row r="88" spans="1:7" ht="15.5" x14ac:dyDescent="0.35">
      <c r="A88" s="14">
        <v>0.75138888888888899</v>
      </c>
      <c r="B88">
        <v>2022</v>
      </c>
      <c r="C88">
        <v>4</v>
      </c>
      <c r="D88" t="s">
        <v>617</v>
      </c>
      <c r="E88" s="2">
        <v>31</v>
      </c>
      <c r="F88" s="14">
        <v>0.149305555555556</v>
      </c>
      <c r="G88">
        <f t="shared" si="1"/>
        <v>2024</v>
      </c>
    </row>
    <row r="89" spans="1:7" ht="15.5" x14ac:dyDescent="0.35">
      <c r="A89" s="14">
        <v>0.7597222222222223</v>
      </c>
      <c r="B89">
        <v>2023</v>
      </c>
      <c r="C89">
        <v>4</v>
      </c>
      <c r="D89" t="s">
        <v>617</v>
      </c>
      <c r="E89" s="2">
        <v>23</v>
      </c>
      <c r="F89" s="14">
        <v>2.2916666666667002E-2</v>
      </c>
      <c r="G89">
        <f t="shared" si="1"/>
        <v>2025</v>
      </c>
    </row>
    <row r="90" spans="1:7" ht="15.5" x14ac:dyDescent="0.35">
      <c r="A90" s="14">
        <v>0.78749999999999998</v>
      </c>
      <c r="B90">
        <v>2019</v>
      </c>
      <c r="C90">
        <v>3</v>
      </c>
      <c r="D90" t="s">
        <v>618</v>
      </c>
      <c r="E90" s="2">
        <v>25</v>
      </c>
      <c r="F90" s="14">
        <v>0.89652777777777803</v>
      </c>
      <c r="G90">
        <f t="shared" si="1"/>
        <v>2021</v>
      </c>
    </row>
    <row r="91" spans="1:7" ht="15.5" x14ac:dyDescent="0.35">
      <c r="A91" s="14">
        <v>0.81041666666666667</v>
      </c>
      <c r="B91">
        <v>2023</v>
      </c>
      <c r="C91">
        <v>3</v>
      </c>
      <c r="D91" t="s">
        <v>623</v>
      </c>
      <c r="E91" s="2">
        <v>27</v>
      </c>
      <c r="F91" s="14">
        <v>0.78125</v>
      </c>
      <c r="G91">
        <f t="shared" si="1"/>
        <v>2025</v>
      </c>
    </row>
    <row r="92" spans="1:7" ht="15.5" x14ac:dyDescent="0.35">
      <c r="A92" s="14">
        <v>0.81874999999999998</v>
      </c>
      <c r="B92">
        <v>2023</v>
      </c>
      <c r="C92">
        <v>1</v>
      </c>
      <c r="D92" t="s">
        <v>620</v>
      </c>
      <c r="E92" s="2">
        <v>3</v>
      </c>
      <c r="F92" s="14">
        <v>0.65486111111111112</v>
      </c>
      <c r="G92">
        <f t="shared" si="1"/>
        <v>2025</v>
      </c>
    </row>
    <row r="93" spans="1:7" ht="15.5" x14ac:dyDescent="0.35">
      <c r="A93" s="14">
        <v>0.82777777777777783</v>
      </c>
      <c r="B93">
        <v>2022</v>
      </c>
      <c r="C93">
        <v>3</v>
      </c>
      <c r="D93" t="s">
        <v>618</v>
      </c>
      <c r="E93" s="2">
        <v>8</v>
      </c>
      <c r="F93" s="14">
        <v>0.52847222222222201</v>
      </c>
      <c r="G93">
        <f t="shared" si="1"/>
        <v>2024</v>
      </c>
    </row>
    <row r="94" spans="1:7" ht="15.5" x14ac:dyDescent="0.35">
      <c r="A94" s="14">
        <v>0.83194444444444438</v>
      </c>
      <c r="B94">
        <v>2022</v>
      </c>
      <c r="C94">
        <v>4</v>
      </c>
      <c r="D94" t="s">
        <v>617</v>
      </c>
      <c r="E94" s="2">
        <v>9</v>
      </c>
      <c r="F94" s="14">
        <v>0.40208333333333302</v>
      </c>
      <c r="G94">
        <f t="shared" si="1"/>
        <v>2024</v>
      </c>
    </row>
    <row r="95" spans="1:7" ht="15.5" x14ac:dyDescent="0.35">
      <c r="A95" s="14">
        <v>0.83819444444444446</v>
      </c>
      <c r="B95">
        <v>2021</v>
      </c>
      <c r="C95">
        <v>3</v>
      </c>
      <c r="D95" t="s">
        <v>623</v>
      </c>
      <c r="E95" s="2">
        <v>4</v>
      </c>
      <c r="F95" s="14">
        <v>0.7319444444444444</v>
      </c>
      <c r="G95">
        <f t="shared" si="1"/>
        <v>2023</v>
      </c>
    </row>
    <row r="96" spans="1:7" ht="15.5" x14ac:dyDescent="0.35">
      <c r="A96" s="14">
        <v>0.86041666666666661</v>
      </c>
      <c r="B96">
        <v>2021</v>
      </c>
      <c r="C96">
        <v>1</v>
      </c>
      <c r="D96" t="s">
        <v>612</v>
      </c>
      <c r="E96" s="2">
        <v>4</v>
      </c>
      <c r="F96" s="14">
        <v>0.40208333333333302</v>
      </c>
      <c r="G96">
        <f t="shared" si="1"/>
        <v>2023</v>
      </c>
    </row>
    <row r="97" spans="1:7" ht="15.5" x14ac:dyDescent="0.35">
      <c r="A97" s="14">
        <v>0.875</v>
      </c>
      <c r="B97">
        <v>2022</v>
      </c>
      <c r="C97">
        <v>2</v>
      </c>
      <c r="D97" t="s">
        <v>619</v>
      </c>
      <c r="E97" s="2">
        <v>23</v>
      </c>
      <c r="F97" s="14">
        <v>0.27569444444444402</v>
      </c>
      <c r="G97">
        <f t="shared" si="1"/>
        <v>2024</v>
      </c>
    </row>
    <row r="98" spans="1:7" ht="15.5" x14ac:dyDescent="0.35">
      <c r="A98" s="14">
        <v>0.88541666666666663</v>
      </c>
      <c r="B98">
        <v>2023</v>
      </c>
      <c r="C98">
        <v>1</v>
      </c>
      <c r="D98" t="s">
        <v>613</v>
      </c>
      <c r="E98" s="2">
        <v>3</v>
      </c>
      <c r="F98" s="14">
        <v>0.149305555555556</v>
      </c>
      <c r="G98">
        <f t="shared" si="1"/>
        <v>2025</v>
      </c>
    </row>
    <row r="99" spans="1:7" ht="15.5" x14ac:dyDescent="0.35">
      <c r="A99" s="14">
        <v>0.8930555555555556</v>
      </c>
      <c r="B99">
        <v>2023</v>
      </c>
      <c r="C99">
        <v>2</v>
      </c>
      <c r="D99" t="s">
        <v>614</v>
      </c>
      <c r="E99" s="2">
        <v>21</v>
      </c>
      <c r="F99" s="14">
        <v>2.2916666666667002E-2</v>
      </c>
      <c r="G99">
        <f t="shared" si="1"/>
        <v>2025</v>
      </c>
    </row>
    <row r="100" spans="1:7" ht="15.5" x14ac:dyDescent="0.35">
      <c r="A100" s="14">
        <v>0.90902777777777777</v>
      </c>
      <c r="B100">
        <v>2022</v>
      </c>
      <c r="C100">
        <v>2</v>
      </c>
      <c r="D100" t="s">
        <v>614</v>
      </c>
      <c r="E100" s="2">
        <v>1</v>
      </c>
      <c r="F100" s="14">
        <v>0.89652777777777803</v>
      </c>
      <c r="G100">
        <f t="shared" si="1"/>
        <v>2024</v>
      </c>
    </row>
    <row r="101" spans="1:7" ht="15.5" x14ac:dyDescent="0.35">
      <c r="A101" s="14">
        <v>0.91180555555555554</v>
      </c>
      <c r="B101">
        <v>2022</v>
      </c>
      <c r="C101">
        <v>2</v>
      </c>
      <c r="D101" t="s">
        <v>622</v>
      </c>
      <c r="E101" s="2">
        <v>21</v>
      </c>
      <c r="F101" s="14">
        <v>0.78125</v>
      </c>
      <c r="G101">
        <f t="shared" si="1"/>
        <v>2024</v>
      </c>
    </row>
    <row r="102" spans="1:7" ht="15.5" x14ac:dyDescent="0.35">
      <c r="A102" s="14">
        <v>0.9145833333333333</v>
      </c>
      <c r="B102">
        <v>2022</v>
      </c>
      <c r="C102">
        <v>3</v>
      </c>
      <c r="D102" t="s">
        <v>616</v>
      </c>
      <c r="E102" s="2">
        <v>16</v>
      </c>
      <c r="F102" s="14">
        <v>0.65486111111111112</v>
      </c>
      <c r="G102">
        <f t="shared" si="1"/>
        <v>2024</v>
      </c>
    </row>
    <row r="103" spans="1:7" ht="15.5" x14ac:dyDescent="0.35">
      <c r="A103" s="14">
        <v>0.92222222222222217</v>
      </c>
      <c r="B103">
        <v>2022</v>
      </c>
      <c r="C103">
        <v>1</v>
      </c>
      <c r="D103" t="s">
        <v>612</v>
      </c>
      <c r="E103" s="2">
        <v>2</v>
      </c>
      <c r="F103" s="14">
        <v>0.52847222222222201</v>
      </c>
      <c r="G103">
        <f t="shared" si="1"/>
        <v>2024</v>
      </c>
    </row>
    <row r="104" spans="1:7" ht="15.5" x14ac:dyDescent="0.35">
      <c r="A104" s="14">
        <v>0.93472222222222223</v>
      </c>
      <c r="B104">
        <v>2023</v>
      </c>
      <c r="C104">
        <v>2</v>
      </c>
      <c r="D104" t="s">
        <v>619</v>
      </c>
      <c r="E104" s="2">
        <v>12</v>
      </c>
      <c r="F104" s="14">
        <v>0.40208333333333302</v>
      </c>
      <c r="G104">
        <f t="shared" si="1"/>
        <v>2025</v>
      </c>
    </row>
    <row r="105" spans="1:7" ht="15.5" x14ac:dyDescent="0.35">
      <c r="A105" s="14">
        <v>0.94236111111111109</v>
      </c>
      <c r="B105">
        <v>2022</v>
      </c>
      <c r="C105">
        <v>4</v>
      </c>
      <c r="D105" t="s">
        <v>621</v>
      </c>
      <c r="E105" s="2">
        <v>15</v>
      </c>
      <c r="F105" s="14">
        <v>0.40208333333333302</v>
      </c>
      <c r="G105">
        <f t="shared" si="1"/>
        <v>2024</v>
      </c>
    </row>
    <row r="106" spans="1:7" ht="15.5" x14ac:dyDescent="0.35">
      <c r="A106" s="14">
        <v>0.94513888888888886</v>
      </c>
      <c r="B106">
        <v>2022</v>
      </c>
      <c r="C106">
        <v>1</v>
      </c>
      <c r="D106" t="s">
        <v>612</v>
      </c>
      <c r="E106" s="2">
        <v>17</v>
      </c>
      <c r="F106" s="14">
        <v>0.27569444444444402</v>
      </c>
      <c r="G106">
        <f t="shared" si="1"/>
        <v>2024</v>
      </c>
    </row>
    <row r="107" spans="1:7" ht="15.5" x14ac:dyDescent="0.35">
      <c r="A107" s="14">
        <v>0.94652777777777775</v>
      </c>
      <c r="B107">
        <v>2023</v>
      </c>
      <c r="C107">
        <v>4</v>
      </c>
      <c r="D107" t="s">
        <v>621</v>
      </c>
      <c r="E107" s="2">
        <v>12</v>
      </c>
      <c r="F107" s="14">
        <v>0.149305555555556</v>
      </c>
      <c r="G107">
        <f t="shared" si="1"/>
        <v>2025</v>
      </c>
    </row>
    <row r="108" spans="1:7" ht="15.5" x14ac:dyDescent="0.35">
      <c r="A108" s="14">
        <v>0.95486111111111116</v>
      </c>
      <c r="B108">
        <v>2022</v>
      </c>
      <c r="C108">
        <v>2</v>
      </c>
      <c r="D108" t="s">
        <v>619</v>
      </c>
      <c r="E108" s="2">
        <v>16</v>
      </c>
      <c r="F108" s="14">
        <v>2.2916666666667002E-2</v>
      </c>
      <c r="G108">
        <f t="shared" si="1"/>
        <v>2024</v>
      </c>
    </row>
    <row r="109" spans="1:7" ht="15.5" x14ac:dyDescent="0.35">
      <c r="A109" s="14">
        <v>0.99583333333333324</v>
      </c>
      <c r="B109">
        <v>2022</v>
      </c>
      <c r="C109">
        <v>1</v>
      </c>
      <c r="D109" t="s">
        <v>613</v>
      </c>
      <c r="E109" s="2">
        <v>15</v>
      </c>
      <c r="F109" s="14">
        <v>0.89652777777777803</v>
      </c>
      <c r="G109">
        <f>(B109+2)</f>
        <v>2024</v>
      </c>
    </row>
  </sheetData>
  <sortState xmlns:xlrd2="http://schemas.microsoft.com/office/spreadsheetml/2017/richdata2" ref="A2:G109">
    <sortCondition ref="A2:A10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9"/>
  <sheetViews>
    <sheetView topLeftCell="A130" workbookViewId="0">
      <selection activeCell="E7" sqref="E7"/>
    </sheetView>
  </sheetViews>
  <sheetFormatPr defaultRowHeight="15.5" x14ac:dyDescent="0.35"/>
  <cols>
    <col min="1" max="1" width="9.90625" style="2" bestFit="1" customWidth="1"/>
    <col min="2" max="2" width="26.81640625" style="2" bestFit="1" customWidth="1"/>
    <col min="4" max="4" width="10.7265625" style="2" bestFit="1" customWidth="1"/>
    <col min="5" max="5" width="26.453125" style="2" bestFit="1" customWidth="1"/>
    <col min="6" max="6" width="14.1796875" style="2" bestFit="1" customWidth="1"/>
  </cols>
  <sheetData>
    <row r="1" spans="1:6" x14ac:dyDescent="0.35">
      <c r="A1" s="2" t="s">
        <v>595</v>
      </c>
      <c r="B1" s="2" t="s">
        <v>596</v>
      </c>
      <c r="C1" s="2" t="s">
        <v>625</v>
      </c>
      <c r="D1" s="2" t="s">
        <v>597</v>
      </c>
      <c r="E1" s="2" t="s">
        <v>604</v>
      </c>
      <c r="F1" s="2" t="s">
        <v>598</v>
      </c>
    </row>
    <row r="2" spans="1:6" x14ac:dyDescent="0.35">
      <c r="A2" s="2">
        <v>1</v>
      </c>
      <c r="B2" s="2" t="s">
        <v>626</v>
      </c>
      <c r="C2" s="2" t="s">
        <v>132</v>
      </c>
      <c r="D2" s="2" t="s">
        <v>8</v>
      </c>
      <c r="E2" s="2" t="s">
        <v>19</v>
      </c>
      <c r="F2" s="3">
        <v>43689</v>
      </c>
    </row>
    <row r="3" spans="1:6" x14ac:dyDescent="0.35">
      <c r="A3" s="2">
        <v>2</v>
      </c>
      <c r="B3" s="2" t="s">
        <v>626</v>
      </c>
      <c r="C3" s="2" t="s">
        <v>135</v>
      </c>
      <c r="D3" s="2" t="s">
        <v>14</v>
      </c>
      <c r="E3" s="2" t="s">
        <v>19</v>
      </c>
      <c r="F3" s="3">
        <v>44206</v>
      </c>
    </row>
    <row r="4" spans="1:6" x14ac:dyDescent="0.35">
      <c r="A4" s="2">
        <v>3</v>
      </c>
      <c r="B4" s="2" t="s">
        <v>605</v>
      </c>
      <c r="C4" s="2" t="s">
        <v>95</v>
      </c>
      <c r="D4" s="2" t="s">
        <v>14</v>
      </c>
      <c r="E4" s="2" t="s">
        <v>19</v>
      </c>
      <c r="F4" s="3">
        <v>43575</v>
      </c>
    </row>
    <row r="5" spans="1:6" x14ac:dyDescent="0.35">
      <c r="A5" s="2">
        <v>4</v>
      </c>
      <c r="B5" s="2" t="s">
        <v>26</v>
      </c>
      <c r="C5" s="2" t="s">
        <v>135</v>
      </c>
      <c r="D5" s="2" t="s">
        <v>14</v>
      </c>
      <c r="E5" s="2" t="s">
        <v>19</v>
      </c>
      <c r="F5" s="3">
        <v>44586</v>
      </c>
    </row>
    <row r="6" spans="1:6" x14ac:dyDescent="0.35">
      <c r="A6" s="2">
        <v>5</v>
      </c>
      <c r="B6" s="2" t="s">
        <v>26</v>
      </c>
      <c r="C6" s="2" t="s">
        <v>87</v>
      </c>
      <c r="D6" s="2" t="s">
        <v>8</v>
      </c>
      <c r="E6" s="2" t="s">
        <v>19</v>
      </c>
      <c r="F6" s="3">
        <v>44841</v>
      </c>
    </row>
    <row r="7" spans="1:6" x14ac:dyDescent="0.35">
      <c r="A7" s="2">
        <v>6</v>
      </c>
      <c r="B7" s="2" t="s">
        <v>69</v>
      </c>
      <c r="C7" s="2" t="s">
        <v>95</v>
      </c>
      <c r="D7" s="2" t="s">
        <v>14</v>
      </c>
      <c r="E7" s="2" t="s">
        <v>19</v>
      </c>
      <c r="F7" s="3">
        <v>44227</v>
      </c>
    </row>
    <row r="8" spans="1:6" x14ac:dyDescent="0.35">
      <c r="A8" s="2">
        <v>7</v>
      </c>
      <c r="B8" s="2" t="s">
        <v>12</v>
      </c>
      <c r="C8" s="2" t="s">
        <v>87</v>
      </c>
      <c r="D8" s="2" t="s">
        <v>14</v>
      </c>
      <c r="E8" s="2" t="s">
        <v>19</v>
      </c>
      <c r="F8" s="3">
        <v>43990</v>
      </c>
    </row>
    <row r="9" spans="1:6" x14ac:dyDescent="0.35">
      <c r="A9" s="2">
        <v>8</v>
      </c>
      <c r="B9" s="2" t="s">
        <v>75</v>
      </c>
      <c r="C9" s="2" t="s">
        <v>135</v>
      </c>
      <c r="D9" s="2" t="s">
        <v>8</v>
      </c>
      <c r="E9" s="2" t="s">
        <v>19</v>
      </c>
      <c r="F9" s="3">
        <v>44752</v>
      </c>
    </row>
    <row r="10" spans="1:6" x14ac:dyDescent="0.35">
      <c r="A10" s="2">
        <v>9</v>
      </c>
      <c r="B10" s="2" t="s">
        <v>61</v>
      </c>
      <c r="C10" s="2" t="s">
        <v>84</v>
      </c>
      <c r="D10" s="2" t="s">
        <v>14</v>
      </c>
      <c r="E10" s="2" t="s">
        <v>19</v>
      </c>
      <c r="F10" s="3">
        <v>44425</v>
      </c>
    </row>
    <row r="11" spans="1:6" x14ac:dyDescent="0.35">
      <c r="A11" s="2">
        <v>10</v>
      </c>
      <c r="B11" s="2" t="s">
        <v>66</v>
      </c>
      <c r="C11" s="2" t="s">
        <v>183</v>
      </c>
      <c r="D11" s="2" t="s">
        <v>14</v>
      </c>
      <c r="E11" s="2" t="s">
        <v>19</v>
      </c>
      <c r="F11" s="3">
        <v>44064</v>
      </c>
    </row>
    <row r="12" spans="1:6" x14ac:dyDescent="0.35">
      <c r="A12" s="2">
        <v>11</v>
      </c>
      <c r="B12" s="2" t="s">
        <v>73</v>
      </c>
      <c r="C12" s="2" t="s">
        <v>148</v>
      </c>
      <c r="D12" s="2" t="s">
        <v>8</v>
      </c>
      <c r="E12" s="2" t="s">
        <v>72</v>
      </c>
      <c r="F12" s="3">
        <v>43101</v>
      </c>
    </row>
    <row r="13" spans="1:6" x14ac:dyDescent="0.35">
      <c r="A13" s="2">
        <v>12</v>
      </c>
      <c r="B13" s="2" t="s">
        <v>73</v>
      </c>
      <c r="C13" s="2" t="s">
        <v>98</v>
      </c>
      <c r="D13" s="2" t="s">
        <v>8</v>
      </c>
      <c r="E13" s="2" t="s">
        <v>72</v>
      </c>
      <c r="F13" s="3">
        <v>43748</v>
      </c>
    </row>
    <row r="14" spans="1:6" x14ac:dyDescent="0.35">
      <c r="A14" s="2">
        <v>13</v>
      </c>
      <c r="B14" s="2" t="s">
        <v>73</v>
      </c>
      <c r="C14" s="2" t="s">
        <v>98</v>
      </c>
      <c r="D14" s="2" t="s">
        <v>8</v>
      </c>
      <c r="E14" s="2" t="s">
        <v>72</v>
      </c>
      <c r="F14" s="3">
        <v>43748</v>
      </c>
    </row>
    <row r="15" spans="1:6" x14ac:dyDescent="0.35">
      <c r="A15" s="2">
        <v>14</v>
      </c>
      <c r="B15" s="2" t="s">
        <v>606</v>
      </c>
      <c r="C15" s="2" t="s">
        <v>92</v>
      </c>
      <c r="D15" s="2" t="s">
        <v>14</v>
      </c>
      <c r="E15" s="2" t="s">
        <v>72</v>
      </c>
      <c r="F15" s="3">
        <v>44845</v>
      </c>
    </row>
    <row r="16" spans="1:6" x14ac:dyDescent="0.35">
      <c r="A16" s="2">
        <v>15</v>
      </c>
      <c r="B16" s="2" t="s">
        <v>606</v>
      </c>
      <c r="C16" s="2" t="s">
        <v>81</v>
      </c>
      <c r="D16" s="2" t="s">
        <v>14</v>
      </c>
      <c r="E16" s="2" t="s">
        <v>72</v>
      </c>
      <c r="F16" s="3">
        <v>44606</v>
      </c>
    </row>
    <row r="17" spans="1:6" x14ac:dyDescent="0.35">
      <c r="A17" s="2">
        <v>16</v>
      </c>
      <c r="B17" s="2" t="s">
        <v>69</v>
      </c>
      <c r="C17" s="2" t="s">
        <v>148</v>
      </c>
      <c r="D17" s="2" t="s">
        <v>8</v>
      </c>
      <c r="E17" s="2" t="s">
        <v>72</v>
      </c>
      <c r="F17" s="3">
        <v>44392</v>
      </c>
    </row>
    <row r="18" spans="1:6" x14ac:dyDescent="0.35">
      <c r="A18" s="2">
        <v>17</v>
      </c>
      <c r="B18" s="2" t="s">
        <v>69</v>
      </c>
      <c r="C18" s="2" t="s">
        <v>129</v>
      </c>
      <c r="D18" s="2" t="s">
        <v>8</v>
      </c>
      <c r="E18" s="2" t="s">
        <v>72</v>
      </c>
      <c r="F18" s="3">
        <v>43874</v>
      </c>
    </row>
    <row r="19" spans="1:6" x14ac:dyDescent="0.35">
      <c r="A19" s="2">
        <v>18</v>
      </c>
      <c r="B19" s="2" t="s">
        <v>69</v>
      </c>
      <c r="C19" s="2" t="s">
        <v>81</v>
      </c>
      <c r="D19" s="2" t="s">
        <v>8</v>
      </c>
      <c r="E19" s="2" t="s">
        <v>72</v>
      </c>
      <c r="F19" s="3">
        <v>44298</v>
      </c>
    </row>
    <row r="20" spans="1:6" x14ac:dyDescent="0.35">
      <c r="A20" s="2">
        <v>19</v>
      </c>
      <c r="B20" s="2" t="s">
        <v>26</v>
      </c>
      <c r="C20" s="2" t="s">
        <v>132</v>
      </c>
      <c r="D20" s="2" t="s">
        <v>8</v>
      </c>
      <c r="E20" s="2" t="s">
        <v>32</v>
      </c>
      <c r="F20" s="3">
        <v>43589</v>
      </c>
    </row>
    <row r="21" spans="1:6" x14ac:dyDescent="0.35">
      <c r="A21" s="2">
        <v>20</v>
      </c>
      <c r="B21" s="2" t="s">
        <v>26</v>
      </c>
      <c r="C21" s="2" t="s">
        <v>132</v>
      </c>
      <c r="D21" s="2" t="s">
        <v>8</v>
      </c>
      <c r="E21" s="2" t="s">
        <v>32</v>
      </c>
      <c r="F21" s="3">
        <v>43135</v>
      </c>
    </row>
    <row r="22" spans="1:6" x14ac:dyDescent="0.35">
      <c r="A22" s="2">
        <v>21</v>
      </c>
      <c r="B22" s="2" t="s">
        <v>26</v>
      </c>
      <c r="C22" s="2" t="s">
        <v>148</v>
      </c>
      <c r="D22" s="2" t="s">
        <v>8</v>
      </c>
      <c r="E22" s="2" t="s">
        <v>32</v>
      </c>
      <c r="F22" s="3">
        <v>44104</v>
      </c>
    </row>
    <row r="23" spans="1:6" x14ac:dyDescent="0.35">
      <c r="A23" s="2">
        <v>22</v>
      </c>
      <c r="B23" s="2" t="s">
        <v>26</v>
      </c>
      <c r="C23" s="2" t="s">
        <v>95</v>
      </c>
      <c r="D23" s="2" t="s">
        <v>8</v>
      </c>
      <c r="E23" s="2" t="s">
        <v>32</v>
      </c>
      <c r="F23" s="3">
        <v>43865</v>
      </c>
    </row>
    <row r="24" spans="1:6" x14ac:dyDescent="0.35">
      <c r="A24" s="2">
        <v>23</v>
      </c>
      <c r="B24" s="2" t="s">
        <v>69</v>
      </c>
      <c r="C24" s="2" t="s">
        <v>183</v>
      </c>
      <c r="D24" s="2" t="s">
        <v>14</v>
      </c>
      <c r="E24" s="2" t="s">
        <v>32</v>
      </c>
      <c r="F24" s="3">
        <v>44563</v>
      </c>
    </row>
    <row r="25" spans="1:6" x14ac:dyDescent="0.35">
      <c r="A25" s="2">
        <v>24</v>
      </c>
      <c r="B25" s="2" t="s">
        <v>69</v>
      </c>
      <c r="C25" s="2" t="s">
        <v>98</v>
      </c>
      <c r="D25" s="2" t="s">
        <v>8</v>
      </c>
      <c r="E25" s="2" t="s">
        <v>25</v>
      </c>
      <c r="F25" s="3">
        <v>43470</v>
      </c>
    </row>
    <row r="26" spans="1:6" x14ac:dyDescent="0.35">
      <c r="A26" s="2">
        <v>25</v>
      </c>
      <c r="B26" s="2" t="s">
        <v>12</v>
      </c>
      <c r="C26" s="2" t="s">
        <v>95</v>
      </c>
      <c r="D26" s="2" t="s">
        <v>14</v>
      </c>
      <c r="E26" s="2" t="s">
        <v>25</v>
      </c>
      <c r="F26" s="3">
        <v>43453</v>
      </c>
    </row>
    <row r="27" spans="1:6" x14ac:dyDescent="0.35">
      <c r="A27" s="2">
        <v>26</v>
      </c>
      <c r="B27" s="2" t="s">
        <v>12</v>
      </c>
      <c r="C27" s="2" t="s">
        <v>95</v>
      </c>
      <c r="D27" s="2" t="s">
        <v>8</v>
      </c>
      <c r="E27" s="2" t="s">
        <v>25</v>
      </c>
      <c r="F27" s="3">
        <v>43282</v>
      </c>
    </row>
    <row r="28" spans="1:6" x14ac:dyDescent="0.35">
      <c r="A28" s="2">
        <v>27</v>
      </c>
      <c r="B28" s="2" t="s">
        <v>12</v>
      </c>
      <c r="C28" s="2" t="s">
        <v>87</v>
      </c>
      <c r="D28" s="2" t="s">
        <v>8</v>
      </c>
      <c r="E28" s="2" t="s">
        <v>25</v>
      </c>
      <c r="F28" s="3">
        <v>43516</v>
      </c>
    </row>
    <row r="29" spans="1:6" x14ac:dyDescent="0.35">
      <c r="A29" s="2">
        <v>28</v>
      </c>
      <c r="B29" s="2" t="s">
        <v>12</v>
      </c>
      <c r="C29" s="2" t="s">
        <v>148</v>
      </c>
      <c r="D29" s="2" t="s">
        <v>8</v>
      </c>
      <c r="E29" s="2" t="s">
        <v>25</v>
      </c>
      <c r="F29" s="3">
        <v>43435</v>
      </c>
    </row>
    <row r="30" spans="1:6" x14ac:dyDescent="0.35">
      <c r="A30" s="2">
        <v>29</v>
      </c>
      <c r="B30" s="2" t="s">
        <v>34</v>
      </c>
      <c r="C30" s="2" t="s">
        <v>98</v>
      </c>
      <c r="D30" s="2" t="s">
        <v>14</v>
      </c>
      <c r="E30" s="2" t="s">
        <v>35</v>
      </c>
      <c r="F30" s="3">
        <v>43974</v>
      </c>
    </row>
    <row r="31" spans="1:6" x14ac:dyDescent="0.35">
      <c r="A31" s="2">
        <v>30</v>
      </c>
      <c r="B31" s="2" t="s">
        <v>26</v>
      </c>
      <c r="C31" s="2" t="s">
        <v>183</v>
      </c>
      <c r="D31" s="2" t="s">
        <v>14</v>
      </c>
      <c r="E31" s="2" t="s">
        <v>35</v>
      </c>
      <c r="F31" s="3">
        <v>44361</v>
      </c>
    </row>
    <row r="32" spans="1:6" x14ac:dyDescent="0.35">
      <c r="A32" s="2">
        <v>31</v>
      </c>
      <c r="B32" s="2" t="s">
        <v>48</v>
      </c>
      <c r="C32" s="2" t="s">
        <v>183</v>
      </c>
      <c r="D32" s="2" t="s">
        <v>14</v>
      </c>
      <c r="E32" s="2" t="s">
        <v>35</v>
      </c>
      <c r="F32" s="3">
        <v>44205</v>
      </c>
    </row>
    <row r="33" spans="1:6" x14ac:dyDescent="0.35">
      <c r="A33" s="2">
        <v>32</v>
      </c>
      <c r="B33" s="2" t="s">
        <v>43</v>
      </c>
      <c r="C33" s="2" t="s">
        <v>148</v>
      </c>
      <c r="D33" s="2" t="s">
        <v>14</v>
      </c>
      <c r="E33" s="2" t="s">
        <v>35</v>
      </c>
      <c r="F33" s="3">
        <v>44056</v>
      </c>
    </row>
    <row r="34" spans="1:6" x14ac:dyDescent="0.35">
      <c r="A34" s="2">
        <v>33</v>
      </c>
      <c r="B34" s="2" t="s">
        <v>7</v>
      </c>
      <c r="C34" s="2" t="s">
        <v>129</v>
      </c>
      <c r="D34" s="2" t="s">
        <v>8</v>
      </c>
      <c r="E34" s="2" t="s">
        <v>9</v>
      </c>
      <c r="F34" s="3">
        <v>43382</v>
      </c>
    </row>
    <row r="35" spans="1:6" x14ac:dyDescent="0.35">
      <c r="A35" s="2">
        <v>34</v>
      </c>
      <c r="B35" s="2" t="s">
        <v>7</v>
      </c>
      <c r="C35" s="2" t="s">
        <v>84</v>
      </c>
      <c r="D35" s="2" t="s">
        <v>8</v>
      </c>
      <c r="E35" s="2" t="s">
        <v>9</v>
      </c>
      <c r="F35" s="3">
        <v>43754</v>
      </c>
    </row>
    <row r="36" spans="1:6" x14ac:dyDescent="0.35">
      <c r="A36" s="2">
        <v>35</v>
      </c>
      <c r="B36" s="2" t="s">
        <v>49</v>
      </c>
      <c r="C36" s="2" t="s">
        <v>132</v>
      </c>
      <c r="D36" s="2" t="s">
        <v>8</v>
      </c>
      <c r="E36" s="2" t="s">
        <v>9</v>
      </c>
      <c r="F36" s="3">
        <v>44202</v>
      </c>
    </row>
    <row r="37" spans="1:6" x14ac:dyDescent="0.35">
      <c r="A37" s="2">
        <v>36</v>
      </c>
      <c r="B37" s="2" t="s">
        <v>34</v>
      </c>
      <c r="C37" s="2" t="s">
        <v>183</v>
      </c>
      <c r="D37" s="2" t="s">
        <v>14</v>
      </c>
      <c r="E37" s="2" t="s">
        <v>9</v>
      </c>
      <c r="F37" s="3">
        <v>44758</v>
      </c>
    </row>
    <row r="38" spans="1:6" x14ac:dyDescent="0.35">
      <c r="A38" s="2">
        <v>37</v>
      </c>
      <c r="B38" s="2" t="s">
        <v>12</v>
      </c>
      <c r="C38" s="2" t="s">
        <v>98</v>
      </c>
      <c r="D38" s="2" t="s">
        <v>14</v>
      </c>
      <c r="E38" s="2" t="s">
        <v>9</v>
      </c>
      <c r="F38" s="3">
        <v>44721</v>
      </c>
    </row>
    <row r="39" spans="1:6" x14ac:dyDescent="0.35">
      <c r="A39" s="2">
        <v>38</v>
      </c>
      <c r="B39" s="2" t="s">
        <v>61</v>
      </c>
      <c r="C39" s="2" t="s">
        <v>129</v>
      </c>
      <c r="D39" s="2" t="s">
        <v>14</v>
      </c>
      <c r="E39" s="2" t="s">
        <v>9</v>
      </c>
      <c r="F39" s="3">
        <v>43895</v>
      </c>
    </row>
    <row r="40" spans="1:6" x14ac:dyDescent="0.35">
      <c r="A40" s="2">
        <v>39</v>
      </c>
      <c r="B40" s="2" t="s">
        <v>43</v>
      </c>
      <c r="C40" s="2" t="s">
        <v>92</v>
      </c>
      <c r="D40" s="2" t="s">
        <v>14</v>
      </c>
      <c r="E40" s="2" t="s">
        <v>9</v>
      </c>
      <c r="F40" s="3">
        <v>44058</v>
      </c>
    </row>
    <row r="41" spans="1:6" x14ac:dyDescent="0.35">
      <c r="A41" s="2">
        <v>40</v>
      </c>
      <c r="B41" s="2" t="s">
        <v>49</v>
      </c>
      <c r="C41" s="2" t="s">
        <v>81</v>
      </c>
      <c r="D41" s="2" t="s">
        <v>14</v>
      </c>
      <c r="E41" s="2" t="s">
        <v>18</v>
      </c>
      <c r="F41" s="3">
        <v>44203</v>
      </c>
    </row>
    <row r="42" spans="1:6" x14ac:dyDescent="0.35">
      <c r="A42" s="2">
        <v>41</v>
      </c>
      <c r="B42" s="2" t="s">
        <v>605</v>
      </c>
      <c r="C42" s="2" t="s">
        <v>148</v>
      </c>
      <c r="D42" s="2" t="s">
        <v>14</v>
      </c>
      <c r="E42" s="2" t="s">
        <v>18</v>
      </c>
      <c r="F42" s="3">
        <v>44224</v>
      </c>
    </row>
    <row r="43" spans="1:6" x14ac:dyDescent="0.35">
      <c r="A43" s="2">
        <v>42</v>
      </c>
      <c r="B43" s="2" t="s">
        <v>73</v>
      </c>
      <c r="C43" s="2" t="s">
        <v>148</v>
      </c>
      <c r="D43" s="2" t="s">
        <v>8</v>
      </c>
      <c r="E43" s="2" t="s">
        <v>18</v>
      </c>
      <c r="F43" s="3">
        <v>43960</v>
      </c>
    </row>
    <row r="44" spans="1:6" x14ac:dyDescent="0.35">
      <c r="A44" s="2">
        <v>43</v>
      </c>
      <c r="B44" s="2" t="s">
        <v>26</v>
      </c>
      <c r="C44" s="2" t="s">
        <v>92</v>
      </c>
      <c r="D44" s="2" t="s">
        <v>14</v>
      </c>
      <c r="E44" s="2" t="s">
        <v>18</v>
      </c>
      <c r="F44" s="3">
        <v>44113</v>
      </c>
    </row>
    <row r="45" spans="1:6" x14ac:dyDescent="0.35">
      <c r="A45" s="2">
        <v>44</v>
      </c>
      <c r="B45" s="2" t="s">
        <v>69</v>
      </c>
      <c r="C45" s="2" t="s">
        <v>148</v>
      </c>
      <c r="D45" s="2" t="s">
        <v>14</v>
      </c>
      <c r="E45" s="2" t="s">
        <v>18</v>
      </c>
      <c r="F45" s="3">
        <v>43664</v>
      </c>
    </row>
    <row r="46" spans="1:6" x14ac:dyDescent="0.35">
      <c r="A46" s="2">
        <v>45</v>
      </c>
      <c r="B46" s="2" t="s">
        <v>12</v>
      </c>
      <c r="C46" s="2" t="s">
        <v>183</v>
      </c>
      <c r="D46" s="2" t="s">
        <v>14</v>
      </c>
      <c r="E46" s="2" t="s">
        <v>18</v>
      </c>
      <c r="F46" s="3">
        <v>44533</v>
      </c>
    </row>
    <row r="47" spans="1:6" x14ac:dyDescent="0.35">
      <c r="A47" s="2">
        <v>46</v>
      </c>
      <c r="B47" s="2" t="s">
        <v>75</v>
      </c>
      <c r="C47" s="2" t="s">
        <v>129</v>
      </c>
      <c r="D47" s="2" t="s">
        <v>8</v>
      </c>
      <c r="E47" s="2" t="s">
        <v>18</v>
      </c>
      <c r="F47" s="3">
        <v>43648</v>
      </c>
    </row>
    <row r="48" spans="1:6" x14ac:dyDescent="0.35">
      <c r="A48" s="2">
        <v>47</v>
      </c>
      <c r="B48" s="2" t="s">
        <v>61</v>
      </c>
      <c r="C48" s="2" t="s">
        <v>132</v>
      </c>
      <c r="D48" s="2" t="s">
        <v>14</v>
      </c>
      <c r="E48" s="2" t="s">
        <v>18</v>
      </c>
      <c r="F48" s="3">
        <v>43730</v>
      </c>
    </row>
    <row r="49" spans="1:6" x14ac:dyDescent="0.35">
      <c r="A49" s="2">
        <v>48</v>
      </c>
      <c r="B49" s="2" t="s">
        <v>43</v>
      </c>
      <c r="C49" s="2" t="s">
        <v>95</v>
      </c>
      <c r="D49" s="2" t="s">
        <v>14</v>
      </c>
      <c r="E49" s="2" t="s">
        <v>18</v>
      </c>
      <c r="F49" s="3">
        <v>44061</v>
      </c>
    </row>
    <row r="50" spans="1:6" x14ac:dyDescent="0.35">
      <c r="A50" s="2">
        <v>49</v>
      </c>
      <c r="B50" s="2" t="s">
        <v>66</v>
      </c>
      <c r="C50" s="2" t="s">
        <v>92</v>
      </c>
      <c r="D50" s="2" t="s">
        <v>14</v>
      </c>
      <c r="E50" s="2" t="s">
        <v>18</v>
      </c>
      <c r="F50" s="3">
        <v>44063</v>
      </c>
    </row>
    <row r="51" spans="1:6" x14ac:dyDescent="0.35">
      <c r="A51" s="2">
        <v>50</v>
      </c>
      <c r="B51" s="2" t="s">
        <v>26</v>
      </c>
      <c r="C51" s="2" t="s">
        <v>135</v>
      </c>
      <c r="D51" s="2" t="s">
        <v>8</v>
      </c>
      <c r="E51" s="2" t="s">
        <v>41</v>
      </c>
      <c r="F51" s="3">
        <v>43831</v>
      </c>
    </row>
    <row r="52" spans="1:6" x14ac:dyDescent="0.35">
      <c r="A52" s="2">
        <v>51</v>
      </c>
      <c r="B52" s="2" t="s">
        <v>606</v>
      </c>
      <c r="C52" s="2" t="s">
        <v>81</v>
      </c>
      <c r="D52" s="2" t="s">
        <v>8</v>
      </c>
      <c r="E52" s="2" t="s">
        <v>41</v>
      </c>
      <c r="F52" s="3">
        <v>43312</v>
      </c>
    </row>
    <row r="53" spans="1:6" x14ac:dyDescent="0.35">
      <c r="A53" s="2">
        <v>52</v>
      </c>
      <c r="B53" s="2" t="s">
        <v>606</v>
      </c>
      <c r="C53" s="2" t="s">
        <v>129</v>
      </c>
      <c r="D53" s="2" t="s">
        <v>8</v>
      </c>
      <c r="E53" s="2" t="s">
        <v>41</v>
      </c>
      <c r="F53" s="3">
        <v>43495</v>
      </c>
    </row>
    <row r="54" spans="1:6" x14ac:dyDescent="0.35">
      <c r="A54" s="2">
        <v>53</v>
      </c>
      <c r="B54" s="2" t="s">
        <v>606</v>
      </c>
      <c r="C54" s="2" t="s">
        <v>135</v>
      </c>
      <c r="D54" s="2" t="s">
        <v>8</v>
      </c>
      <c r="E54" s="2" t="s">
        <v>41</v>
      </c>
      <c r="F54" s="3">
        <v>43340</v>
      </c>
    </row>
    <row r="55" spans="1:6" x14ac:dyDescent="0.35">
      <c r="A55" s="2">
        <v>54</v>
      </c>
      <c r="B55" s="2" t="s">
        <v>66</v>
      </c>
      <c r="C55" s="2" t="s">
        <v>129</v>
      </c>
      <c r="D55" s="2" t="s">
        <v>8</v>
      </c>
      <c r="E55" s="2" t="s">
        <v>41</v>
      </c>
      <c r="F55" s="3">
        <v>44794</v>
      </c>
    </row>
    <row r="56" spans="1:6" x14ac:dyDescent="0.35">
      <c r="A56" s="2">
        <v>55</v>
      </c>
      <c r="B56" s="2" t="s">
        <v>49</v>
      </c>
      <c r="C56" s="2" t="s">
        <v>135</v>
      </c>
      <c r="D56" s="2" t="s">
        <v>8</v>
      </c>
      <c r="E56" s="2" t="s">
        <v>54</v>
      </c>
      <c r="F56" s="3">
        <v>44205</v>
      </c>
    </row>
    <row r="57" spans="1:6" x14ac:dyDescent="0.35">
      <c r="A57" s="2">
        <v>56</v>
      </c>
      <c r="B57" s="2" t="s">
        <v>605</v>
      </c>
      <c r="C57" s="2" t="s">
        <v>129</v>
      </c>
      <c r="D57" s="2" t="s">
        <v>8</v>
      </c>
      <c r="E57" s="2" t="s">
        <v>54</v>
      </c>
      <c r="F57" s="3">
        <v>44256</v>
      </c>
    </row>
    <row r="58" spans="1:6" x14ac:dyDescent="0.35">
      <c r="A58" s="2">
        <v>57</v>
      </c>
      <c r="B58" s="2" t="s">
        <v>43</v>
      </c>
      <c r="C58" s="2" t="s">
        <v>98</v>
      </c>
      <c r="D58" s="2" t="s">
        <v>8</v>
      </c>
      <c r="E58" s="2" t="s">
        <v>45</v>
      </c>
      <c r="F58" s="3">
        <v>44784</v>
      </c>
    </row>
    <row r="59" spans="1:6" x14ac:dyDescent="0.35">
      <c r="A59" s="2">
        <v>58</v>
      </c>
      <c r="B59" s="2" t="s">
        <v>605</v>
      </c>
      <c r="C59" s="2" t="s">
        <v>183</v>
      </c>
      <c r="D59" s="2" t="s">
        <v>8</v>
      </c>
      <c r="E59" s="2" t="s">
        <v>65</v>
      </c>
      <c r="F59" s="3">
        <v>44830</v>
      </c>
    </row>
    <row r="60" spans="1:6" x14ac:dyDescent="0.35">
      <c r="A60" s="2">
        <v>59</v>
      </c>
      <c r="B60" s="2" t="s">
        <v>26</v>
      </c>
      <c r="C60" s="2" t="s">
        <v>98</v>
      </c>
      <c r="D60" s="2" t="s">
        <v>8</v>
      </c>
      <c r="E60" s="2" t="s">
        <v>39</v>
      </c>
      <c r="F60" s="3">
        <v>44792</v>
      </c>
    </row>
    <row r="61" spans="1:6" x14ac:dyDescent="0.35">
      <c r="A61" s="2">
        <v>60</v>
      </c>
      <c r="B61" s="2" t="s">
        <v>12</v>
      </c>
      <c r="C61" s="2" t="s">
        <v>98</v>
      </c>
      <c r="D61" s="2" t="s">
        <v>8</v>
      </c>
      <c r="E61" s="2" t="s">
        <v>16</v>
      </c>
      <c r="F61" s="3">
        <v>43821</v>
      </c>
    </row>
    <row r="62" spans="1:6" x14ac:dyDescent="0.35">
      <c r="A62" s="2">
        <v>61</v>
      </c>
      <c r="B62" s="2" t="s">
        <v>75</v>
      </c>
      <c r="C62" s="2" t="s">
        <v>129</v>
      </c>
      <c r="D62" s="2" t="s">
        <v>8</v>
      </c>
      <c r="E62" s="2" t="s">
        <v>16</v>
      </c>
      <c r="F62" s="3">
        <v>44769</v>
      </c>
    </row>
    <row r="63" spans="1:6" x14ac:dyDescent="0.35">
      <c r="A63" s="2">
        <v>62</v>
      </c>
      <c r="B63" s="2" t="s">
        <v>49</v>
      </c>
      <c r="C63" s="2" t="s">
        <v>87</v>
      </c>
      <c r="D63" s="2" t="s">
        <v>8</v>
      </c>
      <c r="E63" s="2" t="s">
        <v>57</v>
      </c>
      <c r="F63" s="3">
        <v>44773</v>
      </c>
    </row>
    <row r="64" spans="1:6" x14ac:dyDescent="0.35">
      <c r="A64" s="2">
        <v>63</v>
      </c>
      <c r="B64" s="2" t="s">
        <v>26</v>
      </c>
      <c r="C64" s="2" t="s">
        <v>95</v>
      </c>
      <c r="D64" s="2" t="s">
        <v>8</v>
      </c>
      <c r="E64" s="2" t="s">
        <v>38</v>
      </c>
      <c r="F64" s="3">
        <v>43941</v>
      </c>
    </row>
    <row r="65" spans="1:6" x14ac:dyDescent="0.35">
      <c r="A65" s="2">
        <v>64</v>
      </c>
      <c r="B65" s="2" t="s">
        <v>26</v>
      </c>
      <c r="C65" s="2" t="s">
        <v>135</v>
      </c>
      <c r="D65" s="2" t="s">
        <v>8</v>
      </c>
      <c r="E65" s="2" t="s">
        <v>38</v>
      </c>
      <c r="F65" s="3">
        <v>44744</v>
      </c>
    </row>
    <row r="66" spans="1:6" x14ac:dyDescent="0.35">
      <c r="A66" s="2">
        <v>65</v>
      </c>
      <c r="B66" s="2" t="s">
        <v>12</v>
      </c>
      <c r="C66" s="2" t="s">
        <v>87</v>
      </c>
      <c r="D66" s="2" t="s">
        <v>8</v>
      </c>
      <c r="E66" s="2" t="s">
        <v>13</v>
      </c>
      <c r="F66" s="3">
        <v>43882</v>
      </c>
    </row>
    <row r="67" spans="1:6" x14ac:dyDescent="0.35">
      <c r="A67" s="2">
        <v>66</v>
      </c>
      <c r="B67" s="2" t="s">
        <v>75</v>
      </c>
      <c r="C67" s="2" t="s">
        <v>92</v>
      </c>
      <c r="D67" s="2" t="s">
        <v>8</v>
      </c>
      <c r="E67" s="2" t="s">
        <v>13</v>
      </c>
      <c r="F67" s="3">
        <v>44477</v>
      </c>
    </row>
    <row r="68" spans="1:6" x14ac:dyDescent="0.35">
      <c r="A68" s="2">
        <v>67</v>
      </c>
      <c r="B68" s="2" t="s">
        <v>12</v>
      </c>
      <c r="C68" s="2" t="s">
        <v>92</v>
      </c>
      <c r="D68" s="2" t="s">
        <v>8</v>
      </c>
      <c r="E68" s="2" t="s">
        <v>22</v>
      </c>
      <c r="F68" s="3">
        <v>43753</v>
      </c>
    </row>
    <row r="69" spans="1:6" x14ac:dyDescent="0.35">
      <c r="A69" s="2">
        <v>68</v>
      </c>
      <c r="B69" s="2" t="s">
        <v>26</v>
      </c>
      <c r="C69" s="2" t="s">
        <v>129</v>
      </c>
      <c r="D69" s="2" t="s">
        <v>8</v>
      </c>
      <c r="E69" s="2" t="s">
        <v>27</v>
      </c>
      <c r="F69" s="3">
        <v>44697</v>
      </c>
    </row>
    <row r="70" spans="1:6" x14ac:dyDescent="0.35">
      <c r="A70" s="2">
        <v>69</v>
      </c>
      <c r="B70" s="2" t="s">
        <v>49</v>
      </c>
      <c r="C70" s="2" t="s">
        <v>92</v>
      </c>
      <c r="D70" s="2" t="s">
        <v>8</v>
      </c>
      <c r="E70" s="2" t="s">
        <v>59</v>
      </c>
      <c r="F70" s="3">
        <v>43449</v>
      </c>
    </row>
    <row r="71" spans="1:6" x14ac:dyDescent="0.35">
      <c r="A71" s="2">
        <v>70</v>
      </c>
      <c r="B71" s="2" t="s">
        <v>26</v>
      </c>
      <c r="C71" s="2" t="s">
        <v>95</v>
      </c>
      <c r="D71" s="2" t="s">
        <v>8</v>
      </c>
      <c r="E71" s="2" t="s">
        <v>28</v>
      </c>
      <c r="F71" s="3">
        <v>43557</v>
      </c>
    </row>
    <row r="72" spans="1:6" x14ac:dyDescent="0.35">
      <c r="A72" s="2">
        <v>71</v>
      </c>
      <c r="B72" s="2" t="s">
        <v>49</v>
      </c>
      <c r="C72" s="2" t="s">
        <v>81</v>
      </c>
      <c r="D72" s="2" t="s">
        <v>8</v>
      </c>
      <c r="E72" s="2" t="s">
        <v>53</v>
      </c>
      <c r="F72" s="3">
        <v>44204</v>
      </c>
    </row>
    <row r="73" spans="1:6" x14ac:dyDescent="0.35">
      <c r="A73" s="2">
        <v>72</v>
      </c>
      <c r="B73" s="2" t="s">
        <v>66</v>
      </c>
      <c r="C73" s="2" t="s">
        <v>148</v>
      </c>
      <c r="D73" s="2" t="s">
        <v>8</v>
      </c>
      <c r="E73" s="2" t="s">
        <v>67</v>
      </c>
      <c r="F73" s="3">
        <v>44096</v>
      </c>
    </row>
    <row r="74" spans="1:6" x14ac:dyDescent="0.35">
      <c r="A74" s="2">
        <v>73</v>
      </c>
      <c r="B74" s="2" t="s">
        <v>12</v>
      </c>
      <c r="C74" s="2" t="s">
        <v>148</v>
      </c>
      <c r="D74" s="2" t="s">
        <v>8</v>
      </c>
      <c r="E74" s="2" t="s">
        <v>23</v>
      </c>
      <c r="F74" s="3">
        <v>43992</v>
      </c>
    </row>
    <row r="75" spans="1:6" x14ac:dyDescent="0.35">
      <c r="A75" s="2">
        <v>74</v>
      </c>
      <c r="B75" s="2" t="s">
        <v>12</v>
      </c>
      <c r="C75" s="2" t="s">
        <v>135</v>
      </c>
      <c r="D75" s="2" t="s">
        <v>8</v>
      </c>
      <c r="E75" s="2" t="s">
        <v>23</v>
      </c>
      <c r="F75" s="3">
        <v>44820</v>
      </c>
    </row>
    <row r="76" spans="1:6" x14ac:dyDescent="0.35">
      <c r="A76" s="2">
        <v>75</v>
      </c>
      <c r="B76" s="2" t="s">
        <v>49</v>
      </c>
      <c r="C76" s="2" t="s">
        <v>129</v>
      </c>
      <c r="D76" s="2" t="s">
        <v>8</v>
      </c>
      <c r="E76" s="2" t="s">
        <v>58</v>
      </c>
      <c r="F76" s="3">
        <v>43437</v>
      </c>
    </row>
    <row r="77" spans="1:6" x14ac:dyDescent="0.35">
      <c r="A77" s="2">
        <v>76</v>
      </c>
      <c r="B77" s="2" t="s">
        <v>49</v>
      </c>
      <c r="C77" s="2" t="s">
        <v>84</v>
      </c>
      <c r="D77" s="2" t="s">
        <v>8</v>
      </c>
      <c r="E77" s="2" t="s">
        <v>58</v>
      </c>
      <c r="F77" s="3">
        <v>44568</v>
      </c>
    </row>
    <row r="78" spans="1:6" x14ac:dyDescent="0.35">
      <c r="A78" s="2">
        <v>77</v>
      </c>
      <c r="B78" s="2" t="s">
        <v>7</v>
      </c>
      <c r="C78" s="2" t="s">
        <v>148</v>
      </c>
      <c r="D78" s="2" t="s">
        <v>8</v>
      </c>
      <c r="E78" s="2" t="s">
        <v>11</v>
      </c>
      <c r="F78" s="3">
        <v>43780</v>
      </c>
    </row>
    <row r="79" spans="1:6" x14ac:dyDescent="0.35">
      <c r="A79" s="2">
        <v>78</v>
      </c>
      <c r="B79" s="2" t="s">
        <v>26</v>
      </c>
      <c r="C79" s="2" t="s">
        <v>95</v>
      </c>
      <c r="D79" s="2" t="s">
        <v>14</v>
      </c>
      <c r="E79" s="2" t="s">
        <v>11</v>
      </c>
      <c r="F79" s="3">
        <v>43768</v>
      </c>
    </row>
    <row r="80" spans="1:6" x14ac:dyDescent="0.35">
      <c r="A80" s="2">
        <v>79</v>
      </c>
      <c r="B80" s="2" t="s">
        <v>12</v>
      </c>
      <c r="C80" s="2" t="s">
        <v>135</v>
      </c>
      <c r="D80" s="2" t="s">
        <v>14</v>
      </c>
      <c r="E80" s="2" t="s">
        <v>11</v>
      </c>
      <c r="F80" s="3">
        <v>44008</v>
      </c>
    </row>
    <row r="81" spans="1:6" x14ac:dyDescent="0.35">
      <c r="A81" s="2">
        <v>80</v>
      </c>
      <c r="B81" s="2" t="s">
        <v>75</v>
      </c>
      <c r="C81" s="2" t="s">
        <v>129</v>
      </c>
      <c r="D81" s="2" t="s">
        <v>8</v>
      </c>
      <c r="E81" s="2" t="s">
        <v>11</v>
      </c>
      <c r="F81" s="3">
        <v>44810</v>
      </c>
    </row>
    <row r="82" spans="1:6" x14ac:dyDescent="0.35">
      <c r="A82" s="2">
        <v>81</v>
      </c>
      <c r="B82" s="2" t="s">
        <v>61</v>
      </c>
      <c r="C82" s="2" t="s">
        <v>183</v>
      </c>
      <c r="D82" s="2" t="s">
        <v>14</v>
      </c>
      <c r="E82" s="2" t="s">
        <v>11</v>
      </c>
      <c r="F82" s="3">
        <v>43924</v>
      </c>
    </row>
    <row r="83" spans="1:6" x14ac:dyDescent="0.35">
      <c r="A83" s="2">
        <v>82</v>
      </c>
      <c r="B83" s="2" t="s">
        <v>43</v>
      </c>
      <c r="C83" s="2" t="s">
        <v>148</v>
      </c>
      <c r="D83" s="2" t="s">
        <v>14</v>
      </c>
      <c r="E83" s="2" t="s">
        <v>11</v>
      </c>
      <c r="F83" s="3">
        <v>43487</v>
      </c>
    </row>
    <row r="84" spans="1:6" x14ac:dyDescent="0.35">
      <c r="A84" s="2">
        <v>83</v>
      </c>
      <c r="B84" s="2" t="s">
        <v>43</v>
      </c>
      <c r="C84" s="2" t="s">
        <v>92</v>
      </c>
      <c r="D84" s="2" t="s">
        <v>14</v>
      </c>
      <c r="E84" s="2" t="s">
        <v>11</v>
      </c>
      <c r="F84" s="3">
        <v>43956</v>
      </c>
    </row>
    <row r="85" spans="1:6" x14ac:dyDescent="0.35">
      <c r="A85" s="2">
        <v>84</v>
      </c>
      <c r="B85" s="2" t="s">
        <v>43</v>
      </c>
      <c r="C85" s="2" t="s">
        <v>98</v>
      </c>
      <c r="D85" s="2" t="s">
        <v>14</v>
      </c>
      <c r="E85" s="2" t="s">
        <v>11</v>
      </c>
      <c r="F85" s="3">
        <v>44060</v>
      </c>
    </row>
    <row r="86" spans="1:6" x14ac:dyDescent="0.35">
      <c r="A86" s="2">
        <v>85</v>
      </c>
      <c r="B86" s="2" t="s">
        <v>43</v>
      </c>
      <c r="C86" s="2" t="s">
        <v>87</v>
      </c>
      <c r="D86" s="2" t="s">
        <v>14</v>
      </c>
      <c r="E86" s="2" t="s">
        <v>11</v>
      </c>
      <c r="F86" s="3">
        <v>44578</v>
      </c>
    </row>
    <row r="87" spans="1:6" x14ac:dyDescent="0.35">
      <c r="A87" s="2">
        <v>86</v>
      </c>
      <c r="B87" s="2" t="s">
        <v>43</v>
      </c>
      <c r="C87" s="2" t="s">
        <v>148</v>
      </c>
      <c r="D87" s="2" t="s">
        <v>8</v>
      </c>
      <c r="E87" s="2" t="s">
        <v>46</v>
      </c>
      <c r="F87" s="3">
        <v>42937</v>
      </c>
    </row>
    <row r="88" spans="1:6" x14ac:dyDescent="0.35">
      <c r="A88" s="2">
        <v>87</v>
      </c>
      <c r="B88" s="2" t="s">
        <v>43</v>
      </c>
      <c r="C88" s="2" t="s">
        <v>132</v>
      </c>
      <c r="D88" s="2" t="s">
        <v>8</v>
      </c>
      <c r="E88" s="2" t="s">
        <v>46</v>
      </c>
      <c r="F88" s="3">
        <v>43448</v>
      </c>
    </row>
    <row r="89" spans="1:6" x14ac:dyDescent="0.35">
      <c r="A89" s="2">
        <v>88</v>
      </c>
      <c r="B89" s="2" t="s">
        <v>12</v>
      </c>
      <c r="C89" s="2" t="s">
        <v>148</v>
      </c>
      <c r="D89" s="2" t="s">
        <v>8</v>
      </c>
      <c r="E89" s="2" t="s">
        <v>20</v>
      </c>
      <c r="F89" s="3">
        <v>44375</v>
      </c>
    </row>
    <row r="90" spans="1:6" x14ac:dyDescent="0.35">
      <c r="A90" s="2">
        <v>89</v>
      </c>
      <c r="B90" s="2" t="s">
        <v>75</v>
      </c>
      <c r="C90" s="2" t="s">
        <v>129</v>
      </c>
      <c r="D90" s="2" t="s">
        <v>8</v>
      </c>
      <c r="E90" s="2" t="s">
        <v>20</v>
      </c>
      <c r="F90" s="3">
        <v>44867</v>
      </c>
    </row>
    <row r="91" spans="1:6" x14ac:dyDescent="0.35">
      <c r="A91" s="2">
        <v>90</v>
      </c>
      <c r="B91" s="2" t="s">
        <v>26</v>
      </c>
      <c r="C91" s="2" t="s">
        <v>129</v>
      </c>
      <c r="D91" s="2" t="s">
        <v>8</v>
      </c>
      <c r="E91" s="2" t="s">
        <v>24</v>
      </c>
      <c r="F91" s="3">
        <v>43521</v>
      </c>
    </row>
    <row r="92" spans="1:6" x14ac:dyDescent="0.35">
      <c r="A92" s="2">
        <v>91</v>
      </c>
      <c r="B92" s="2" t="s">
        <v>26</v>
      </c>
      <c r="C92" s="2" t="s">
        <v>92</v>
      </c>
      <c r="D92" s="2" t="s">
        <v>14</v>
      </c>
      <c r="E92" s="2" t="s">
        <v>24</v>
      </c>
      <c r="F92" s="3">
        <v>44335</v>
      </c>
    </row>
    <row r="93" spans="1:6" x14ac:dyDescent="0.35">
      <c r="A93" s="2">
        <v>92</v>
      </c>
      <c r="B93" s="2" t="s">
        <v>12</v>
      </c>
      <c r="C93" s="2" t="s">
        <v>95</v>
      </c>
      <c r="D93" s="2" t="s">
        <v>14</v>
      </c>
      <c r="E93" s="2" t="s">
        <v>24</v>
      </c>
      <c r="F93" s="3">
        <v>44301</v>
      </c>
    </row>
    <row r="94" spans="1:6" x14ac:dyDescent="0.35">
      <c r="A94" s="2">
        <v>93</v>
      </c>
      <c r="B94" s="2" t="s">
        <v>61</v>
      </c>
      <c r="C94" s="2" t="s">
        <v>183</v>
      </c>
      <c r="D94" s="2" t="s">
        <v>14</v>
      </c>
      <c r="E94" s="2" t="s">
        <v>24</v>
      </c>
      <c r="F94" s="3">
        <v>44811</v>
      </c>
    </row>
    <row r="95" spans="1:6" x14ac:dyDescent="0.35">
      <c r="A95" s="2">
        <v>94</v>
      </c>
      <c r="B95" s="2" t="s">
        <v>43</v>
      </c>
      <c r="C95" s="2" t="s">
        <v>98</v>
      </c>
      <c r="D95" s="2" t="s">
        <v>14</v>
      </c>
      <c r="E95" s="2" t="s">
        <v>24</v>
      </c>
      <c r="F95" s="3">
        <v>44418</v>
      </c>
    </row>
    <row r="96" spans="1:6" x14ac:dyDescent="0.35">
      <c r="A96" s="2">
        <v>95</v>
      </c>
      <c r="B96" s="2" t="s">
        <v>7</v>
      </c>
      <c r="C96" s="2" t="s">
        <v>95</v>
      </c>
      <c r="D96" s="2" t="s">
        <v>8</v>
      </c>
      <c r="E96" s="2" t="s">
        <v>10</v>
      </c>
      <c r="F96" s="3">
        <v>43383</v>
      </c>
    </row>
    <row r="97" spans="1:6" x14ac:dyDescent="0.35">
      <c r="A97" s="2">
        <v>96</v>
      </c>
      <c r="B97" s="2" t="s">
        <v>7</v>
      </c>
      <c r="C97" s="2" t="s">
        <v>87</v>
      </c>
      <c r="D97" s="2" t="s">
        <v>8</v>
      </c>
      <c r="E97" s="2" t="s">
        <v>10</v>
      </c>
      <c r="F97" s="3">
        <v>43386</v>
      </c>
    </row>
    <row r="98" spans="1:6" x14ac:dyDescent="0.35">
      <c r="A98" s="2">
        <v>97</v>
      </c>
      <c r="B98" s="2" t="s">
        <v>26</v>
      </c>
      <c r="C98" s="2" t="s">
        <v>129</v>
      </c>
      <c r="D98" s="2" t="s">
        <v>8</v>
      </c>
      <c r="E98" s="2" t="s">
        <v>29</v>
      </c>
      <c r="F98" s="3">
        <v>44178</v>
      </c>
    </row>
    <row r="99" spans="1:6" x14ac:dyDescent="0.35">
      <c r="A99" s="2">
        <v>98</v>
      </c>
      <c r="B99" s="2" t="s">
        <v>49</v>
      </c>
      <c r="C99" s="2" t="s">
        <v>95</v>
      </c>
      <c r="D99" s="2" t="s">
        <v>8</v>
      </c>
      <c r="E99" s="2" t="s">
        <v>42</v>
      </c>
      <c r="F99" s="3">
        <v>43970</v>
      </c>
    </row>
    <row r="100" spans="1:6" x14ac:dyDescent="0.35">
      <c r="A100" s="2">
        <v>99</v>
      </c>
      <c r="B100" s="2" t="s">
        <v>26</v>
      </c>
      <c r="C100" s="2" t="s">
        <v>135</v>
      </c>
      <c r="D100" s="2" t="s">
        <v>8</v>
      </c>
      <c r="E100" s="2" t="s">
        <v>42</v>
      </c>
      <c r="F100" s="3">
        <v>44187</v>
      </c>
    </row>
    <row r="101" spans="1:6" x14ac:dyDescent="0.35">
      <c r="A101" s="2">
        <v>100</v>
      </c>
      <c r="B101" s="2" t="s">
        <v>26</v>
      </c>
      <c r="C101" s="2" t="s">
        <v>135</v>
      </c>
      <c r="D101" s="2" t="s">
        <v>8</v>
      </c>
      <c r="E101" s="2" t="s">
        <v>31</v>
      </c>
      <c r="F101" s="3">
        <v>44319</v>
      </c>
    </row>
    <row r="102" spans="1:6" x14ac:dyDescent="0.35">
      <c r="A102" s="2">
        <v>101</v>
      </c>
      <c r="B102" s="2" t="s">
        <v>26</v>
      </c>
      <c r="D102" s="2" t="s">
        <v>8</v>
      </c>
      <c r="E102" s="2" t="s">
        <v>30</v>
      </c>
      <c r="F102" s="3">
        <v>43672</v>
      </c>
    </row>
    <row r="103" spans="1:6" x14ac:dyDescent="0.35">
      <c r="A103" s="2">
        <v>102</v>
      </c>
      <c r="B103" s="2" t="s">
        <v>12</v>
      </c>
      <c r="D103" s="2" t="s">
        <v>8</v>
      </c>
      <c r="E103" s="2" t="s">
        <v>17</v>
      </c>
      <c r="F103" s="3">
        <v>44291</v>
      </c>
    </row>
    <row r="104" spans="1:6" x14ac:dyDescent="0.35">
      <c r="A104" s="2">
        <v>103</v>
      </c>
      <c r="B104" s="2" t="s">
        <v>75</v>
      </c>
      <c r="D104" s="2" t="s">
        <v>8</v>
      </c>
      <c r="E104" s="2" t="s">
        <v>17</v>
      </c>
      <c r="F104" s="3">
        <v>44013</v>
      </c>
    </row>
    <row r="105" spans="1:6" x14ac:dyDescent="0.35">
      <c r="A105" s="2">
        <v>104</v>
      </c>
      <c r="B105" s="2" t="s">
        <v>26</v>
      </c>
      <c r="D105" s="2" t="s">
        <v>8</v>
      </c>
      <c r="E105" s="2" t="s">
        <v>36</v>
      </c>
      <c r="F105" s="3">
        <v>43561</v>
      </c>
    </row>
    <row r="106" spans="1:6" x14ac:dyDescent="0.35">
      <c r="A106" s="2">
        <v>105</v>
      </c>
      <c r="B106" s="2" t="s">
        <v>605</v>
      </c>
      <c r="D106" s="2" t="s">
        <v>8</v>
      </c>
      <c r="E106" s="2" t="s">
        <v>44</v>
      </c>
      <c r="F106" s="3">
        <v>44108</v>
      </c>
    </row>
    <row r="107" spans="1:6" x14ac:dyDescent="0.35">
      <c r="A107" s="2">
        <v>106</v>
      </c>
      <c r="B107" s="2" t="s">
        <v>60</v>
      </c>
      <c r="D107" s="2" t="s">
        <v>14</v>
      </c>
      <c r="E107" s="2" t="s">
        <v>21</v>
      </c>
      <c r="F107" s="3">
        <v>44299</v>
      </c>
    </row>
    <row r="108" spans="1:6" x14ac:dyDescent="0.35">
      <c r="A108" s="2">
        <v>107</v>
      </c>
      <c r="B108" s="2" t="s">
        <v>26</v>
      </c>
      <c r="D108" s="2" t="s">
        <v>14</v>
      </c>
      <c r="E108" s="2" t="s">
        <v>21</v>
      </c>
      <c r="F108" s="3">
        <v>44798</v>
      </c>
    </row>
    <row r="109" spans="1:6" x14ac:dyDescent="0.35">
      <c r="A109" s="2">
        <v>108</v>
      </c>
      <c r="B109" s="2" t="s">
        <v>12</v>
      </c>
      <c r="D109" s="2" t="s">
        <v>14</v>
      </c>
      <c r="E109" s="2" t="s">
        <v>21</v>
      </c>
      <c r="F109" s="3">
        <v>44654</v>
      </c>
    </row>
    <row r="110" spans="1:6" x14ac:dyDescent="0.35">
      <c r="A110" s="2">
        <v>109</v>
      </c>
      <c r="B110" s="2" t="s">
        <v>61</v>
      </c>
      <c r="D110" s="2" t="s">
        <v>14</v>
      </c>
      <c r="E110" s="2" t="s">
        <v>21</v>
      </c>
      <c r="F110" s="3">
        <v>43526</v>
      </c>
    </row>
    <row r="111" spans="1:6" x14ac:dyDescent="0.35">
      <c r="A111" s="2">
        <v>110</v>
      </c>
      <c r="B111" s="2" t="s">
        <v>43</v>
      </c>
      <c r="D111" s="2" t="s">
        <v>14</v>
      </c>
      <c r="E111" s="2" t="s">
        <v>21</v>
      </c>
      <c r="F111" s="3">
        <v>43609</v>
      </c>
    </row>
    <row r="112" spans="1:6" x14ac:dyDescent="0.35">
      <c r="A112" s="2">
        <v>111</v>
      </c>
      <c r="B112" s="2" t="s">
        <v>66</v>
      </c>
      <c r="D112" s="2" t="s">
        <v>14</v>
      </c>
      <c r="E112" s="2" t="s">
        <v>21</v>
      </c>
      <c r="F112" s="3">
        <v>44067</v>
      </c>
    </row>
    <row r="113" spans="1:6" x14ac:dyDescent="0.35">
      <c r="A113" s="2">
        <v>112</v>
      </c>
      <c r="B113" s="2" t="s">
        <v>49</v>
      </c>
      <c r="D113" s="2" t="s">
        <v>8</v>
      </c>
      <c r="E113" s="2" t="s">
        <v>51</v>
      </c>
      <c r="F113" s="3">
        <v>44077</v>
      </c>
    </row>
    <row r="114" spans="1:6" x14ac:dyDescent="0.35">
      <c r="A114" s="2">
        <v>113</v>
      </c>
      <c r="B114" s="2" t="s">
        <v>73</v>
      </c>
      <c r="D114" s="2" t="s">
        <v>8</v>
      </c>
      <c r="E114" s="2" t="s">
        <v>74</v>
      </c>
      <c r="F114" s="3">
        <v>44852</v>
      </c>
    </row>
    <row r="115" spans="1:6" x14ac:dyDescent="0.35">
      <c r="A115" s="2">
        <v>114</v>
      </c>
      <c r="B115" s="2" t="s">
        <v>61</v>
      </c>
      <c r="D115" s="2" t="s">
        <v>8</v>
      </c>
      <c r="E115" s="2" t="s">
        <v>64</v>
      </c>
      <c r="F115" s="3">
        <v>44044</v>
      </c>
    </row>
    <row r="116" spans="1:6" x14ac:dyDescent="0.35">
      <c r="A116" s="2">
        <v>115</v>
      </c>
      <c r="B116" s="2" t="s">
        <v>49</v>
      </c>
      <c r="D116" s="2" t="s">
        <v>8</v>
      </c>
      <c r="E116" s="2" t="s">
        <v>56</v>
      </c>
      <c r="F116" s="3">
        <v>44731</v>
      </c>
    </row>
    <row r="117" spans="1:6" x14ac:dyDescent="0.35">
      <c r="A117" s="2">
        <v>116</v>
      </c>
      <c r="B117" s="2" t="s">
        <v>49</v>
      </c>
      <c r="D117" s="2" t="s">
        <v>8</v>
      </c>
      <c r="E117" s="2" t="s">
        <v>50</v>
      </c>
      <c r="F117" s="3">
        <v>43388</v>
      </c>
    </row>
    <row r="118" spans="1:6" x14ac:dyDescent="0.35">
      <c r="A118" s="2">
        <v>117</v>
      </c>
      <c r="B118" s="2" t="s">
        <v>26</v>
      </c>
      <c r="D118" s="2" t="s">
        <v>8</v>
      </c>
      <c r="E118" s="2" t="s">
        <v>37</v>
      </c>
      <c r="F118" s="3">
        <v>43827</v>
      </c>
    </row>
    <row r="119" spans="1:6" x14ac:dyDescent="0.35">
      <c r="A119" s="2">
        <v>118</v>
      </c>
      <c r="B119" s="2" t="s">
        <v>26</v>
      </c>
      <c r="D119" s="2" t="s">
        <v>8</v>
      </c>
      <c r="E119" s="2" t="s">
        <v>40</v>
      </c>
      <c r="F119" s="3">
        <v>43497</v>
      </c>
    </row>
    <row r="120" spans="1:6" x14ac:dyDescent="0.35">
      <c r="A120" s="2">
        <v>119</v>
      </c>
      <c r="B120" s="2" t="s">
        <v>61</v>
      </c>
      <c r="D120" s="2" t="s">
        <v>8</v>
      </c>
      <c r="E120" s="2" t="s">
        <v>62</v>
      </c>
      <c r="F120" s="3">
        <v>44669</v>
      </c>
    </row>
    <row r="121" spans="1:6" x14ac:dyDescent="0.35">
      <c r="A121" s="2">
        <v>120</v>
      </c>
      <c r="B121" s="2" t="s">
        <v>49</v>
      </c>
      <c r="D121" s="2" t="s">
        <v>8</v>
      </c>
      <c r="E121" s="2" t="s">
        <v>55</v>
      </c>
      <c r="F121" s="3">
        <v>44207</v>
      </c>
    </row>
    <row r="122" spans="1:6" x14ac:dyDescent="0.35">
      <c r="A122" s="2">
        <v>121</v>
      </c>
      <c r="B122" s="2" t="s">
        <v>49</v>
      </c>
      <c r="D122" s="2" t="s">
        <v>14</v>
      </c>
      <c r="E122" s="2" t="s">
        <v>15</v>
      </c>
      <c r="F122" s="3">
        <v>43387</v>
      </c>
    </row>
    <row r="123" spans="1:6" x14ac:dyDescent="0.35">
      <c r="A123" s="2">
        <v>122</v>
      </c>
      <c r="B123" s="2" t="s">
        <v>52</v>
      </c>
      <c r="D123" s="2" t="s">
        <v>14</v>
      </c>
      <c r="E123" s="2" t="s">
        <v>15</v>
      </c>
      <c r="F123" s="3">
        <v>44374</v>
      </c>
    </row>
    <row r="124" spans="1:6" x14ac:dyDescent="0.35">
      <c r="A124" s="2">
        <v>123</v>
      </c>
      <c r="B124" s="2" t="s">
        <v>26</v>
      </c>
      <c r="D124" s="2" t="s">
        <v>14</v>
      </c>
      <c r="E124" s="2" t="s">
        <v>15</v>
      </c>
      <c r="F124" s="3">
        <v>44627</v>
      </c>
    </row>
    <row r="125" spans="1:6" x14ac:dyDescent="0.35">
      <c r="A125" s="2">
        <v>124</v>
      </c>
      <c r="B125" s="2" t="s">
        <v>69</v>
      </c>
      <c r="D125" s="2" t="s">
        <v>14</v>
      </c>
      <c r="E125" s="2" t="s">
        <v>15</v>
      </c>
      <c r="F125" s="3">
        <v>44285</v>
      </c>
    </row>
    <row r="126" spans="1:6" x14ac:dyDescent="0.35">
      <c r="A126" s="2">
        <v>125</v>
      </c>
      <c r="B126" s="2" t="s">
        <v>12</v>
      </c>
      <c r="D126" s="2" t="s">
        <v>14</v>
      </c>
      <c r="E126" s="2" t="s">
        <v>15</v>
      </c>
      <c r="F126" s="3">
        <v>44362</v>
      </c>
    </row>
    <row r="127" spans="1:6" x14ac:dyDescent="0.35">
      <c r="A127" s="2">
        <v>126</v>
      </c>
      <c r="B127" s="2" t="s">
        <v>75</v>
      </c>
      <c r="D127" s="2" t="s">
        <v>8</v>
      </c>
      <c r="E127" s="2" t="s">
        <v>15</v>
      </c>
      <c r="F127" s="3">
        <v>44378</v>
      </c>
    </row>
    <row r="128" spans="1:6" x14ac:dyDescent="0.35">
      <c r="A128" s="2">
        <v>127</v>
      </c>
      <c r="B128" s="2" t="s">
        <v>61</v>
      </c>
      <c r="D128" s="2" t="s">
        <v>14</v>
      </c>
      <c r="E128" s="2" t="s">
        <v>15</v>
      </c>
      <c r="F128" s="3">
        <v>44510</v>
      </c>
    </row>
    <row r="129" spans="1:6" x14ac:dyDescent="0.35">
      <c r="A129" s="2">
        <v>128</v>
      </c>
      <c r="B129" s="2" t="s">
        <v>43</v>
      </c>
      <c r="D129" s="2" t="s">
        <v>14</v>
      </c>
      <c r="E129" s="2" t="s">
        <v>15</v>
      </c>
      <c r="F129" s="3">
        <v>44171</v>
      </c>
    </row>
    <row r="130" spans="1:6" x14ac:dyDescent="0.35">
      <c r="A130" s="2">
        <v>129</v>
      </c>
      <c r="B130" s="2" t="s">
        <v>66</v>
      </c>
      <c r="D130" s="2" t="s">
        <v>14</v>
      </c>
      <c r="E130" s="2" t="s">
        <v>15</v>
      </c>
      <c r="F130" s="3">
        <v>44062</v>
      </c>
    </row>
    <row r="131" spans="1:6" x14ac:dyDescent="0.35">
      <c r="A131" s="2">
        <v>130</v>
      </c>
      <c r="B131" s="2" t="s">
        <v>73</v>
      </c>
      <c r="D131" s="2" t="s">
        <v>8</v>
      </c>
      <c r="E131" s="2" t="s">
        <v>71</v>
      </c>
      <c r="F131" s="3">
        <v>44738</v>
      </c>
    </row>
    <row r="132" spans="1:6" x14ac:dyDescent="0.35">
      <c r="A132" s="2">
        <v>131</v>
      </c>
      <c r="B132" s="2" t="s">
        <v>69</v>
      </c>
      <c r="D132" s="2" t="s">
        <v>8</v>
      </c>
      <c r="E132" s="2" t="s">
        <v>71</v>
      </c>
      <c r="F132" s="3">
        <v>43959</v>
      </c>
    </row>
    <row r="133" spans="1:6" x14ac:dyDescent="0.35">
      <c r="A133" s="2">
        <v>132</v>
      </c>
      <c r="B133" s="2" t="s">
        <v>26</v>
      </c>
      <c r="D133" s="2" t="s">
        <v>14</v>
      </c>
      <c r="E133" s="2" t="s">
        <v>33</v>
      </c>
      <c r="F133" s="3">
        <v>43354</v>
      </c>
    </row>
    <row r="134" spans="1:6" x14ac:dyDescent="0.35">
      <c r="A134" s="2">
        <v>133</v>
      </c>
      <c r="B134" s="2" t="s">
        <v>43</v>
      </c>
      <c r="D134" s="2" t="s">
        <v>14</v>
      </c>
      <c r="E134" s="2" t="s">
        <v>33</v>
      </c>
      <c r="F134" s="3">
        <v>43689</v>
      </c>
    </row>
    <row r="135" spans="1:6" x14ac:dyDescent="0.35">
      <c r="A135" s="2">
        <v>134</v>
      </c>
      <c r="B135" s="2" t="s">
        <v>73</v>
      </c>
      <c r="D135" s="2" t="s">
        <v>8</v>
      </c>
      <c r="E135" s="2" t="s">
        <v>70</v>
      </c>
      <c r="F135" s="3">
        <v>43651</v>
      </c>
    </row>
    <row r="136" spans="1:6" x14ac:dyDescent="0.35">
      <c r="A136" s="2">
        <v>135</v>
      </c>
      <c r="B136" s="2" t="s">
        <v>69</v>
      </c>
      <c r="D136" s="2" t="s">
        <v>8</v>
      </c>
      <c r="E136" s="2" t="s">
        <v>70</v>
      </c>
      <c r="F136" s="3">
        <v>43747</v>
      </c>
    </row>
    <row r="137" spans="1:6" x14ac:dyDescent="0.35">
      <c r="A137" s="2">
        <v>136</v>
      </c>
      <c r="B137" s="2" t="s">
        <v>61</v>
      </c>
      <c r="D137" s="2" t="s">
        <v>8</v>
      </c>
      <c r="E137" s="2" t="s">
        <v>63</v>
      </c>
      <c r="F137" s="3">
        <v>44032</v>
      </c>
    </row>
    <row r="138" spans="1:6" x14ac:dyDescent="0.35">
      <c r="A138" s="2">
        <v>137</v>
      </c>
      <c r="B138" s="2" t="s">
        <v>43</v>
      </c>
      <c r="D138" s="2" t="s">
        <v>8</v>
      </c>
      <c r="E138" s="2" t="s">
        <v>63</v>
      </c>
      <c r="F138" s="3">
        <v>44059</v>
      </c>
    </row>
    <row r="139" spans="1:6" x14ac:dyDescent="0.35">
      <c r="A139" s="2">
        <v>138</v>
      </c>
      <c r="B139" s="2" t="s">
        <v>66</v>
      </c>
      <c r="D139" s="2" t="s">
        <v>8</v>
      </c>
      <c r="E139" s="2" t="s">
        <v>63</v>
      </c>
      <c r="F139" s="3">
        <v>44066</v>
      </c>
    </row>
  </sheetData>
  <sortState xmlns:xlrd2="http://schemas.microsoft.com/office/spreadsheetml/2017/richdata2" ref="A2:F139">
    <sortCondition ref="A2:A139"/>
  </sortState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13"/>
  <sheetViews>
    <sheetView workbookViewId="0">
      <selection activeCell="F10" sqref="F10"/>
    </sheetView>
  </sheetViews>
  <sheetFormatPr defaultRowHeight="14.5" x14ac:dyDescent="0.35"/>
  <cols>
    <col min="1" max="1" width="19.6328125" bestFit="1" customWidth="1"/>
    <col min="2" max="2" width="14.08984375" bestFit="1" customWidth="1"/>
    <col min="3" max="3" width="15.90625" bestFit="1" customWidth="1"/>
    <col min="4" max="4" width="32.08984375" bestFit="1" customWidth="1"/>
    <col min="7" max="7" width="17.90625" bestFit="1" customWidth="1"/>
    <col min="8" max="8" width="15" bestFit="1" customWidth="1"/>
  </cols>
  <sheetData>
    <row r="1" spans="1:9" ht="15.5" x14ac:dyDescent="0.35">
      <c r="A1" s="6" t="s">
        <v>292</v>
      </c>
      <c r="B1" s="6" t="s">
        <v>293</v>
      </c>
      <c r="C1" s="6" t="s">
        <v>294</v>
      </c>
      <c r="D1" s="6" t="s">
        <v>295</v>
      </c>
      <c r="E1" s="6" t="s">
        <v>666</v>
      </c>
      <c r="F1" s="6" t="s">
        <v>667</v>
      </c>
      <c r="G1" s="6" t="s">
        <v>630</v>
      </c>
      <c r="H1" s="6" t="s">
        <v>631</v>
      </c>
      <c r="I1" s="6" t="s">
        <v>632</v>
      </c>
    </row>
    <row r="2" spans="1:9" ht="15.5" x14ac:dyDescent="0.35">
      <c r="A2" s="2">
        <v>1</v>
      </c>
      <c r="B2" s="2" t="s">
        <v>647</v>
      </c>
      <c r="C2" s="2" t="s">
        <v>648</v>
      </c>
      <c r="D2" s="2" t="s">
        <v>652</v>
      </c>
      <c r="E2" s="2" t="s">
        <v>678</v>
      </c>
      <c r="F2" s="2" t="s">
        <v>669</v>
      </c>
      <c r="G2" s="2">
        <v>54</v>
      </c>
      <c r="H2" s="1">
        <v>43731</v>
      </c>
      <c r="I2" s="2" t="s">
        <v>633</v>
      </c>
    </row>
    <row r="3" spans="1:9" ht="15.5" x14ac:dyDescent="0.35">
      <c r="A3" s="2">
        <v>2</v>
      </c>
      <c r="B3" s="2" t="s">
        <v>416</v>
      </c>
      <c r="C3" s="2" t="s">
        <v>417</v>
      </c>
      <c r="D3" s="2" t="s">
        <v>418</v>
      </c>
      <c r="E3" s="2" t="s">
        <v>683</v>
      </c>
      <c r="F3" s="2" t="s">
        <v>672</v>
      </c>
      <c r="G3" s="2">
        <v>30</v>
      </c>
      <c r="H3" s="3">
        <v>44335</v>
      </c>
      <c r="I3" s="2" t="s">
        <v>634</v>
      </c>
    </row>
    <row r="4" spans="1:9" ht="15.5" x14ac:dyDescent="0.35">
      <c r="A4" s="2">
        <v>3</v>
      </c>
      <c r="B4" s="2" t="s">
        <v>356</v>
      </c>
      <c r="C4" s="2" t="s">
        <v>357</v>
      </c>
      <c r="D4" s="2" t="s">
        <v>358</v>
      </c>
      <c r="E4" s="2" t="s">
        <v>679</v>
      </c>
      <c r="F4" s="2" t="s">
        <v>671</v>
      </c>
      <c r="G4" s="2">
        <v>42</v>
      </c>
      <c r="H4" s="3">
        <v>44299</v>
      </c>
      <c r="I4" s="2" t="s">
        <v>633</v>
      </c>
    </row>
    <row r="5" spans="1:9" ht="15.5" x14ac:dyDescent="0.35">
      <c r="A5" s="2">
        <v>4</v>
      </c>
      <c r="B5" s="2" t="s">
        <v>380</v>
      </c>
      <c r="C5" s="2" t="s">
        <v>381</v>
      </c>
      <c r="D5" s="2" t="s">
        <v>382</v>
      </c>
      <c r="E5" s="2" t="s">
        <v>685</v>
      </c>
      <c r="F5" s="2" t="s">
        <v>674</v>
      </c>
      <c r="G5" s="2">
        <v>87</v>
      </c>
      <c r="H5" s="3">
        <v>44758</v>
      </c>
      <c r="I5" s="2" t="s">
        <v>634</v>
      </c>
    </row>
    <row r="6" spans="1:9" ht="15.5" x14ac:dyDescent="0.35">
      <c r="A6" s="2">
        <v>5</v>
      </c>
      <c r="B6" s="2" t="s">
        <v>548</v>
      </c>
      <c r="C6" s="2" t="s">
        <v>549</v>
      </c>
      <c r="D6" s="2" t="s">
        <v>550</v>
      </c>
      <c r="E6" s="2" t="s">
        <v>687</v>
      </c>
      <c r="F6" s="2" t="s">
        <v>672</v>
      </c>
      <c r="G6" s="2">
        <v>75</v>
      </c>
      <c r="H6" s="3">
        <v>44032</v>
      </c>
      <c r="I6" s="2" t="s">
        <v>633</v>
      </c>
    </row>
    <row r="7" spans="1:9" ht="15.5" x14ac:dyDescent="0.35">
      <c r="A7" s="2">
        <v>6</v>
      </c>
      <c r="B7" s="2" t="s">
        <v>577</v>
      </c>
      <c r="C7" s="2" t="s">
        <v>578</v>
      </c>
      <c r="D7" s="2" t="s">
        <v>579</v>
      </c>
      <c r="E7" s="2" t="s">
        <v>686</v>
      </c>
      <c r="F7" s="2" t="s">
        <v>676</v>
      </c>
      <c r="G7" s="2">
        <v>9</v>
      </c>
      <c r="H7" s="3">
        <v>44108</v>
      </c>
      <c r="I7" s="2" t="s">
        <v>633</v>
      </c>
    </row>
    <row r="8" spans="1:9" ht="15.5" x14ac:dyDescent="0.35">
      <c r="A8" s="2">
        <v>7</v>
      </c>
      <c r="B8" s="2" t="s">
        <v>398</v>
      </c>
      <c r="C8" s="2" t="s">
        <v>399</v>
      </c>
      <c r="D8" s="2" t="s">
        <v>400</v>
      </c>
      <c r="E8" s="2" t="s">
        <v>686</v>
      </c>
      <c r="F8" s="2" t="s">
        <v>671</v>
      </c>
      <c r="G8" s="2">
        <v>22</v>
      </c>
      <c r="H8" s="3">
        <v>44178</v>
      </c>
      <c r="I8" s="2" t="s">
        <v>633</v>
      </c>
    </row>
    <row r="9" spans="1:9" ht="15.5" x14ac:dyDescent="0.35">
      <c r="A9" s="2">
        <v>8</v>
      </c>
      <c r="B9" s="2" t="s">
        <v>553</v>
      </c>
      <c r="C9" s="2" t="s">
        <v>554</v>
      </c>
      <c r="D9" s="2" t="s">
        <v>555</v>
      </c>
      <c r="E9" s="2" t="s">
        <v>687</v>
      </c>
      <c r="F9" s="2" t="s">
        <v>669</v>
      </c>
      <c r="G9" s="2">
        <v>48</v>
      </c>
      <c r="H9" s="3">
        <v>44256</v>
      </c>
      <c r="I9" s="2" t="s">
        <v>633</v>
      </c>
    </row>
    <row r="10" spans="1:9" ht="15.5" x14ac:dyDescent="0.35">
      <c r="A10" s="2">
        <v>9</v>
      </c>
      <c r="B10" s="2" t="s">
        <v>422</v>
      </c>
      <c r="C10" s="2" t="s">
        <v>423</v>
      </c>
      <c r="D10" s="2" t="s">
        <v>424</v>
      </c>
      <c r="E10" s="2" t="s">
        <v>446</v>
      </c>
      <c r="F10" s="2" t="s">
        <v>670</v>
      </c>
      <c r="G10" s="2">
        <v>12</v>
      </c>
      <c r="H10" s="3">
        <v>43561</v>
      </c>
      <c r="I10" s="2" t="s">
        <v>634</v>
      </c>
    </row>
    <row r="11" spans="1:9" ht="15.5" x14ac:dyDescent="0.35">
      <c r="A11" s="2">
        <v>10</v>
      </c>
      <c r="B11" s="2" t="s">
        <v>353</v>
      </c>
      <c r="C11" s="2" t="s">
        <v>354</v>
      </c>
      <c r="D11" s="2" t="s">
        <v>355</v>
      </c>
      <c r="E11" s="2" t="s">
        <v>681</v>
      </c>
      <c r="F11" s="2" t="s">
        <v>673</v>
      </c>
      <c r="G11" s="2">
        <v>45</v>
      </c>
      <c r="H11" s="3">
        <v>43449</v>
      </c>
      <c r="I11" s="2" t="s">
        <v>633</v>
      </c>
    </row>
    <row r="12" spans="1:9" ht="15.5" x14ac:dyDescent="0.35">
      <c r="A12" s="2">
        <v>11</v>
      </c>
      <c r="B12" s="2" t="s">
        <v>530</v>
      </c>
      <c r="C12" s="2" t="s">
        <v>531</v>
      </c>
      <c r="D12" s="2" t="s">
        <v>532</v>
      </c>
      <c r="E12" s="2" t="s">
        <v>684</v>
      </c>
      <c r="F12" s="2" t="s">
        <v>675</v>
      </c>
      <c r="G12" s="2">
        <v>7</v>
      </c>
      <c r="H12" s="3">
        <v>43648</v>
      </c>
      <c r="I12" s="2" t="s">
        <v>633</v>
      </c>
    </row>
    <row r="13" spans="1:9" ht="15.5" x14ac:dyDescent="0.35">
      <c r="A13" s="2">
        <v>12</v>
      </c>
      <c r="B13" s="2" t="s">
        <v>434</v>
      </c>
      <c r="C13" s="2" t="s">
        <v>435</v>
      </c>
      <c r="D13" s="2" t="s">
        <v>436</v>
      </c>
      <c r="E13" s="2" t="s">
        <v>683</v>
      </c>
      <c r="F13" s="2" t="s">
        <v>668</v>
      </c>
      <c r="G13" s="2">
        <v>73</v>
      </c>
      <c r="H13" s="3">
        <v>43521</v>
      </c>
      <c r="I13" s="2" t="s">
        <v>633</v>
      </c>
    </row>
    <row r="14" spans="1:9" ht="15.5" x14ac:dyDescent="0.35">
      <c r="A14" s="2">
        <v>13</v>
      </c>
      <c r="B14" s="2" t="s">
        <v>649</v>
      </c>
      <c r="C14" t="s">
        <v>650</v>
      </c>
      <c r="D14" s="2" t="s">
        <v>651</v>
      </c>
      <c r="E14" s="2" t="s">
        <v>677</v>
      </c>
      <c r="F14" s="2" t="s">
        <v>668</v>
      </c>
      <c r="G14" s="2">
        <v>2</v>
      </c>
      <c r="H14" s="1">
        <v>43324</v>
      </c>
      <c r="I14" s="2" t="s">
        <v>633</v>
      </c>
    </row>
    <row r="15" spans="1:9" ht="15.5" x14ac:dyDescent="0.35">
      <c r="A15" s="2">
        <v>14</v>
      </c>
      <c r="B15" s="2" t="s">
        <v>571</v>
      </c>
      <c r="C15" s="2" t="s">
        <v>572</v>
      </c>
      <c r="D15" s="2" t="s">
        <v>573</v>
      </c>
      <c r="E15" s="2" t="s">
        <v>680</v>
      </c>
      <c r="F15" s="2" t="s">
        <v>675</v>
      </c>
      <c r="G15" s="2">
        <v>70</v>
      </c>
      <c r="H15" s="3">
        <v>43924</v>
      </c>
      <c r="I15" s="2" t="s">
        <v>633</v>
      </c>
    </row>
    <row r="16" spans="1:9" ht="15.5" x14ac:dyDescent="0.35">
      <c r="A16" s="2">
        <v>15</v>
      </c>
      <c r="B16" s="2" t="s">
        <v>470</v>
      </c>
      <c r="C16" s="2" t="s">
        <v>471</v>
      </c>
      <c r="D16" s="2" t="s">
        <v>472</v>
      </c>
      <c r="E16" s="2" t="s">
        <v>678</v>
      </c>
      <c r="F16" s="2" t="s">
        <v>669</v>
      </c>
      <c r="G16" s="2">
        <v>2</v>
      </c>
      <c r="H16" s="3">
        <v>44227</v>
      </c>
      <c r="I16" s="2" t="s">
        <v>633</v>
      </c>
    </row>
    <row r="17" spans="1:9" ht="15.5" x14ac:dyDescent="0.35">
      <c r="A17" s="2">
        <v>16</v>
      </c>
      <c r="B17" s="2" t="s">
        <v>389</v>
      </c>
      <c r="C17" s="2" t="s">
        <v>390</v>
      </c>
      <c r="D17" s="2" t="s">
        <v>391</v>
      </c>
      <c r="E17" s="2" t="s">
        <v>682</v>
      </c>
      <c r="F17" s="2" t="s">
        <v>671</v>
      </c>
      <c r="G17" s="2">
        <v>28</v>
      </c>
      <c r="H17" s="3">
        <v>44697</v>
      </c>
      <c r="I17" s="2" t="s">
        <v>633</v>
      </c>
    </row>
    <row r="18" spans="1:9" ht="15.5" x14ac:dyDescent="0.35">
      <c r="A18" s="2">
        <v>17</v>
      </c>
      <c r="B18" s="2" t="s">
        <v>395</v>
      </c>
      <c r="C18" s="2" t="s">
        <v>396</v>
      </c>
      <c r="D18" s="2" t="s">
        <v>397</v>
      </c>
      <c r="E18" s="2" t="s">
        <v>684</v>
      </c>
      <c r="F18" s="2" t="s">
        <v>673</v>
      </c>
      <c r="G18" s="2">
        <v>30</v>
      </c>
      <c r="H18" s="3">
        <v>44586</v>
      </c>
      <c r="I18" s="2" t="s">
        <v>633</v>
      </c>
    </row>
    <row r="19" spans="1:9" ht="15.5" x14ac:dyDescent="0.35">
      <c r="A19" s="2">
        <v>18</v>
      </c>
      <c r="B19" s="2" t="s">
        <v>404</v>
      </c>
      <c r="C19" s="2" t="s">
        <v>405</v>
      </c>
      <c r="D19" s="2" t="s">
        <v>406</v>
      </c>
      <c r="E19" s="2" t="s">
        <v>681</v>
      </c>
      <c r="F19" s="2" t="s">
        <v>669</v>
      </c>
      <c r="G19" s="2">
        <v>82</v>
      </c>
      <c r="H19" s="3">
        <v>44798</v>
      </c>
      <c r="I19" s="2" t="s">
        <v>633</v>
      </c>
    </row>
    <row r="20" spans="1:9" ht="15.5" x14ac:dyDescent="0.35">
      <c r="A20" s="2">
        <v>19</v>
      </c>
      <c r="B20" s="2" t="s">
        <v>449</v>
      </c>
      <c r="C20" s="2" t="s">
        <v>450</v>
      </c>
      <c r="D20" s="2" t="s">
        <v>451</v>
      </c>
      <c r="E20" s="2" t="s">
        <v>682</v>
      </c>
      <c r="F20" s="2" t="s">
        <v>674</v>
      </c>
      <c r="G20" s="2">
        <v>5</v>
      </c>
      <c r="H20" s="3">
        <v>44744</v>
      </c>
      <c r="I20" s="2" t="s">
        <v>634</v>
      </c>
    </row>
    <row r="21" spans="1:9" ht="15.5" x14ac:dyDescent="0.35">
      <c r="A21" s="2">
        <v>20</v>
      </c>
      <c r="B21" s="2" t="s">
        <v>311</v>
      </c>
      <c r="C21" s="2" t="s">
        <v>312</v>
      </c>
      <c r="D21" s="2" t="s">
        <v>313</v>
      </c>
      <c r="E21" s="2" t="s">
        <v>683</v>
      </c>
      <c r="F21" s="2" t="s">
        <v>672</v>
      </c>
      <c r="G21" s="2">
        <v>83</v>
      </c>
      <c r="H21" s="3">
        <v>43729</v>
      </c>
      <c r="I21" s="2" t="s">
        <v>633</v>
      </c>
    </row>
    <row r="22" spans="1:9" ht="15.5" x14ac:dyDescent="0.35">
      <c r="A22" s="2">
        <v>21</v>
      </c>
      <c r="B22" s="2" t="s">
        <v>338</v>
      </c>
      <c r="C22" s="2" t="s">
        <v>339</v>
      </c>
      <c r="D22" s="2" t="s">
        <v>340</v>
      </c>
      <c r="E22" s="2" t="s">
        <v>679</v>
      </c>
      <c r="F22" s="2" t="s">
        <v>674</v>
      </c>
      <c r="G22" s="2">
        <v>69</v>
      </c>
      <c r="H22" s="3">
        <v>43865</v>
      </c>
      <c r="I22" s="2" t="s">
        <v>633</v>
      </c>
    </row>
    <row r="23" spans="1:9" ht="15.5" x14ac:dyDescent="0.35">
      <c r="A23" s="2">
        <v>22</v>
      </c>
      <c r="B23" s="2" t="s">
        <v>527</v>
      </c>
      <c r="C23" s="2" t="s">
        <v>528</v>
      </c>
      <c r="D23" s="2" t="s">
        <v>529</v>
      </c>
      <c r="E23" s="2" t="s">
        <v>681</v>
      </c>
      <c r="F23" s="2" t="s">
        <v>675</v>
      </c>
      <c r="G23" s="2">
        <v>20</v>
      </c>
      <c r="H23" s="3">
        <v>44013</v>
      </c>
      <c r="I23" s="2" t="s">
        <v>634</v>
      </c>
    </row>
    <row r="24" spans="1:9" ht="15.5" x14ac:dyDescent="0.35">
      <c r="A24" s="2">
        <v>23</v>
      </c>
      <c r="B24" s="2" t="s">
        <v>413</v>
      </c>
      <c r="C24" s="2" t="s">
        <v>414</v>
      </c>
      <c r="D24" s="2" t="s">
        <v>415</v>
      </c>
      <c r="E24" s="2" t="s">
        <v>685</v>
      </c>
      <c r="F24" s="2" t="s">
        <v>676</v>
      </c>
      <c r="G24" s="2">
        <v>8</v>
      </c>
      <c r="H24" s="3">
        <v>44841</v>
      </c>
      <c r="I24" s="2" t="s">
        <v>633</v>
      </c>
    </row>
    <row r="25" spans="1:9" ht="15.5" x14ac:dyDescent="0.35">
      <c r="A25" s="2">
        <v>24</v>
      </c>
      <c r="B25" s="2" t="s">
        <v>317</v>
      </c>
      <c r="C25" s="2" t="s">
        <v>318</v>
      </c>
      <c r="D25" s="2" t="s">
        <v>319</v>
      </c>
      <c r="E25" s="2" t="s">
        <v>687</v>
      </c>
      <c r="F25" s="2" t="s">
        <v>672</v>
      </c>
      <c r="G25" s="2">
        <v>23</v>
      </c>
      <c r="H25" s="3">
        <v>44077</v>
      </c>
      <c r="I25" s="2" t="s">
        <v>634</v>
      </c>
    </row>
    <row r="26" spans="1:9" ht="15.5" x14ac:dyDescent="0.35">
      <c r="A26" s="2">
        <v>25</v>
      </c>
      <c r="B26" s="2" t="s">
        <v>302</v>
      </c>
      <c r="C26" s="2" t="s">
        <v>303</v>
      </c>
      <c r="D26" s="2" t="s">
        <v>304</v>
      </c>
      <c r="E26" s="2" t="s">
        <v>678</v>
      </c>
      <c r="F26" s="2" t="s">
        <v>676</v>
      </c>
      <c r="G26" s="2">
        <v>25</v>
      </c>
      <c r="H26" s="3">
        <v>44804</v>
      </c>
      <c r="I26" s="2" t="s">
        <v>634</v>
      </c>
    </row>
    <row r="27" spans="1:9" ht="15.5" x14ac:dyDescent="0.35">
      <c r="A27" s="2">
        <v>26</v>
      </c>
      <c r="B27" s="2" t="s">
        <v>332</v>
      </c>
      <c r="C27" s="2" t="s">
        <v>333</v>
      </c>
      <c r="D27" s="2" t="s">
        <v>334</v>
      </c>
      <c r="E27" s="2" t="s">
        <v>685</v>
      </c>
      <c r="F27" s="2" t="s">
        <v>674</v>
      </c>
      <c r="G27" s="2">
        <v>30</v>
      </c>
      <c r="H27" s="3">
        <v>43847</v>
      </c>
      <c r="I27" s="2" t="s">
        <v>633</v>
      </c>
    </row>
    <row r="28" spans="1:9" ht="15.5" x14ac:dyDescent="0.35">
      <c r="A28" s="2">
        <v>27</v>
      </c>
      <c r="B28" s="2" t="s">
        <v>635</v>
      </c>
      <c r="C28" s="2" t="s">
        <v>636</v>
      </c>
      <c r="D28" s="2" t="s">
        <v>637</v>
      </c>
      <c r="E28" s="2" t="s">
        <v>684</v>
      </c>
      <c r="F28" s="2" t="s">
        <v>669</v>
      </c>
      <c r="G28" s="2">
        <v>21</v>
      </c>
      <c r="H28" s="1">
        <v>43528</v>
      </c>
      <c r="I28" s="2" t="s">
        <v>633</v>
      </c>
    </row>
    <row r="29" spans="1:9" ht="15.5" x14ac:dyDescent="0.35">
      <c r="A29" s="2">
        <v>28</v>
      </c>
      <c r="B29" s="2" t="s">
        <v>320</v>
      </c>
      <c r="C29" s="2" t="s">
        <v>321</v>
      </c>
      <c r="D29" s="2" t="s">
        <v>322</v>
      </c>
      <c r="E29" s="2" t="s">
        <v>679</v>
      </c>
      <c r="F29" s="2" t="s">
        <v>676</v>
      </c>
      <c r="G29" s="2">
        <v>25</v>
      </c>
      <c r="H29" s="3">
        <v>43970</v>
      </c>
      <c r="I29" s="2" t="s">
        <v>633</v>
      </c>
    </row>
    <row r="30" spans="1:9" ht="15.5" x14ac:dyDescent="0.35">
      <c r="A30" s="2">
        <v>29</v>
      </c>
      <c r="B30" s="2" t="s">
        <v>521</v>
      </c>
      <c r="C30" s="2" t="s">
        <v>522</v>
      </c>
      <c r="D30" s="2" t="s">
        <v>523</v>
      </c>
      <c r="E30" s="2" t="s">
        <v>677</v>
      </c>
      <c r="F30" s="2" t="s">
        <v>669</v>
      </c>
      <c r="G30" s="2">
        <v>41</v>
      </c>
      <c r="H30" s="3">
        <v>44378</v>
      </c>
      <c r="I30" s="2" t="s">
        <v>634</v>
      </c>
    </row>
    <row r="31" spans="1:9" ht="15.5" x14ac:dyDescent="0.35">
      <c r="A31" s="2">
        <v>30</v>
      </c>
      <c r="B31" s="2" t="s">
        <v>494</v>
      </c>
      <c r="C31" s="2" t="s">
        <v>495</v>
      </c>
      <c r="D31" s="2" t="s">
        <v>496</v>
      </c>
      <c r="E31" s="2" t="s">
        <v>678</v>
      </c>
      <c r="F31" s="2" t="s">
        <v>673</v>
      </c>
      <c r="G31" s="2">
        <v>16</v>
      </c>
      <c r="H31" s="3">
        <v>44654</v>
      </c>
      <c r="I31" s="2" t="s">
        <v>634</v>
      </c>
    </row>
    <row r="32" spans="1:9" ht="15.5" x14ac:dyDescent="0.35">
      <c r="A32" s="2">
        <v>31</v>
      </c>
      <c r="B32" s="2" t="s">
        <v>458</v>
      </c>
      <c r="C32" s="2" t="s">
        <v>459</v>
      </c>
      <c r="D32" s="2" t="s">
        <v>460</v>
      </c>
      <c r="E32" s="2" t="s">
        <v>690</v>
      </c>
      <c r="F32" s="2" t="s">
        <v>670</v>
      </c>
      <c r="G32" s="2">
        <v>82</v>
      </c>
      <c r="H32" s="3">
        <v>43747</v>
      </c>
      <c r="I32" s="2" t="s">
        <v>634</v>
      </c>
    </row>
    <row r="33" spans="1:9" ht="15.5" x14ac:dyDescent="0.35">
      <c r="A33" s="2">
        <v>32</v>
      </c>
      <c r="B33" s="2" t="s">
        <v>410</v>
      </c>
      <c r="C33" s="2" t="s">
        <v>411</v>
      </c>
      <c r="D33" s="2" t="s">
        <v>412</v>
      </c>
      <c r="E33" s="2" t="s">
        <v>677</v>
      </c>
      <c r="F33" s="2" t="s">
        <v>668</v>
      </c>
      <c r="G33" s="2">
        <v>53</v>
      </c>
      <c r="H33" s="3">
        <v>43865</v>
      </c>
      <c r="I33" s="2" t="s">
        <v>633</v>
      </c>
    </row>
    <row r="34" spans="1:9" ht="15.5" x14ac:dyDescent="0.35">
      <c r="A34" s="2">
        <v>33</v>
      </c>
      <c r="B34" s="2" t="s">
        <v>542</v>
      </c>
      <c r="C34" s="2" t="s">
        <v>543</v>
      </c>
      <c r="D34" s="2" t="s">
        <v>544</v>
      </c>
      <c r="E34" s="2" t="s">
        <v>688</v>
      </c>
      <c r="F34" s="2" t="s">
        <v>673</v>
      </c>
      <c r="G34" s="2">
        <v>23</v>
      </c>
      <c r="H34" s="3">
        <v>44669</v>
      </c>
      <c r="I34" s="2" t="s">
        <v>634</v>
      </c>
    </row>
    <row r="35" spans="1:9" ht="15.5" x14ac:dyDescent="0.35">
      <c r="A35" s="2">
        <v>34</v>
      </c>
      <c r="B35" s="2" t="s">
        <v>580</v>
      </c>
      <c r="C35" s="2" t="s">
        <v>581</v>
      </c>
      <c r="D35" s="2" t="s">
        <v>582</v>
      </c>
      <c r="E35" s="2" t="s">
        <v>690</v>
      </c>
      <c r="F35" s="2" t="s">
        <v>676</v>
      </c>
      <c r="G35" s="2">
        <v>72</v>
      </c>
      <c r="H35" s="3">
        <v>44171</v>
      </c>
      <c r="I35" s="2" t="s">
        <v>634</v>
      </c>
    </row>
    <row r="36" spans="1:9" ht="15.5" x14ac:dyDescent="0.35">
      <c r="A36" s="2">
        <v>35</v>
      </c>
      <c r="B36" s="2" t="s">
        <v>425</v>
      </c>
      <c r="C36" s="2" t="s">
        <v>426</v>
      </c>
      <c r="D36" s="2" t="s">
        <v>427</v>
      </c>
      <c r="E36" s="2" t="s">
        <v>688</v>
      </c>
      <c r="F36" s="2" t="s">
        <v>673</v>
      </c>
      <c r="G36" s="2">
        <v>76</v>
      </c>
      <c r="H36" s="3">
        <v>43827</v>
      </c>
      <c r="I36" s="2" t="s">
        <v>633</v>
      </c>
    </row>
    <row r="37" spans="1:9" ht="15.5" x14ac:dyDescent="0.35">
      <c r="A37" s="2">
        <v>36</v>
      </c>
      <c r="B37" s="2" t="s">
        <v>539</v>
      </c>
      <c r="C37" s="2" t="s">
        <v>540</v>
      </c>
      <c r="D37" s="2" t="s">
        <v>541</v>
      </c>
      <c r="E37" s="2" t="s">
        <v>683</v>
      </c>
      <c r="F37" s="2" t="s">
        <v>675</v>
      </c>
      <c r="G37" s="2">
        <v>5</v>
      </c>
      <c r="H37" s="3">
        <v>44145</v>
      </c>
      <c r="I37" s="2" t="s">
        <v>633</v>
      </c>
    </row>
    <row r="38" spans="1:9" ht="15.5" x14ac:dyDescent="0.35">
      <c r="A38" s="2">
        <v>37</v>
      </c>
      <c r="B38" s="2" t="s">
        <v>401</v>
      </c>
      <c r="C38" s="2" t="s">
        <v>402</v>
      </c>
      <c r="D38" s="2" t="s">
        <v>403</v>
      </c>
      <c r="E38" s="2" t="s">
        <v>446</v>
      </c>
      <c r="F38" s="2" t="s">
        <v>670</v>
      </c>
      <c r="G38" s="2">
        <v>64</v>
      </c>
      <c r="H38" s="3">
        <v>43672</v>
      </c>
      <c r="I38" s="2" t="s">
        <v>634</v>
      </c>
    </row>
    <row r="39" spans="1:9" ht="15.5" x14ac:dyDescent="0.35">
      <c r="A39" s="2">
        <v>38</v>
      </c>
      <c r="B39" s="2" t="s">
        <v>314</v>
      </c>
      <c r="C39" s="2" t="s">
        <v>315</v>
      </c>
      <c r="D39" s="2" t="s">
        <v>316</v>
      </c>
      <c r="E39" s="2" t="s">
        <v>681</v>
      </c>
      <c r="F39" s="2" t="s">
        <v>673</v>
      </c>
      <c r="G39" s="2">
        <v>100</v>
      </c>
      <c r="H39" s="3">
        <v>43392</v>
      </c>
      <c r="I39" s="2" t="s">
        <v>633</v>
      </c>
    </row>
    <row r="40" spans="1:9" ht="15.5" x14ac:dyDescent="0.35">
      <c r="A40" s="2">
        <v>39</v>
      </c>
      <c r="B40" s="2" t="s">
        <v>446</v>
      </c>
      <c r="C40" s="2" t="s">
        <v>447</v>
      </c>
      <c r="D40" s="2" t="s">
        <v>448</v>
      </c>
      <c r="E40" s="2" t="s">
        <v>690</v>
      </c>
      <c r="F40" s="2" t="s">
        <v>676</v>
      </c>
      <c r="G40" s="2">
        <v>20</v>
      </c>
      <c r="H40" s="3">
        <v>43831</v>
      </c>
      <c r="I40" s="2" t="s">
        <v>633</v>
      </c>
    </row>
    <row r="41" spans="1:9" ht="15.5" x14ac:dyDescent="0.35">
      <c r="A41" s="2">
        <v>40</v>
      </c>
      <c r="B41" s="2" t="s">
        <v>536</v>
      </c>
      <c r="C41" s="2" t="s">
        <v>537</v>
      </c>
      <c r="D41" s="2" t="s">
        <v>538</v>
      </c>
      <c r="E41" s="2" t="s">
        <v>680</v>
      </c>
      <c r="F41" s="2" t="s">
        <v>671</v>
      </c>
      <c r="G41" s="2">
        <v>56</v>
      </c>
      <c r="H41" s="3">
        <v>43406</v>
      </c>
      <c r="I41" s="2" t="s">
        <v>634</v>
      </c>
    </row>
    <row r="42" spans="1:9" ht="15.5" x14ac:dyDescent="0.35">
      <c r="A42" s="2">
        <v>41</v>
      </c>
      <c r="B42" s="2" t="s">
        <v>482</v>
      </c>
      <c r="C42" s="2" t="s">
        <v>483</v>
      </c>
      <c r="D42" s="2" t="s">
        <v>484</v>
      </c>
      <c r="E42" s="2" t="s">
        <v>679</v>
      </c>
      <c r="F42" s="2" t="s">
        <v>674</v>
      </c>
      <c r="G42" s="2">
        <v>16</v>
      </c>
      <c r="H42" s="3">
        <v>44291</v>
      </c>
      <c r="I42" s="2" t="s">
        <v>633</v>
      </c>
    </row>
    <row r="43" spans="1:9" ht="15.5" x14ac:dyDescent="0.35">
      <c r="A43" s="2">
        <v>42</v>
      </c>
      <c r="B43" s="2" t="s">
        <v>308</v>
      </c>
      <c r="C43" s="2" t="s">
        <v>309</v>
      </c>
      <c r="D43" s="2" t="s">
        <v>310</v>
      </c>
      <c r="E43" s="2" t="s">
        <v>679</v>
      </c>
      <c r="F43" s="2" t="s">
        <v>671</v>
      </c>
      <c r="G43" s="2">
        <v>96</v>
      </c>
      <c r="H43" s="3">
        <v>44715</v>
      </c>
      <c r="I43" s="2" t="s">
        <v>634</v>
      </c>
    </row>
    <row r="44" spans="1:9" ht="15.5" x14ac:dyDescent="0.35">
      <c r="A44" s="2">
        <v>43</v>
      </c>
      <c r="B44" s="2" t="s">
        <v>464</v>
      </c>
      <c r="C44" s="2" t="s">
        <v>465</v>
      </c>
      <c r="D44" s="2" t="s">
        <v>466</v>
      </c>
      <c r="E44" s="2" t="s">
        <v>680</v>
      </c>
      <c r="F44" s="2" t="s">
        <v>675</v>
      </c>
      <c r="G44" s="2">
        <v>18</v>
      </c>
      <c r="H44" s="3">
        <v>44298</v>
      </c>
      <c r="I44" s="2" t="s">
        <v>634</v>
      </c>
    </row>
    <row r="45" spans="1:9" ht="15.5" x14ac:dyDescent="0.35">
      <c r="A45" s="2">
        <v>44</v>
      </c>
      <c r="B45" s="2" t="s">
        <v>323</v>
      </c>
      <c r="C45" s="2" t="s">
        <v>324</v>
      </c>
      <c r="D45" s="2" t="s">
        <v>325</v>
      </c>
      <c r="E45" s="2" t="s">
        <v>688</v>
      </c>
      <c r="F45" s="2" t="s">
        <v>669</v>
      </c>
      <c r="G45" s="2">
        <v>62</v>
      </c>
      <c r="H45" s="3">
        <v>44202</v>
      </c>
      <c r="I45" s="2" t="s">
        <v>634</v>
      </c>
    </row>
    <row r="46" spans="1:9" ht="15.5" x14ac:dyDescent="0.35">
      <c r="A46" s="2">
        <v>45</v>
      </c>
      <c r="B46" s="2" t="s">
        <v>329</v>
      </c>
      <c r="C46" s="2" t="s">
        <v>330</v>
      </c>
      <c r="D46" s="2" t="s">
        <v>331</v>
      </c>
      <c r="E46" s="2" t="s">
        <v>689</v>
      </c>
      <c r="F46" s="2" t="s">
        <v>668</v>
      </c>
      <c r="G46" s="2">
        <v>93</v>
      </c>
      <c r="H46" s="3">
        <v>44851</v>
      </c>
      <c r="I46" s="2" t="s">
        <v>634</v>
      </c>
    </row>
    <row r="47" spans="1:9" ht="15.5" x14ac:dyDescent="0.35">
      <c r="A47" s="2">
        <v>46</v>
      </c>
      <c r="B47" s="2" t="s">
        <v>419</v>
      </c>
      <c r="C47" s="2" t="s">
        <v>420</v>
      </c>
      <c r="D47" s="2" t="s">
        <v>421</v>
      </c>
      <c r="E47" s="2" t="s">
        <v>446</v>
      </c>
      <c r="F47" s="2" t="s">
        <v>674</v>
      </c>
      <c r="G47" s="2">
        <v>77</v>
      </c>
      <c r="H47" s="3">
        <v>43354</v>
      </c>
      <c r="I47" s="2" t="s">
        <v>633</v>
      </c>
    </row>
    <row r="48" spans="1:9" ht="15.5" x14ac:dyDescent="0.35">
      <c r="A48" s="2">
        <v>47</v>
      </c>
      <c r="B48" s="2" t="s">
        <v>509</v>
      </c>
      <c r="C48" s="2" t="s">
        <v>510</v>
      </c>
      <c r="D48" s="2" t="s">
        <v>511</v>
      </c>
      <c r="E48" s="2" t="s">
        <v>688</v>
      </c>
      <c r="F48" s="2" t="s">
        <v>676</v>
      </c>
      <c r="G48" s="2">
        <v>35</v>
      </c>
      <c r="H48" s="3">
        <v>44721</v>
      </c>
      <c r="I48" s="2" t="s">
        <v>633</v>
      </c>
    </row>
    <row r="49" spans="1:9" ht="15.5" x14ac:dyDescent="0.35">
      <c r="A49" s="2">
        <v>48</v>
      </c>
      <c r="B49" s="2" t="s">
        <v>503</v>
      </c>
      <c r="C49" s="2" t="s">
        <v>504</v>
      </c>
      <c r="D49" s="2" t="s">
        <v>505</v>
      </c>
      <c r="E49" s="2" t="s">
        <v>689</v>
      </c>
      <c r="F49" s="2" t="s">
        <v>675</v>
      </c>
      <c r="G49" s="2">
        <v>77</v>
      </c>
      <c r="H49" s="3">
        <v>44301</v>
      </c>
      <c r="I49" s="2" t="s">
        <v>634</v>
      </c>
    </row>
    <row r="50" spans="1:9" ht="15.5" x14ac:dyDescent="0.35">
      <c r="A50" s="2">
        <v>49</v>
      </c>
      <c r="B50" s="2" t="s">
        <v>638</v>
      </c>
      <c r="C50" s="2" t="s">
        <v>639</v>
      </c>
      <c r="D50" s="2" t="s">
        <v>640</v>
      </c>
      <c r="E50" s="2" t="s">
        <v>680</v>
      </c>
      <c r="F50" s="2" t="s">
        <v>672</v>
      </c>
      <c r="G50" s="2">
        <v>43</v>
      </c>
      <c r="H50" s="1">
        <v>42795</v>
      </c>
      <c r="I50" s="2" t="s">
        <v>634</v>
      </c>
    </row>
    <row r="51" spans="1:9" ht="15.5" x14ac:dyDescent="0.35">
      <c r="A51" s="2">
        <v>50</v>
      </c>
      <c r="B51" s="2" t="s">
        <v>485</v>
      </c>
      <c r="C51" s="2" t="s">
        <v>486</v>
      </c>
      <c r="D51" s="2" t="s">
        <v>487</v>
      </c>
      <c r="E51" s="2" t="s">
        <v>681</v>
      </c>
      <c r="F51" s="2" t="s">
        <v>672</v>
      </c>
      <c r="G51" s="2">
        <v>4</v>
      </c>
      <c r="H51" s="3">
        <v>44533</v>
      </c>
      <c r="I51" s="2" t="s">
        <v>634</v>
      </c>
    </row>
    <row r="52" spans="1:9" ht="15.5" x14ac:dyDescent="0.35">
      <c r="A52" s="2">
        <v>51</v>
      </c>
      <c r="B52" s="2" t="s">
        <v>497</v>
      </c>
      <c r="C52" s="2" t="s">
        <v>498</v>
      </c>
      <c r="D52" s="2" t="s">
        <v>499</v>
      </c>
      <c r="E52" s="2" t="s">
        <v>684</v>
      </c>
      <c r="F52" s="2" t="s">
        <v>669</v>
      </c>
      <c r="G52" s="2">
        <v>73</v>
      </c>
      <c r="H52" s="3">
        <v>43753</v>
      </c>
      <c r="I52" s="2" t="s">
        <v>633</v>
      </c>
    </row>
    <row r="53" spans="1:9" ht="15.5" x14ac:dyDescent="0.35">
      <c r="A53" s="2">
        <v>52</v>
      </c>
      <c r="B53" s="2" t="s">
        <v>377</v>
      </c>
      <c r="C53" s="2" t="s">
        <v>378</v>
      </c>
      <c r="D53" s="2" t="s">
        <v>379</v>
      </c>
      <c r="E53" s="2" t="s">
        <v>690</v>
      </c>
      <c r="F53" s="2" t="s">
        <v>674</v>
      </c>
      <c r="G53" s="2">
        <v>100</v>
      </c>
      <c r="H53" s="3">
        <v>43974</v>
      </c>
      <c r="I53" s="2" t="s">
        <v>633</v>
      </c>
    </row>
    <row r="54" spans="1:9" ht="15.5" x14ac:dyDescent="0.35">
      <c r="A54" s="2">
        <v>53</v>
      </c>
      <c r="B54" s="2" t="s">
        <v>659</v>
      </c>
      <c r="C54" s="2" t="s">
        <v>660</v>
      </c>
      <c r="D54" s="2" t="s">
        <v>662</v>
      </c>
      <c r="E54" s="2" t="s">
        <v>679</v>
      </c>
      <c r="F54" s="2" t="s">
        <v>670</v>
      </c>
      <c r="G54" s="2">
        <v>2</v>
      </c>
      <c r="H54" s="1">
        <v>43332</v>
      </c>
      <c r="I54" s="2" t="s">
        <v>634</v>
      </c>
    </row>
    <row r="55" spans="1:9" ht="15.5" x14ac:dyDescent="0.35">
      <c r="A55" s="2">
        <v>54</v>
      </c>
      <c r="B55" s="2" t="s">
        <v>392</v>
      </c>
      <c r="C55" s="2" t="s">
        <v>393</v>
      </c>
      <c r="D55" s="2" t="s">
        <v>394</v>
      </c>
      <c r="E55" s="2" t="s">
        <v>685</v>
      </c>
      <c r="F55" s="2" t="s">
        <v>676</v>
      </c>
      <c r="G55" s="2">
        <v>47</v>
      </c>
      <c r="H55" s="3">
        <v>43557</v>
      </c>
      <c r="I55" s="2" t="s">
        <v>634</v>
      </c>
    </row>
    <row r="56" spans="1:9" ht="15.5" x14ac:dyDescent="0.35">
      <c r="A56" s="2">
        <v>55</v>
      </c>
      <c r="B56" s="2" t="s">
        <v>500</v>
      </c>
      <c r="C56" s="2" t="s">
        <v>501</v>
      </c>
      <c r="D56" s="2" t="s">
        <v>502</v>
      </c>
      <c r="E56" s="2" t="s">
        <v>678</v>
      </c>
      <c r="F56" s="2" t="s">
        <v>673</v>
      </c>
      <c r="G56" s="2">
        <v>66</v>
      </c>
      <c r="H56" s="3">
        <v>43992</v>
      </c>
      <c r="I56" s="2" t="s">
        <v>634</v>
      </c>
    </row>
    <row r="57" spans="1:9" ht="15.5" x14ac:dyDescent="0.35">
      <c r="A57" s="2">
        <v>56</v>
      </c>
      <c r="B57" s="2" t="s">
        <v>344</v>
      </c>
      <c r="C57" s="2" t="s">
        <v>345</v>
      </c>
      <c r="D57" s="2" t="s">
        <v>346</v>
      </c>
      <c r="E57" s="2" t="s">
        <v>446</v>
      </c>
      <c r="F57" s="2" t="s">
        <v>671</v>
      </c>
      <c r="G57" s="2">
        <v>52</v>
      </c>
      <c r="H57" s="3">
        <v>44773</v>
      </c>
      <c r="I57" s="2" t="s">
        <v>634</v>
      </c>
    </row>
    <row r="58" spans="1:9" ht="15.5" x14ac:dyDescent="0.35">
      <c r="A58" s="2">
        <v>57</v>
      </c>
      <c r="B58" s="2" t="s">
        <v>461</v>
      </c>
      <c r="C58" s="2" t="s">
        <v>462</v>
      </c>
      <c r="D58" s="2" t="s">
        <v>463</v>
      </c>
      <c r="E58" s="2" t="s">
        <v>686</v>
      </c>
      <c r="F58" s="2" t="s">
        <v>675</v>
      </c>
      <c r="G58" s="2">
        <v>88</v>
      </c>
      <c r="H58" s="3">
        <v>43959</v>
      </c>
      <c r="I58" s="2" t="s">
        <v>633</v>
      </c>
    </row>
    <row r="59" spans="1:9" ht="15.5" x14ac:dyDescent="0.35">
      <c r="A59" s="2">
        <v>58</v>
      </c>
      <c r="B59" s="2" t="s">
        <v>663</v>
      </c>
      <c r="C59" s="2" t="s">
        <v>664</v>
      </c>
      <c r="D59" s="2" t="s">
        <v>661</v>
      </c>
      <c r="E59" s="2" t="s">
        <v>686</v>
      </c>
      <c r="F59" s="2" t="s">
        <v>676</v>
      </c>
      <c r="G59" s="2">
        <v>60</v>
      </c>
      <c r="H59" s="1">
        <v>41080</v>
      </c>
      <c r="I59" s="2" t="s">
        <v>633</v>
      </c>
    </row>
    <row r="60" spans="1:9" ht="15.5" x14ac:dyDescent="0.35">
      <c r="A60" s="2">
        <v>59</v>
      </c>
      <c r="B60" s="2" t="s">
        <v>479</v>
      </c>
      <c r="C60" s="2" t="s">
        <v>480</v>
      </c>
      <c r="D60" s="2" t="s">
        <v>481</v>
      </c>
      <c r="E60" s="2" t="s">
        <v>684</v>
      </c>
      <c r="F60" s="2" t="s">
        <v>675</v>
      </c>
      <c r="G60" s="2">
        <v>58</v>
      </c>
      <c r="H60" s="3">
        <v>43821</v>
      </c>
      <c r="I60" s="2" t="s">
        <v>634</v>
      </c>
    </row>
    <row r="61" spans="1:9" ht="15.5" x14ac:dyDescent="0.35">
      <c r="A61" s="2">
        <v>60</v>
      </c>
      <c r="B61" s="2" t="s">
        <v>641</v>
      </c>
      <c r="C61" s="2" t="s">
        <v>645</v>
      </c>
      <c r="D61" s="2" t="s">
        <v>644</v>
      </c>
      <c r="E61" s="2" t="s">
        <v>685</v>
      </c>
      <c r="F61" s="2" t="s">
        <v>670</v>
      </c>
      <c r="G61" s="2">
        <v>21</v>
      </c>
      <c r="H61" s="1">
        <v>43624</v>
      </c>
      <c r="I61" s="2" t="s">
        <v>633</v>
      </c>
    </row>
    <row r="62" spans="1:9" ht="15.5" x14ac:dyDescent="0.35">
      <c r="A62" s="2">
        <v>61</v>
      </c>
      <c r="B62" s="2" t="s">
        <v>350</v>
      </c>
      <c r="C62" s="2" t="s">
        <v>351</v>
      </c>
      <c r="D62" s="2" t="s">
        <v>352</v>
      </c>
      <c r="E62" s="2" t="s">
        <v>679</v>
      </c>
      <c r="F62" s="2" t="s">
        <v>670</v>
      </c>
      <c r="G62" s="2">
        <v>54</v>
      </c>
      <c r="H62" s="3">
        <v>43689</v>
      </c>
      <c r="I62" s="2" t="s">
        <v>634</v>
      </c>
    </row>
    <row r="63" spans="1:9" ht="15.5" x14ac:dyDescent="0.35">
      <c r="A63" s="2">
        <v>62</v>
      </c>
      <c r="B63" s="2" t="s">
        <v>556</v>
      </c>
      <c r="C63" s="2" t="s">
        <v>557</v>
      </c>
      <c r="D63" s="2" t="s">
        <v>558</v>
      </c>
      <c r="E63" s="2" t="s">
        <v>683</v>
      </c>
      <c r="F63" s="2" t="s">
        <v>675</v>
      </c>
      <c r="G63" s="2">
        <v>57</v>
      </c>
      <c r="H63" s="3">
        <v>44425</v>
      </c>
      <c r="I63" s="2" t="s">
        <v>634</v>
      </c>
    </row>
    <row r="64" spans="1:9" ht="15.5" x14ac:dyDescent="0.35">
      <c r="A64" s="2">
        <v>63</v>
      </c>
      <c r="B64" s="2" t="s">
        <v>653</v>
      </c>
      <c r="C64" s="2" t="s">
        <v>654</v>
      </c>
      <c r="D64" s="2" t="s">
        <v>655</v>
      </c>
      <c r="E64" s="2" t="s">
        <v>690</v>
      </c>
      <c r="F64" s="2" t="s">
        <v>674</v>
      </c>
      <c r="G64" s="2">
        <v>45</v>
      </c>
      <c r="H64" s="1">
        <v>44897</v>
      </c>
      <c r="I64" s="2" t="s">
        <v>634</v>
      </c>
    </row>
    <row r="65" spans="1:9" ht="15.5" x14ac:dyDescent="0.35">
      <c r="A65" s="2">
        <v>64</v>
      </c>
      <c r="B65" s="2" t="s">
        <v>305</v>
      </c>
      <c r="C65" s="2" t="s">
        <v>306</v>
      </c>
      <c r="D65" s="2" t="s">
        <v>307</v>
      </c>
      <c r="E65" s="2" t="s">
        <v>685</v>
      </c>
      <c r="F65" s="2" t="s">
        <v>676</v>
      </c>
      <c r="G65" s="2">
        <v>60</v>
      </c>
      <c r="H65" s="3">
        <v>44708</v>
      </c>
      <c r="I65" s="2" t="s">
        <v>633</v>
      </c>
    </row>
    <row r="66" spans="1:9" ht="15.5" x14ac:dyDescent="0.35">
      <c r="A66" s="2">
        <v>65</v>
      </c>
      <c r="B66" s="2" t="s">
        <v>583</v>
      </c>
      <c r="C66" s="2" t="s">
        <v>584</v>
      </c>
      <c r="D66" s="2" t="s">
        <v>585</v>
      </c>
      <c r="E66" s="2" t="s">
        <v>686</v>
      </c>
      <c r="F66" s="2" t="s">
        <v>668</v>
      </c>
      <c r="G66" s="2">
        <v>47</v>
      </c>
      <c r="H66" s="3">
        <v>44224</v>
      </c>
      <c r="I66" s="2" t="s">
        <v>633</v>
      </c>
    </row>
    <row r="67" spans="1:9" ht="15.5" x14ac:dyDescent="0.35">
      <c r="A67" s="2">
        <v>66</v>
      </c>
      <c r="B67" s="2" t="s">
        <v>518</v>
      </c>
      <c r="C67" s="2" t="s">
        <v>519</v>
      </c>
      <c r="D67" s="2" t="s">
        <v>520</v>
      </c>
      <c r="E67" s="2" t="s">
        <v>688</v>
      </c>
      <c r="F67" s="2" t="s">
        <v>669</v>
      </c>
      <c r="G67" s="2">
        <v>10</v>
      </c>
      <c r="H67" s="3">
        <v>44477</v>
      </c>
      <c r="I67" s="2" t="s">
        <v>633</v>
      </c>
    </row>
    <row r="68" spans="1:9" ht="15.5" x14ac:dyDescent="0.35">
      <c r="A68" s="2">
        <v>67</v>
      </c>
      <c r="B68" s="2" t="s">
        <v>488</v>
      </c>
      <c r="C68" s="2" t="s">
        <v>489</v>
      </c>
      <c r="D68" s="2" t="s">
        <v>490</v>
      </c>
      <c r="E68" s="2" t="s">
        <v>677</v>
      </c>
      <c r="F68" s="2" t="s">
        <v>669</v>
      </c>
      <c r="G68" s="2">
        <v>94</v>
      </c>
      <c r="H68" s="3">
        <v>43990</v>
      </c>
      <c r="I68" s="2" t="s">
        <v>633</v>
      </c>
    </row>
    <row r="69" spans="1:9" ht="15.5" x14ac:dyDescent="0.35">
      <c r="A69" s="2">
        <v>68</v>
      </c>
      <c r="B69" s="2" t="s">
        <v>586</v>
      </c>
      <c r="C69" s="2" t="s">
        <v>587</v>
      </c>
      <c r="D69" s="2" t="s">
        <v>588</v>
      </c>
      <c r="E69" s="2" t="s">
        <v>690</v>
      </c>
      <c r="F69" s="2" t="s">
        <v>673</v>
      </c>
      <c r="G69" s="2">
        <v>4</v>
      </c>
      <c r="H69" s="3">
        <v>43575</v>
      </c>
      <c r="I69" s="2" t="s">
        <v>634</v>
      </c>
    </row>
    <row r="70" spans="1:9" ht="15.5" x14ac:dyDescent="0.35">
      <c r="A70" s="2">
        <v>69</v>
      </c>
      <c r="B70" s="2" t="s">
        <v>589</v>
      </c>
      <c r="C70" s="2" t="s">
        <v>590</v>
      </c>
      <c r="D70" s="2" t="s">
        <v>591</v>
      </c>
      <c r="E70" s="2" t="s">
        <v>682</v>
      </c>
      <c r="F70" s="2" t="s">
        <v>676</v>
      </c>
      <c r="G70" s="2">
        <v>20</v>
      </c>
      <c r="H70" s="3">
        <v>43609</v>
      </c>
      <c r="I70" s="2" t="s">
        <v>633</v>
      </c>
    </row>
    <row r="71" spans="1:9" ht="15.5" x14ac:dyDescent="0.35">
      <c r="A71" s="2">
        <v>70</v>
      </c>
      <c r="B71" s="2" t="s">
        <v>476</v>
      </c>
      <c r="C71" s="2" t="s">
        <v>477</v>
      </c>
      <c r="D71" s="2" t="s">
        <v>478</v>
      </c>
      <c r="E71" s="2" t="s">
        <v>689</v>
      </c>
      <c r="F71" s="2" t="s">
        <v>671</v>
      </c>
      <c r="G71" s="2">
        <v>12</v>
      </c>
      <c r="H71" s="3">
        <v>44362</v>
      </c>
      <c r="I71" s="2" t="s">
        <v>633</v>
      </c>
    </row>
    <row r="72" spans="1:9" ht="15.5" x14ac:dyDescent="0.35">
      <c r="A72" s="2">
        <v>71</v>
      </c>
      <c r="B72" s="2" t="s">
        <v>467</v>
      </c>
      <c r="C72" s="2" t="s">
        <v>468</v>
      </c>
      <c r="D72" s="2" t="s">
        <v>469</v>
      </c>
      <c r="E72" s="2" t="s">
        <v>681</v>
      </c>
      <c r="F72" s="2" t="s">
        <v>669</v>
      </c>
      <c r="G72" s="2">
        <v>27</v>
      </c>
      <c r="H72" s="3">
        <v>43664</v>
      </c>
      <c r="I72" s="2" t="s">
        <v>633</v>
      </c>
    </row>
    <row r="73" spans="1:9" ht="15.5" x14ac:dyDescent="0.35">
      <c r="A73" s="2">
        <v>72</v>
      </c>
      <c r="B73" s="2" t="s">
        <v>473</v>
      </c>
      <c r="C73" s="2" t="s">
        <v>474</v>
      </c>
      <c r="D73" s="2" t="s">
        <v>475</v>
      </c>
      <c r="E73" s="2" t="s">
        <v>682</v>
      </c>
      <c r="F73" s="2" t="s">
        <v>671</v>
      </c>
      <c r="G73" s="2">
        <v>82</v>
      </c>
      <c r="H73" s="3">
        <v>43882</v>
      </c>
      <c r="I73" s="2" t="s">
        <v>633</v>
      </c>
    </row>
    <row r="74" spans="1:9" ht="15.5" x14ac:dyDescent="0.35">
      <c r="A74" s="2">
        <v>73</v>
      </c>
      <c r="B74" s="2" t="s">
        <v>568</v>
      </c>
      <c r="C74" s="2" t="s">
        <v>569</v>
      </c>
      <c r="D74" s="2" t="s">
        <v>570</v>
      </c>
      <c r="E74" s="2" t="s">
        <v>677</v>
      </c>
      <c r="F74" s="2" t="s">
        <v>675</v>
      </c>
      <c r="G74" s="2">
        <v>77</v>
      </c>
      <c r="H74" s="3">
        <v>43895</v>
      </c>
      <c r="I74" s="2" t="s">
        <v>634</v>
      </c>
    </row>
    <row r="75" spans="1:9" ht="15.5" x14ac:dyDescent="0.35">
      <c r="A75" s="2">
        <v>74</v>
      </c>
      <c r="B75" s="2" t="s">
        <v>326</v>
      </c>
      <c r="C75" s="2" t="s">
        <v>327</v>
      </c>
      <c r="D75" s="2" t="s">
        <v>328</v>
      </c>
      <c r="E75" s="2" t="s">
        <v>684</v>
      </c>
      <c r="F75" s="2" t="s">
        <v>673</v>
      </c>
      <c r="G75" s="2">
        <v>86</v>
      </c>
      <c r="H75" s="3">
        <v>43365</v>
      </c>
      <c r="I75" s="2" t="s">
        <v>634</v>
      </c>
    </row>
    <row r="76" spans="1:9" ht="15.5" x14ac:dyDescent="0.35">
      <c r="A76" s="2">
        <v>75</v>
      </c>
      <c r="B76" s="2" t="s">
        <v>545</v>
      </c>
      <c r="C76" s="2" t="s">
        <v>546</v>
      </c>
      <c r="D76" s="2" t="s">
        <v>547</v>
      </c>
      <c r="E76" s="2" t="s">
        <v>683</v>
      </c>
      <c r="F76" s="2" t="s">
        <v>668</v>
      </c>
      <c r="G76" s="2">
        <v>20</v>
      </c>
      <c r="H76" s="3">
        <v>43730</v>
      </c>
      <c r="I76" s="2" t="s">
        <v>633</v>
      </c>
    </row>
    <row r="77" spans="1:9" ht="15.5" x14ac:dyDescent="0.35">
      <c r="A77" s="2">
        <v>76</v>
      </c>
      <c r="B77" s="2" t="s">
        <v>562</v>
      </c>
      <c r="C77" s="2" t="s">
        <v>563</v>
      </c>
      <c r="D77" s="2" t="s">
        <v>564</v>
      </c>
      <c r="E77" s="2" t="s">
        <v>446</v>
      </c>
      <c r="F77" s="2" t="s">
        <v>676</v>
      </c>
      <c r="G77" s="2">
        <v>38</v>
      </c>
      <c r="H77" s="3">
        <v>44811</v>
      </c>
      <c r="I77" s="2" t="s">
        <v>634</v>
      </c>
    </row>
    <row r="78" spans="1:9" ht="15.5" x14ac:dyDescent="0.35">
      <c r="A78" s="2">
        <v>77</v>
      </c>
      <c r="B78" s="2" t="s">
        <v>335</v>
      </c>
      <c r="C78" s="2" t="s">
        <v>336</v>
      </c>
      <c r="D78" s="2" t="s">
        <v>337</v>
      </c>
      <c r="E78" s="2" t="s">
        <v>686</v>
      </c>
      <c r="F78" s="2" t="s">
        <v>671</v>
      </c>
      <c r="G78" s="2">
        <v>74</v>
      </c>
      <c r="H78" s="3">
        <v>44458</v>
      </c>
      <c r="I78" s="2" t="s">
        <v>634</v>
      </c>
    </row>
    <row r="79" spans="1:9" ht="15.5" x14ac:dyDescent="0.35">
      <c r="A79" s="2">
        <v>78</v>
      </c>
      <c r="B79" s="2" t="s">
        <v>506</v>
      </c>
      <c r="C79" s="2" t="s">
        <v>507</v>
      </c>
      <c r="D79" s="2" t="s">
        <v>508</v>
      </c>
      <c r="E79" s="2" t="s">
        <v>687</v>
      </c>
      <c r="F79" s="2" t="s">
        <v>668</v>
      </c>
      <c r="G79" s="2">
        <v>9</v>
      </c>
      <c r="H79" s="3">
        <v>43435</v>
      </c>
      <c r="I79" s="2" t="s">
        <v>634</v>
      </c>
    </row>
    <row r="80" spans="1:9" ht="15.5" x14ac:dyDescent="0.35">
      <c r="A80" s="2">
        <v>79</v>
      </c>
      <c r="B80" s="2" t="s">
        <v>440</v>
      </c>
      <c r="C80" s="2" t="s">
        <v>441</v>
      </c>
      <c r="D80" s="2" t="s">
        <v>442</v>
      </c>
      <c r="E80" s="2" t="s">
        <v>678</v>
      </c>
      <c r="F80" s="2" t="s">
        <v>676</v>
      </c>
      <c r="G80" s="2">
        <v>78</v>
      </c>
      <c r="H80" s="3">
        <v>43768</v>
      </c>
      <c r="I80" s="2" t="s">
        <v>634</v>
      </c>
    </row>
    <row r="81" spans="1:9" ht="15.5" x14ac:dyDescent="0.35">
      <c r="A81" s="2">
        <v>80</v>
      </c>
      <c r="B81" s="2" t="s">
        <v>365</v>
      </c>
      <c r="C81" s="2" t="s">
        <v>366</v>
      </c>
      <c r="D81" s="2" t="s">
        <v>367</v>
      </c>
      <c r="E81" s="2" t="s">
        <v>677</v>
      </c>
      <c r="F81" s="2" t="s">
        <v>672</v>
      </c>
      <c r="G81" s="2">
        <v>14</v>
      </c>
      <c r="H81" s="3">
        <v>43651</v>
      </c>
      <c r="I81" s="2" t="s">
        <v>634</v>
      </c>
    </row>
    <row r="82" spans="1:9" ht="15.5" x14ac:dyDescent="0.35">
      <c r="A82" s="2">
        <v>81</v>
      </c>
      <c r="B82" s="2" t="s">
        <v>299</v>
      </c>
      <c r="C82" s="2" t="s">
        <v>300</v>
      </c>
      <c r="D82" s="2" t="s">
        <v>301</v>
      </c>
      <c r="E82" s="2" t="s">
        <v>681</v>
      </c>
      <c r="F82" s="2" t="s">
        <v>672</v>
      </c>
      <c r="G82" s="2">
        <v>56</v>
      </c>
      <c r="H82" s="3">
        <v>44239</v>
      </c>
      <c r="I82" s="2" t="s">
        <v>633</v>
      </c>
    </row>
    <row r="83" spans="1:9" ht="15.5" x14ac:dyDescent="0.35">
      <c r="A83" s="2">
        <v>82</v>
      </c>
      <c r="B83" s="2" t="s">
        <v>565</v>
      </c>
      <c r="C83" s="2" t="s">
        <v>566</v>
      </c>
      <c r="D83" s="2" t="s">
        <v>567</v>
      </c>
      <c r="E83" s="2" t="s">
        <v>677</v>
      </c>
      <c r="F83" s="2" t="s">
        <v>672</v>
      </c>
      <c r="G83" s="2">
        <v>65</v>
      </c>
      <c r="H83" s="3">
        <v>44830</v>
      </c>
      <c r="I83" s="2" t="s">
        <v>633</v>
      </c>
    </row>
    <row r="84" spans="1:9" ht="15.5" x14ac:dyDescent="0.35">
      <c r="A84" s="2">
        <v>83</v>
      </c>
      <c r="B84" s="2" t="s">
        <v>574</v>
      </c>
      <c r="C84" s="2" t="s">
        <v>575</v>
      </c>
      <c r="D84" s="2" t="s">
        <v>576</v>
      </c>
      <c r="E84" s="2" t="s">
        <v>680</v>
      </c>
      <c r="F84" s="2" t="s">
        <v>668</v>
      </c>
      <c r="G84" s="2">
        <v>80</v>
      </c>
      <c r="H84" s="3">
        <v>44205</v>
      </c>
      <c r="I84" s="2" t="s">
        <v>633</v>
      </c>
    </row>
    <row r="85" spans="1:9" ht="15.5" x14ac:dyDescent="0.35">
      <c r="A85" s="2">
        <v>84</v>
      </c>
      <c r="B85" s="2" t="s">
        <v>383</v>
      </c>
      <c r="C85" s="2" t="s">
        <v>384</v>
      </c>
      <c r="D85" s="2" t="s">
        <v>385</v>
      </c>
      <c r="E85" s="2" t="s">
        <v>686</v>
      </c>
      <c r="F85" s="2" t="s">
        <v>675</v>
      </c>
      <c r="G85" s="2">
        <v>31</v>
      </c>
      <c r="H85" s="3">
        <v>44627</v>
      </c>
      <c r="I85" s="2" t="s">
        <v>634</v>
      </c>
    </row>
    <row r="86" spans="1:9" ht="15.5" x14ac:dyDescent="0.35">
      <c r="A86" s="2">
        <v>85</v>
      </c>
      <c r="B86" s="2" t="s">
        <v>431</v>
      </c>
      <c r="C86" s="2" t="s">
        <v>432</v>
      </c>
      <c r="D86" s="2" t="s">
        <v>433</v>
      </c>
      <c r="E86" s="2" t="s">
        <v>690</v>
      </c>
      <c r="F86" s="2" t="s">
        <v>670</v>
      </c>
      <c r="G86" s="2">
        <v>27</v>
      </c>
      <c r="H86" s="3">
        <v>44361</v>
      </c>
      <c r="I86" s="2" t="s">
        <v>634</v>
      </c>
    </row>
    <row r="87" spans="1:9" ht="15.5" x14ac:dyDescent="0.35">
      <c r="A87" s="2">
        <v>86</v>
      </c>
      <c r="B87" s="2" t="s">
        <v>371</v>
      </c>
      <c r="C87" s="2" t="s">
        <v>372</v>
      </c>
      <c r="D87" s="2" t="s">
        <v>373</v>
      </c>
      <c r="E87" s="2" t="s">
        <v>679</v>
      </c>
      <c r="F87" s="2" t="s">
        <v>676</v>
      </c>
      <c r="G87" s="2">
        <v>79</v>
      </c>
      <c r="H87" s="3">
        <v>43748</v>
      </c>
      <c r="I87" s="2" t="s">
        <v>633</v>
      </c>
    </row>
    <row r="88" spans="1:9" ht="15.5" x14ac:dyDescent="0.35">
      <c r="A88" s="2">
        <v>87</v>
      </c>
      <c r="B88" s="2" t="s">
        <v>559</v>
      </c>
      <c r="C88" s="2" t="s">
        <v>560</v>
      </c>
      <c r="D88" s="2" t="s">
        <v>561</v>
      </c>
      <c r="E88" s="2" t="s">
        <v>685</v>
      </c>
      <c r="F88" s="2" t="s">
        <v>670</v>
      </c>
      <c r="G88" s="2">
        <v>73</v>
      </c>
      <c r="H88" s="3">
        <v>43526</v>
      </c>
      <c r="I88" s="2" t="s">
        <v>634</v>
      </c>
    </row>
    <row r="89" spans="1:9" ht="15.5" x14ac:dyDescent="0.35">
      <c r="A89" s="2">
        <v>88</v>
      </c>
      <c r="B89" s="2" t="s">
        <v>515</v>
      </c>
      <c r="C89" s="2" t="s">
        <v>516</v>
      </c>
      <c r="D89" s="2" t="s">
        <v>517</v>
      </c>
      <c r="E89" s="2" t="s">
        <v>677</v>
      </c>
      <c r="F89" s="2" t="s">
        <v>675</v>
      </c>
      <c r="G89" s="2">
        <v>24</v>
      </c>
      <c r="H89" s="3">
        <v>44810</v>
      </c>
      <c r="I89" s="2" t="s">
        <v>633</v>
      </c>
    </row>
    <row r="90" spans="1:9" ht="15.5" x14ac:dyDescent="0.35">
      <c r="A90" s="2">
        <v>89</v>
      </c>
      <c r="B90" s="2" t="s">
        <v>443</v>
      </c>
      <c r="C90" s="2" t="s">
        <v>444</v>
      </c>
      <c r="D90" s="2" t="s">
        <v>445</v>
      </c>
      <c r="E90" s="2" t="s">
        <v>681</v>
      </c>
      <c r="F90" s="2" t="s">
        <v>675</v>
      </c>
      <c r="G90" s="2">
        <v>71</v>
      </c>
      <c r="H90" s="3">
        <v>43497</v>
      </c>
      <c r="I90" s="2" t="s">
        <v>634</v>
      </c>
    </row>
    <row r="91" spans="1:9" ht="15.5" x14ac:dyDescent="0.35">
      <c r="A91" s="2">
        <v>90</v>
      </c>
      <c r="B91" s="2" t="s">
        <v>592</v>
      </c>
      <c r="C91" s="2" t="s">
        <v>593</v>
      </c>
      <c r="D91" s="2" t="s">
        <v>594</v>
      </c>
      <c r="E91" s="2" t="s">
        <v>690</v>
      </c>
      <c r="F91" s="2" t="s">
        <v>673</v>
      </c>
      <c r="G91" s="2">
        <v>56</v>
      </c>
      <c r="H91" s="3">
        <v>44053</v>
      </c>
      <c r="I91" s="2" t="s">
        <v>633</v>
      </c>
    </row>
    <row r="92" spans="1:9" ht="15.5" x14ac:dyDescent="0.35">
      <c r="A92" s="2">
        <v>91</v>
      </c>
      <c r="B92" s="2" t="s">
        <v>642</v>
      </c>
      <c r="C92" s="2" t="s">
        <v>646</v>
      </c>
      <c r="D92" s="2" t="s">
        <v>643</v>
      </c>
      <c r="E92" s="2" t="s">
        <v>684</v>
      </c>
      <c r="F92" s="2" t="s">
        <v>676</v>
      </c>
      <c r="G92" s="2">
        <v>46</v>
      </c>
      <c r="H92" s="1">
        <v>42858</v>
      </c>
      <c r="I92" s="2" t="s">
        <v>634</v>
      </c>
    </row>
    <row r="93" spans="1:9" ht="15.5" x14ac:dyDescent="0.35">
      <c r="A93" s="2">
        <v>92</v>
      </c>
      <c r="B93" s="2" t="s">
        <v>428</v>
      </c>
      <c r="C93" s="2" t="s">
        <v>429</v>
      </c>
      <c r="D93" s="2" t="s">
        <v>430</v>
      </c>
      <c r="E93" s="2" t="s">
        <v>682</v>
      </c>
      <c r="F93" s="2" t="s">
        <v>675</v>
      </c>
      <c r="G93" s="2">
        <v>45</v>
      </c>
      <c r="H93" s="3">
        <v>43941</v>
      </c>
      <c r="I93" s="2" t="s">
        <v>633</v>
      </c>
    </row>
    <row r="94" spans="1:9" ht="15.5" x14ac:dyDescent="0.35">
      <c r="A94" s="2">
        <v>93</v>
      </c>
      <c r="B94" s="2" t="s">
        <v>296</v>
      </c>
      <c r="C94" s="2" t="s">
        <v>297</v>
      </c>
      <c r="D94" s="2" t="s">
        <v>298</v>
      </c>
      <c r="E94" s="2" t="s">
        <v>446</v>
      </c>
      <c r="F94" s="2" t="s">
        <v>674</v>
      </c>
      <c r="G94" s="2">
        <v>23</v>
      </c>
      <c r="H94" s="3">
        <v>43382</v>
      </c>
      <c r="I94" s="2" t="s">
        <v>633</v>
      </c>
    </row>
    <row r="95" spans="1:9" ht="15.5" x14ac:dyDescent="0.35">
      <c r="A95" s="2">
        <v>94</v>
      </c>
      <c r="B95" s="2" t="s">
        <v>524</v>
      </c>
      <c r="C95" s="2" t="s">
        <v>525</v>
      </c>
      <c r="D95" s="2" t="s">
        <v>526</v>
      </c>
      <c r="E95" s="2" t="s">
        <v>687</v>
      </c>
      <c r="F95" s="2" t="s">
        <v>675</v>
      </c>
      <c r="G95" s="2">
        <v>31</v>
      </c>
      <c r="H95" s="3">
        <v>44769</v>
      </c>
      <c r="I95" s="2" t="s">
        <v>633</v>
      </c>
    </row>
    <row r="96" spans="1:9" ht="15.5" x14ac:dyDescent="0.35">
      <c r="A96" s="2">
        <v>95</v>
      </c>
      <c r="B96" s="2" t="s">
        <v>386</v>
      </c>
      <c r="C96" s="2" t="s">
        <v>387</v>
      </c>
      <c r="D96" s="2" t="s">
        <v>388</v>
      </c>
      <c r="E96" s="2" t="s">
        <v>689</v>
      </c>
      <c r="F96" s="2" t="s">
        <v>671</v>
      </c>
      <c r="G96" s="2">
        <v>64</v>
      </c>
      <c r="H96" s="3">
        <v>44113</v>
      </c>
      <c r="I96" s="2" t="s">
        <v>634</v>
      </c>
    </row>
    <row r="97" spans="1:9" ht="15.5" x14ac:dyDescent="0.35">
      <c r="A97" s="2">
        <v>96</v>
      </c>
      <c r="B97" s="2" t="s">
        <v>691</v>
      </c>
      <c r="C97" s="2" t="s">
        <v>692</v>
      </c>
      <c r="D97" s="2" t="s">
        <v>665</v>
      </c>
      <c r="E97" s="2" t="s">
        <v>682</v>
      </c>
      <c r="F97" s="2" t="s">
        <v>675</v>
      </c>
      <c r="G97" s="2">
        <v>2</v>
      </c>
      <c r="H97" s="1">
        <v>44683</v>
      </c>
      <c r="I97" s="2" t="s">
        <v>634</v>
      </c>
    </row>
    <row r="98" spans="1:9" ht="15.5" x14ac:dyDescent="0.35">
      <c r="A98" s="2">
        <v>97</v>
      </c>
      <c r="B98" s="2" t="s">
        <v>455</v>
      </c>
      <c r="C98" s="2" t="s">
        <v>456</v>
      </c>
      <c r="D98" s="2" t="s">
        <v>457</v>
      </c>
      <c r="E98" s="2" t="s">
        <v>688</v>
      </c>
      <c r="F98" s="2" t="s">
        <v>676</v>
      </c>
      <c r="G98" s="2">
        <v>91</v>
      </c>
      <c r="H98" s="3">
        <v>44285</v>
      </c>
      <c r="I98" s="2" t="s">
        <v>633</v>
      </c>
    </row>
    <row r="99" spans="1:9" ht="15.5" x14ac:dyDescent="0.35">
      <c r="A99" s="2">
        <v>98</v>
      </c>
      <c r="B99" s="2" t="s">
        <v>452</v>
      </c>
      <c r="C99" s="2" t="s">
        <v>453</v>
      </c>
      <c r="D99" s="2" t="s">
        <v>454</v>
      </c>
      <c r="E99" s="2" t="s">
        <v>446</v>
      </c>
      <c r="F99" s="2" t="s">
        <v>676</v>
      </c>
      <c r="G99" s="2">
        <v>91</v>
      </c>
      <c r="H99" s="3">
        <v>44187</v>
      </c>
      <c r="I99" s="2" t="s">
        <v>633</v>
      </c>
    </row>
    <row r="100" spans="1:9" ht="15.5" x14ac:dyDescent="0.35">
      <c r="A100" s="2">
        <v>99</v>
      </c>
      <c r="B100" s="2" t="s">
        <v>356</v>
      </c>
      <c r="C100" s="2" t="s">
        <v>551</v>
      </c>
      <c r="D100" s="2" t="s">
        <v>552</v>
      </c>
      <c r="E100" s="2" t="s">
        <v>688</v>
      </c>
      <c r="F100" s="2" t="s">
        <v>670</v>
      </c>
      <c r="G100" s="2">
        <v>49</v>
      </c>
      <c r="H100" s="3">
        <v>44044</v>
      </c>
      <c r="I100" s="2" t="s">
        <v>634</v>
      </c>
    </row>
    <row r="101" spans="1:9" ht="15.5" x14ac:dyDescent="0.35">
      <c r="A101" s="2">
        <v>100</v>
      </c>
      <c r="B101" s="2" t="s">
        <v>656</v>
      </c>
      <c r="C101" s="2" t="s">
        <v>657</v>
      </c>
      <c r="D101" s="2" t="s">
        <v>658</v>
      </c>
      <c r="E101" s="2" t="s">
        <v>682</v>
      </c>
      <c r="F101" s="2" t="s">
        <v>674</v>
      </c>
      <c r="G101" s="2">
        <v>56</v>
      </c>
      <c r="H101" s="1">
        <v>43650</v>
      </c>
      <c r="I101" s="2" t="s">
        <v>633</v>
      </c>
    </row>
    <row r="102" spans="1:9" ht="15.5" x14ac:dyDescent="0.35">
      <c r="A102" s="2">
        <v>101</v>
      </c>
      <c r="B102" s="2" t="s">
        <v>437</v>
      </c>
      <c r="C102" s="2" t="s">
        <v>438</v>
      </c>
      <c r="D102" s="2" t="s">
        <v>439</v>
      </c>
      <c r="E102" s="2" t="s">
        <v>680</v>
      </c>
      <c r="F102" s="2" t="s">
        <v>671</v>
      </c>
      <c r="G102" s="2">
        <v>3</v>
      </c>
      <c r="H102" s="3">
        <v>44792</v>
      </c>
      <c r="I102" s="2" t="s">
        <v>634</v>
      </c>
    </row>
    <row r="103" spans="1:9" ht="15.5" x14ac:dyDescent="0.35">
      <c r="A103" s="2">
        <v>102</v>
      </c>
      <c r="B103" s="2" t="s">
        <v>347</v>
      </c>
      <c r="C103" s="2" t="s">
        <v>348</v>
      </c>
      <c r="D103" s="2" t="s">
        <v>349</v>
      </c>
      <c r="E103" s="2" t="s">
        <v>689</v>
      </c>
      <c r="F103" s="2" t="s">
        <v>672</v>
      </c>
      <c r="G103" s="2">
        <v>52</v>
      </c>
      <c r="H103" s="3">
        <v>44568</v>
      </c>
      <c r="I103" s="2" t="s">
        <v>633</v>
      </c>
    </row>
    <row r="104" spans="1:9" ht="15.5" x14ac:dyDescent="0.35">
      <c r="A104" s="2">
        <v>103</v>
      </c>
      <c r="B104" s="2" t="s">
        <v>512</v>
      </c>
      <c r="C104" s="2" t="s">
        <v>513</v>
      </c>
      <c r="D104" s="2" t="s">
        <v>514</v>
      </c>
      <c r="E104" s="2" t="s">
        <v>689</v>
      </c>
      <c r="F104" s="2" t="s">
        <v>668</v>
      </c>
      <c r="G104" s="2">
        <v>40</v>
      </c>
      <c r="H104" s="3">
        <v>44008</v>
      </c>
      <c r="I104" s="2" t="s">
        <v>634</v>
      </c>
    </row>
    <row r="105" spans="1:9" ht="15.5" x14ac:dyDescent="0.35">
      <c r="A105" s="2">
        <v>104</v>
      </c>
      <c r="B105" s="2" t="s">
        <v>359</v>
      </c>
      <c r="C105" s="2" t="s">
        <v>360</v>
      </c>
      <c r="D105" s="2" t="s">
        <v>361</v>
      </c>
      <c r="E105" s="2" t="s">
        <v>678</v>
      </c>
      <c r="F105" s="2" t="s">
        <v>670</v>
      </c>
      <c r="G105" s="2">
        <v>95</v>
      </c>
      <c r="H105" s="3">
        <v>44374</v>
      </c>
      <c r="I105" s="2" t="s">
        <v>634</v>
      </c>
    </row>
    <row r="106" spans="1:9" ht="15.5" x14ac:dyDescent="0.35">
      <c r="A106" s="2">
        <v>105</v>
      </c>
      <c r="B106" s="2" t="s">
        <v>491</v>
      </c>
      <c r="C106" s="2" t="s">
        <v>492</v>
      </c>
      <c r="D106" s="2" t="s">
        <v>493</v>
      </c>
      <c r="E106" s="2" t="s">
        <v>687</v>
      </c>
      <c r="F106" s="2" t="s">
        <v>668</v>
      </c>
      <c r="G106" s="2">
        <v>61</v>
      </c>
      <c r="H106" s="3">
        <v>44375</v>
      </c>
      <c r="I106" s="2" t="s">
        <v>633</v>
      </c>
    </row>
    <row r="107" spans="1:9" ht="15.5" x14ac:dyDescent="0.35">
      <c r="A107" s="2">
        <v>106</v>
      </c>
      <c r="B107" s="2" t="s">
        <v>533</v>
      </c>
      <c r="C107" s="2" t="s">
        <v>534</v>
      </c>
      <c r="D107" s="2" t="s">
        <v>535</v>
      </c>
      <c r="E107" s="2" t="s">
        <v>680</v>
      </c>
      <c r="F107" s="2" t="s">
        <v>672</v>
      </c>
      <c r="G107" s="2">
        <v>96</v>
      </c>
      <c r="H107" s="3">
        <v>44752</v>
      </c>
      <c r="I107" s="2" t="s">
        <v>633</v>
      </c>
    </row>
    <row r="108" spans="1:9" ht="15.5" x14ac:dyDescent="0.35">
      <c r="A108" s="2">
        <v>107</v>
      </c>
      <c r="B108" s="2" t="s">
        <v>368</v>
      </c>
      <c r="C108" s="2" t="s">
        <v>369</v>
      </c>
      <c r="D108" s="2" t="s">
        <v>370</v>
      </c>
      <c r="E108" s="2" t="s">
        <v>687</v>
      </c>
      <c r="F108" s="2" t="s">
        <v>675</v>
      </c>
      <c r="G108" s="2">
        <v>88</v>
      </c>
      <c r="H108" s="3">
        <v>44738</v>
      </c>
      <c r="I108" s="2" t="s">
        <v>633</v>
      </c>
    </row>
    <row r="109" spans="1:9" ht="15.5" x14ac:dyDescent="0.35">
      <c r="A109" s="2">
        <v>108</v>
      </c>
      <c r="B109" s="2" t="s">
        <v>627</v>
      </c>
      <c r="C109" s="2" t="s">
        <v>628</v>
      </c>
      <c r="D109" s="2" t="s">
        <v>629</v>
      </c>
      <c r="E109" s="2" t="s">
        <v>689</v>
      </c>
      <c r="F109" s="2" t="s">
        <v>675</v>
      </c>
      <c r="G109" s="2">
        <v>23</v>
      </c>
      <c r="H109" s="1">
        <v>43547</v>
      </c>
      <c r="I109" s="2" t="s">
        <v>634</v>
      </c>
    </row>
    <row r="110" spans="1:9" ht="15.5" x14ac:dyDescent="0.35">
      <c r="A110" s="2">
        <v>109</v>
      </c>
      <c r="B110" s="2" t="s">
        <v>362</v>
      </c>
      <c r="C110" s="2" t="s">
        <v>363</v>
      </c>
      <c r="D110" s="2" t="s">
        <v>364</v>
      </c>
      <c r="E110" s="2" t="s">
        <v>680</v>
      </c>
      <c r="F110" s="2" t="s">
        <v>668</v>
      </c>
      <c r="G110" s="2">
        <v>26</v>
      </c>
      <c r="H110" s="3">
        <v>44852</v>
      </c>
      <c r="I110" s="2" t="s">
        <v>633</v>
      </c>
    </row>
    <row r="111" spans="1:9" ht="15.5" x14ac:dyDescent="0.35">
      <c r="A111" s="2">
        <v>110</v>
      </c>
      <c r="B111" s="2" t="s">
        <v>374</v>
      </c>
      <c r="C111" s="2" t="s">
        <v>375</v>
      </c>
      <c r="D111" s="2" t="s">
        <v>376</v>
      </c>
      <c r="E111" s="2" t="s">
        <v>683</v>
      </c>
      <c r="F111" s="2" t="s">
        <v>675</v>
      </c>
      <c r="G111" s="2">
        <v>45</v>
      </c>
      <c r="H111" s="3">
        <v>43960</v>
      </c>
      <c r="I111" s="2" t="s">
        <v>634</v>
      </c>
    </row>
    <row r="112" spans="1:9" ht="15.5" x14ac:dyDescent="0.35">
      <c r="A112" s="2">
        <v>111</v>
      </c>
      <c r="B112" s="2" t="s">
        <v>407</v>
      </c>
      <c r="C112" s="2" t="s">
        <v>408</v>
      </c>
      <c r="D112" s="2" t="s">
        <v>409</v>
      </c>
      <c r="E112" s="2" t="s">
        <v>678</v>
      </c>
      <c r="F112" s="2" t="s">
        <v>670</v>
      </c>
      <c r="G112" s="2">
        <v>41</v>
      </c>
      <c r="H112" s="3">
        <v>44319</v>
      </c>
      <c r="I112" s="2" t="s">
        <v>634</v>
      </c>
    </row>
    <row r="113" spans="1:9" ht="15.5" x14ac:dyDescent="0.35">
      <c r="A113" s="2">
        <v>112</v>
      </c>
      <c r="B113" s="2" t="s">
        <v>341</v>
      </c>
      <c r="C113" s="2" t="s">
        <v>342</v>
      </c>
      <c r="D113" s="2" t="s">
        <v>343</v>
      </c>
      <c r="E113" s="2" t="s">
        <v>682</v>
      </c>
      <c r="F113" s="2" t="s">
        <v>676</v>
      </c>
      <c r="G113" s="2">
        <v>72</v>
      </c>
      <c r="H113" s="3">
        <v>44731</v>
      </c>
      <c r="I113" s="2" t="s">
        <v>633</v>
      </c>
    </row>
  </sheetData>
  <sortState xmlns:xlrd2="http://schemas.microsoft.com/office/spreadsheetml/2017/richdata2" ref="B2:I113">
    <sortCondition ref="C2:C113"/>
  </sortState>
  <phoneticPr fontId="2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96"/>
  <sheetViews>
    <sheetView tabSelected="1" zoomScale="85" zoomScaleNormal="85" workbookViewId="0">
      <selection activeCell="E13" sqref="E13"/>
    </sheetView>
  </sheetViews>
  <sheetFormatPr defaultRowHeight="15.5" x14ac:dyDescent="0.35"/>
  <cols>
    <col min="1" max="1" width="9.26953125" style="12" bestFit="1" customWidth="1"/>
    <col min="2" max="2" width="11.6328125" style="13" customWidth="1"/>
    <col min="3" max="3" width="8.7265625" style="20"/>
    <col min="4" max="4" width="18.7265625" style="16" bestFit="1" customWidth="1"/>
    <col min="5" max="6" width="11.36328125" style="16" customWidth="1"/>
    <col min="7" max="7" width="51" style="13" customWidth="1"/>
    <col min="8" max="8" width="20.81640625" style="13" customWidth="1"/>
    <col min="9" max="9" width="10.81640625" style="13" customWidth="1"/>
    <col min="10" max="11" width="8.7265625" style="20"/>
  </cols>
  <sheetData>
    <row r="1" spans="1:11" x14ac:dyDescent="0.35">
      <c r="A1" s="7" t="s">
        <v>762</v>
      </c>
      <c r="B1" s="8" t="s">
        <v>693</v>
      </c>
      <c r="C1" s="18" t="s">
        <v>732</v>
      </c>
      <c r="D1" s="15" t="s">
        <v>76</v>
      </c>
      <c r="E1" s="15" t="s">
        <v>77</v>
      </c>
      <c r="F1" s="15" t="s">
        <v>760</v>
      </c>
      <c r="G1" s="8" t="s">
        <v>78</v>
      </c>
      <c r="H1" s="8" t="s">
        <v>79</v>
      </c>
      <c r="I1" s="8" t="s">
        <v>80</v>
      </c>
      <c r="J1" s="8" t="s">
        <v>759</v>
      </c>
      <c r="K1" s="8" t="s">
        <v>761</v>
      </c>
    </row>
    <row r="2" spans="1:11" x14ac:dyDescent="0.35">
      <c r="A2" s="9">
        <v>1</v>
      </c>
      <c r="B2" s="17" t="s">
        <v>43</v>
      </c>
      <c r="C2" s="17">
        <v>58</v>
      </c>
      <c r="D2" s="19">
        <v>42937</v>
      </c>
      <c r="E2" s="16">
        <f>D2+94</f>
        <v>43031</v>
      </c>
      <c r="F2" s="16">
        <f>D2+((E2-D2)/2)</f>
        <v>42984</v>
      </c>
      <c r="G2" s="10" t="s">
        <v>214</v>
      </c>
      <c r="H2" s="10" t="s">
        <v>215</v>
      </c>
      <c r="I2" s="11">
        <v>4.3000888265544601</v>
      </c>
      <c r="J2" s="20">
        <f>E2-D2</f>
        <v>94</v>
      </c>
      <c r="K2" s="20">
        <v>66</v>
      </c>
    </row>
    <row r="3" spans="1:11" x14ac:dyDescent="0.35">
      <c r="A3" s="9">
        <v>2</v>
      </c>
      <c r="B3" s="17" t="s">
        <v>75</v>
      </c>
      <c r="C3" s="17">
        <v>79</v>
      </c>
      <c r="D3" s="19">
        <v>43101</v>
      </c>
      <c r="E3" s="16">
        <f>D3+44</f>
        <v>43145</v>
      </c>
      <c r="F3" s="16">
        <f>D3+((E3-D3)/2)</f>
        <v>43123</v>
      </c>
      <c r="G3" s="10" t="s">
        <v>181</v>
      </c>
      <c r="H3" s="10" t="s">
        <v>701</v>
      </c>
      <c r="I3" s="11">
        <v>4.6077466105656804</v>
      </c>
      <c r="J3" s="20">
        <f>E3-D3</f>
        <v>44</v>
      </c>
      <c r="K3" s="20">
        <v>95</v>
      </c>
    </row>
    <row r="4" spans="1:11" x14ac:dyDescent="0.35">
      <c r="A4" s="9">
        <v>3</v>
      </c>
      <c r="B4" s="17" t="s">
        <v>7</v>
      </c>
      <c r="C4" s="17">
        <v>55</v>
      </c>
      <c r="D4" s="19">
        <v>43101</v>
      </c>
      <c r="E4" s="16">
        <f t="shared" ref="E4:E62" si="0">D4+(C4+21)</f>
        <v>43177</v>
      </c>
      <c r="F4" s="16">
        <f>D4+((E4-D4)/2)</f>
        <v>43139</v>
      </c>
      <c r="G4" s="10" t="s">
        <v>184</v>
      </c>
      <c r="H4" s="10" t="s">
        <v>185</v>
      </c>
      <c r="I4" s="11">
        <v>3.62</v>
      </c>
      <c r="J4" s="20">
        <f>E4-D4</f>
        <v>76</v>
      </c>
      <c r="K4" s="20">
        <v>5</v>
      </c>
    </row>
    <row r="5" spans="1:11" x14ac:dyDescent="0.35">
      <c r="A5" s="9">
        <v>4</v>
      </c>
      <c r="B5" s="17" t="s">
        <v>26</v>
      </c>
      <c r="C5" s="17">
        <v>72</v>
      </c>
      <c r="D5" s="19">
        <v>43282</v>
      </c>
      <c r="E5" s="16">
        <f t="shared" si="0"/>
        <v>43375</v>
      </c>
      <c r="F5" s="16">
        <f>D5+((E5-D5)/2)</f>
        <v>43328.5</v>
      </c>
      <c r="G5" s="10" t="s">
        <v>171</v>
      </c>
      <c r="H5" s="10" t="s">
        <v>172</v>
      </c>
      <c r="I5" s="11">
        <v>1.91</v>
      </c>
      <c r="J5" s="20">
        <f>E5-D5</f>
        <v>93</v>
      </c>
      <c r="K5" s="20">
        <v>10</v>
      </c>
    </row>
    <row r="6" spans="1:11" x14ac:dyDescent="0.35">
      <c r="A6" s="9">
        <v>5</v>
      </c>
      <c r="B6" s="17" t="s">
        <v>606</v>
      </c>
      <c r="C6" s="17">
        <v>131</v>
      </c>
      <c r="D6" s="19">
        <v>43387</v>
      </c>
      <c r="E6" s="16">
        <f t="shared" si="0"/>
        <v>43539</v>
      </c>
      <c r="F6" s="16">
        <f>D6+((E6-D6)/2)</f>
        <v>43463</v>
      </c>
      <c r="G6" s="10" t="s">
        <v>264</v>
      </c>
      <c r="H6" s="10" t="s">
        <v>265</v>
      </c>
      <c r="I6" s="11">
        <v>9.9</v>
      </c>
      <c r="J6" s="20">
        <f>E6-D6</f>
        <v>152</v>
      </c>
      <c r="K6" s="20">
        <v>42</v>
      </c>
    </row>
    <row r="7" spans="1:11" x14ac:dyDescent="0.35">
      <c r="A7" s="9">
        <v>6</v>
      </c>
      <c r="B7" s="17" t="s">
        <v>61</v>
      </c>
      <c r="C7" s="17">
        <v>28</v>
      </c>
      <c r="D7" s="19">
        <v>43135</v>
      </c>
      <c r="E7" s="16">
        <f t="shared" si="0"/>
        <v>43184</v>
      </c>
      <c r="F7" s="16">
        <f>D7+((E7-D7)/2)</f>
        <v>43159.5</v>
      </c>
      <c r="G7" s="10" t="s">
        <v>149</v>
      </c>
      <c r="H7" s="10" t="s">
        <v>708</v>
      </c>
      <c r="I7" s="11">
        <v>4.4795558672276803</v>
      </c>
      <c r="J7" s="20">
        <f>E7-D7</f>
        <v>49</v>
      </c>
      <c r="K7" s="20">
        <v>54</v>
      </c>
    </row>
    <row r="8" spans="1:11" x14ac:dyDescent="0.35">
      <c r="A8" s="9">
        <v>7</v>
      </c>
      <c r="B8" s="17" t="s">
        <v>75</v>
      </c>
      <c r="C8" s="17">
        <v>79</v>
      </c>
      <c r="D8" s="19">
        <v>43135</v>
      </c>
      <c r="E8" s="16">
        <f t="shared" si="0"/>
        <v>43235</v>
      </c>
      <c r="F8" s="16">
        <f>D8+((E8-D8)/2)</f>
        <v>43185</v>
      </c>
      <c r="G8" s="10" t="s">
        <v>111</v>
      </c>
      <c r="H8" s="10" t="s">
        <v>695</v>
      </c>
      <c r="I8" s="11">
        <v>4.6974801309022904</v>
      </c>
      <c r="J8" s="20">
        <f>E8-D8</f>
        <v>100</v>
      </c>
      <c r="K8" s="20">
        <v>21</v>
      </c>
    </row>
    <row r="9" spans="1:11" x14ac:dyDescent="0.35">
      <c r="A9" s="9">
        <v>8</v>
      </c>
      <c r="B9" s="17" t="s">
        <v>12</v>
      </c>
      <c r="C9" s="17">
        <v>13</v>
      </c>
      <c r="D9" s="19">
        <v>43435</v>
      </c>
      <c r="E9" s="16">
        <f t="shared" si="0"/>
        <v>43469</v>
      </c>
      <c r="F9" s="16">
        <f>D9+((E9-D9)/2)</f>
        <v>43452</v>
      </c>
      <c r="G9" s="10" t="s">
        <v>262</v>
      </c>
      <c r="H9" s="10" t="s">
        <v>263</v>
      </c>
      <c r="I9" s="11">
        <v>4.03</v>
      </c>
      <c r="J9" s="20">
        <f>E9-D9</f>
        <v>34</v>
      </c>
      <c r="K9" s="20">
        <v>43</v>
      </c>
    </row>
    <row r="10" spans="1:11" x14ac:dyDescent="0.35">
      <c r="A10" s="9">
        <v>9</v>
      </c>
      <c r="B10" s="17" t="s">
        <v>49</v>
      </c>
      <c r="C10" s="17">
        <v>47</v>
      </c>
      <c r="D10" s="19">
        <v>43437</v>
      </c>
      <c r="E10" s="16">
        <f t="shared" si="0"/>
        <v>43505</v>
      </c>
      <c r="F10" s="16">
        <f>D10+((E10-D10)/2)</f>
        <v>43471</v>
      </c>
      <c r="G10" s="10" t="s">
        <v>109</v>
      </c>
      <c r="H10" s="10" t="s">
        <v>110</v>
      </c>
      <c r="I10" s="11">
        <v>4.32</v>
      </c>
      <c r="J10" s="20">
        <f>E10-D10</f>
        <v>68</v>
      </c>
      <c r="K10" s="20">
        <v>95</v>
      </c>
    </row>
    <row r="11" spans="1:11" x14ac:dyDescent="0.35">
      <c r="A11" s="9">
        <v>10</v>
      </c>
      <c r="B11" s="17" t="s">
        <v>607</v>
      </c>
      <c r="C11" s="17">
        <v>36</v>
      </c>
      <c r="D11" s="19">
        <v>43448</v>
      </c>
      <c r="E11" s="16">
        <f t="shared" si="0"/>
        <v>43505</v>
      </c>
      <c r="F11" s="16">
        <f>D11+((E11-D11)/2)</f>
        <v>43476.5</v>
      </c>
      <c r="G11" s="10" t="s">
        <v>133</v>
      </c>
      <c r="H11" s="10" t="s">
        <v>134</v>
      </c>
      <c r="I11" s="11">
        <v>3.88</v>
      </c>
      <c r="J11" s="20">
        <f>E11-D11</f>
        <v>57</v>
      </c>
      <c r="K11" s="20">
        <v>34</v>
      </c>
    </row>
    <row r="12" spans="1:11" x14ac:dyDescent="0.35">
      <c r="A12" s="9">
        <v>11</v>
      </c>
      <c r="B12" s="17" t="s">
        <v>43</v>
      </c>
      <c r="C12" s="17">
        <v>38</v>
      </c>
      <c r="D12" s="19">
        <v>43449</v>
      </c>
      <c r="E12" s="16">
        <f t="shared" si="0"/>
        <v>43508</v>
      </c>
      <c r="F12" s="16">
        <f>D12+((E12-D12)/2)</f>
        <v>43478.5</v>
      </c>
      <c r="G12" s="10" t="s">
        <v>240</v>
      </c>
      <c r="H12" s="10" t="s">
        <v>723</v>
      </c>
      <c r="I12" s="11">
        <v>4.2744506778868603</v>
      </c>
      <c r="J12" s="20">
        <f>E12-D12</f>
        <v>59</v>
      </c>
      <c r="K12" s="20">
        <v>86</v>
      </c>
    </row>
    <row r="13" spans="1:11" x14ac:dyDescent="0.35">
      <c r="A13" s="9">
        <v>12</v>
      </c>
      <c r="B13" s="17" t="s">
        <v>69</v>
      </c>
      <c r="C13" s="17">
        <v>86</v>
      </c>
      <c r="D13" s="19">
        <v>43453</v>
      </c>
      <c r="E13" s="16">
        <f t="shared" si="0"/>
        <v>43560</v>
      </c>
      <c r="F13" s="16">
        <f>D13+((E13-D13)/2)</f>
        <v>43506.5</v>
      </c>
      <c r="G13" s="10" t="s">
        <v>155</v>
      </c>
      <c r="H13" s="10" t="s">
        <v>156</v>
      </c>
      <c r="I13" s="11">
        <v>4.0199999999999996</v>
      </c>
      <c r="J13" s="20">
        <f>E13-D13</f>
        <v>107</v>
      </c>
      <c r="K13" s="20">
        <v>6</v>
      </c>
    </row>
    <row r="14" spans="1:11" x14ac:dyDescent="0.35">
      <c r="A14" s="9">
        <v>13</v>
      </c>
      <c r="B14" s="17" t="s">
        <v>608</v>
      </c>
      <c r="C14" s="17">
        <v>82</v>
      </c>
      <c r="D14" s="19">
        <v>43470</v>
      </c>
      <c r="E14" s="16">
        <f t="shared" si="0"/>
        <v>43573</v>
      </c>
      <c r="F14" s="16">
        <f>D14+((E14-D14)/2)</f>
        <v>43521.5</v>
      </c>
      <c r="G14" s="10" t="s">
        <v>256</v>
      </c>
      <c r="H14" s="10" t="s">
        <v>257</v>
      </c>
      <c r="I14" s="11">
        <v>2.65</v>
      </c>
      <c r="J14" s="20">
        <f>E14-D14</f>
        <v>103</v>
      </c>
      <c r="K14" s="20">
        <v>44</v>
      </c>
    </row>
    <row r="15" spans="1:11" x14ac:dyDescent="0.35">
      <c r="A15" s="9">
        <v>14</v>
      </c>
      <c r="B15" s="17" t="s">
        <v>12</v>
      </c>
      <c r="C15" s="17">
        <v>12</v>
      </c>
      <c r="D15" s="19">
        <v>43516</v>
      </c>
      <c r="E15" s="16">
        <f t="shared" si="0"/>
        <v>43549</v>
      </c>
      <c r="F15" s="16">
        <f>D15+((E15-D15)/2)</f>
        <v>43532.5</v>
      </c>
      <c r="G15" s="10" t="s">
        <v>246</v>
      </c>
      <c r="H15" s="10" t="s">
        <v>247</v>
      </c>
      <c r="I15" s="11">
        <v>6.01</v>
      </c>
      <c r="J15" s="20">
        <f>E15-D15</f>
        <v>33</v>
      </c>
      <c r="K15" s="20">
        <v>73</v>
      </c>
    </row>
    <row r="16" spans="1:11" x14ac:dyDescent="0.35">
      <c r="A16" s="9">
        <v>15</v>
      </c>
      <c r="B16" s="17" t="s">
        <v>43</v>
      </c>
      <c r="C16" s="17">
        <v>45</v>
      </c>
      <c r="D16" s="19">
        <v>43521</v>
      </c>
      <c r="E16" s="16">
        <f t="shared" si="0"/>
        <v>43587</v>
      </c>
      <c r="F16" s="16">
        <f>D16+((E16-D16)/2)</f>
        <v>43554</v>
      </c>
      <c r="G16" s="10" t="s">
        <v>238</v>
      </c>
      <c r="H16" s="10" t="s">
        <v>724</v>
      </c>
      <c r="I16" s="11">
        <v>4.2616316035530604</v>
      </c>
      <c r="J16" s="20">
        <f>E16-D16</f>
        <v>66</v>
      </c>
      <c r="K16" s="20">
        <v>34</v>
      </c>
    </row>
    <row r="17" spans="1:11" x14ac:dyDescent="0.35">
      <c r="A17" s="9">
        <v>16</v>
      </c>
      <c r="B17" s="17" t="s">
        <v>12</v>
      </c>
      <c r="C17" s="17">
        <v>54</v>
      </c>
      <c r="D17" s="19">
        <v>43557</v>
      </c>
      <c r="E17" s="16">
        <f t="shared" si="0"/>
        <v>43632</v>
      </c>
      <c r="F17" s="16">
        <f>D17+((E17-D17)/2)</f>
        <v>43594.5</v>
      </c>
      <c r="G17" s="10" t="s">
        <v>208</v>
      </c>
      <c r="H17" s="10" t="s">
        <v>209</v>
      </c>
      <c r="I17" s="11">
        <v>9.19</v>
      </c>
      <c r="J17" s="20">
        <f>E17-D17</f>
        <v>75</v>
      </c>
      <c r="K17" s="20">
        <v>76</v>
      </c>
    </row>
    <row r="18" spans="1:11" x14ac:dyDescent="0.35">
      <c r="A18" s="9">
        <v>17</v>
      </c>
      <c r="B18" s="17" t="s">
        <v>34</v>
      </c>
      <c r="C18" s="17">
        <v>116</v>
      </c>
      <c r="D18" s="19">
        <v>43561</v>
      </c>
      <c r="E18" s="16">
        <f t="shared" si="0"/>
        <v>43698</v>
      </c>
      <c r="F18" s="16">
        <f>D18+((E18-D18)/2)</f>
        <v>43629.5</v>
      </c>
      <c r="G18" s="10" t="s">
        <v>107</v>
      </c>
      <c r="H18" s="10" t="s">
        <v>108</v>
      </c>
      <c r="I18" s="11">
        <v>0.88</v>
      </c>
      <c r="J18" s="20">
        <f>E18-D18</f>
        <v>137</v>
      </c>
      <c r="K18" s="20">
        <v>69</v>
      </c>
    </row>
    <row r="19" spans="1:11" x14ac:dyDescent="0.35">
      <c r="A19" s="9">
        <v>18</v>
      </c>
      <c r="B19" s="17" t="s">
        <v>73</v>
      </c>
      <c r="C19" s="17">
        <v>135</v>
      </c>
      <c r="D19" s="19">
        <v>43101</v>
      </c>
      <c r="E19" s="16">
        <f t="shared" si="0"/>
        <v>43257</v>
      </c>
      <c r="F19" s="16">
        <f>D19+((E19-D19)/2)</f>
        <v>43179</v>
      </c>
      <c r="G19" s="10" t="s">
        <v>190</v>
      </c>
      <c r="H19" s="17" t="s">
        <v>409</v>
      </c>
      <c r="I19" s="11">
        <v>14.264158211095801</v>
      </c>
      <c r="J19" s="20">
        <f>E19-D19</f>
        <v>156</v>
      </c>
      <c r="K19" s="20">
        <v>45</v>
      </c>
    </row>
    <row r="20" spans="1:11" x14ac:dyDescent="0.35">
      <c r="A20" s="9">
        <v>19</v>
      </c>
      <c r="B20" s="17" t="s">
        <v>26</v>
      </c>
      <c r="C20" s="17">
        <v>78</v>
      </c>
      <c r="D20" s="19">
        <v>43312</v>
      </c>
      <c r="E20" s="16">
        <f t="shared" si="0"/>
        <v>43411</v>
      </c>
      <c r="F20" s="16">
        <f>D20+((E20-D20)/2)</f>
        <v>43361.5</v>
      </c>
      <c r="G20" s="10" t="s">
        <v>284</v>
      </c>
      <c r="H20" s="10" t="s">
        <v>285</v>
      </c>
      <c r="I20" s="11">
        <v>7.44</v>
      </c>
      <c r="J20" s="20">
        <f>E20-D20</f>
        <v>99</v>
      </c>
      <c r="K20" s="20">
        <v>6</v>
      </c>
    </row>
    <row r="21" spans="1:11" x14ac:dyDescent="0.35">
      <c r="A21" s="9">
        <v>20</v>
      </c>
      <c r="B21" s="17" t="s">
        <v>26</v>
      </c>
      <c r="C21" s="17">
        <v>4</v>
      </c>
      <c r="D21" s="19">
        <v>43575</v>
      </c>
      <c r="E21" s="16">
        <f t="shared" si="0"/>
        <v>43600</v>
      </c>
      <c r="F21" s="16">
        <f>D21+((E21-D21)/2)</f>
        <v>43587.5</v>
      </c>
      <c r="G21" s="10" t="s">
        <v>142</v>
      </c>
      <c r="H21" s="10" t="s">
        <v>143</v>
      </c>
      <c r="I21" s="11">
        <v>9.6999999999999993</v>
      </c>
      <c r="J21" s="20">
        <f>E21-D21</f>
        <v>25</v>
      </c>
      <c r="K21" s="20">
        <v>56</v>
      </c>
    </row>
    <row r="22" spans="1:11" x14ac:dyDescent="0.35">
      <c r="A22" s="9">
        <v>21</v>
      </c>
      <c r="B22" s="17" t="s">
        <v>73</v>
      </c>
      <c r="C22" s="17">
        <v>103</v>
      </c>
      <c r="D22" s="19">
        <v>43575</v>
      </c>
      <c r="E22" s="16">
        <f t="shared" si="0"/>
        <v>43699</v>
      </c>
      <c r="F22" s="16">
        <f>D22+((E22-D22)/2)</f>
        <v>43637</v>
      </c>
      <c r="G22" s="10" t="s">
        <v>146</v>
      </c>
      <c r="H22" s="10" t="s">
        <v>147</v>
      </c>
      <c r="I22" s="11">
        <v>7.49</v>
      </c>
      <c r="J22" s="20">
        <f>E22-D22</f>
        <v>124</v>
      </c>
      <c r="K22" s="20">
        <v>9</v>
      </c>
    </row>
    <row r="23" spans="1:11" x14ac:dyDescent="0.35">
      <c r="A23" s="9">
        <v>22</v>
      </c>
      <c r="B23" s="17" t="s">
        <v>43</v>
      </c>
      <c r="C23" s="17">
        <v>98</v>
      </c>
      <c r="D23" s="19">
        <v>43135</v>
      </c>
      <c r="E23" s="16">
        <f t="shared" si="0"/>
        <v>43254</v>
      </c>
      <c r="F23" s="16">
        <f>D23+((E23-D23)/2)</f>
        <v>43194.5</v>
      </c>
      <c r="G23" s="10" t="s">
        <v>232</v>
      </c>
      <c r="H23" s="17" t="s">
        <v>427</v>
      </c>
      <c r="I23" s="11">
        <v>7.9287948236650498</v>
      </c>
      <c r="J23" s="20">
        <f>E23-D23</f>
        <v>119</v>
      </c>
      <c r="K23" s="20">
        <v>77</v>
      </c>
    </row>
    <row r="24" spans="1:11" x14ac:dyDescent="0.35">
      <c r="A24" s="9">
        <v>23</v>
      </c>
      <c r="B24" s="17" t="s">
        <v>69</v>
      </c>
      <c r="C24" s="17">
        <v>127</v>
      </c>
      <c r="D24" s="19">
        <v>43135</v>
      </c>
      <c r="E24" s="16">
        <f t="shared" si="0"/>
        <v>43283</v>
      </c>
      <c r="F24" s="16">
        <f>D24+((E24-D24)/2)</f>
        <v>43209</v>
      </c>
      <c r="G24" s="10" t="s">
        <v>264</v>
      </c>
      <c r="H24" s="17" t="s">
        <v>740</v>
      </c>
      <c r="I24" s="11">
        <v>15.014398612238899</v>
      </c>
      <c r="J24" s="20">
        <f>E24-D24</f>
        <v>148</v>
      </c>
      <c r="K24" s="20">
        <v>45</v>
      </c>
    </row>
    <row r="25" spans="1:11" x14ac:dyDescent="0.35">
      <c r="A25" s="9">
        <v>24</v>
      </c>
      <c r="B25" s="17" t="s">
        <v>26</v>
      </c>
      <c r="C25" s="17">
        <v>25</v>
      </c>
      <c r="D25" s="19">
        <v>43340</v>
      </c>
      <c r="E25" s="16">
        <f t="shared" si="0"/>
        <v>43386</v>
      </c>
      <c r="F25" s="16">
        <f>D25+((E25-D25)/2)</f>
        <v>43363</v>
      </c>
      <c r="G25" s="10" t="s">
        <v>85</v>
      </c>
      <c r="H25" s="10" t="s">
        <v>86</v>
      </c>
      <c r="I25" s="11">
        <v>4</v>
      </c>
      <c r="J25" s="20">
        <f>E25-D25</f>
        <v>46</v>
      </c>
      <c r="K25" s="20">
        <v>95</v>
      </c>
    </row>
    <row r="26" spans="1:11" x14ac:dyDescent="0.35">
      <c r="A26" s="9">
        <v>25</v>
      </c>
      <c r="B26" s="17" t="s">
        <v>61</v>
      </c>
      <c r="C26" s="17">
        <v>60</v>
      </c>
      <c r="D26" s="19">
        <v>43382</v>
      </c>
      <c r="E26" s="16">
        <f t="shared" si="0"/>
        <v>43463</v>
      </c>
      <c r="F26" s="16">
        <f>D26+((E26-D26)/2)</f>
        <v>43422.5</v>
      </c>
      <c r="G26" s="10" t="s">
        <v>101</v>
      </c>
      <c r="H26" s="10" t="s">
        <v>702</v>
      </c>
      <c r="I26" s="11">
        <v>4.5949275362318804</v>
      </c>
      <c r="J26" s="20">
        <f>E26-D26</f>
        <v>81</v>
      </c>
      <c r="K26" s="20">
        <v>78</v>
      </c>
    </row>
    <row r="27" spans="1:11" x14ac:dyDescent="0.35">
      <c r="A27" s="9">
        <v>26</v>
      </c>
      <c r="B27" s="17" t="s">
        <v>12</v>
      </c>
      <c r="C27" s="17">
        <v>96</v>
      </c>
      <c r="D27" s="19">
        <v>43383</v>
      </c>
      <c r="E27" s="16">
        <f t="shared" si="0"/>
        <v>43500</v>
      </c>
      <c r="F27" s="16">
        <f>D27+((E27-D27)/2)</f>
        <v>43441.5</v>
      </c>
      <c r="G27" s="10" t="s">
        <v>218</v>
      </c>
      <c r="H27" s="10" t="s">
        <v>219</v>
      </c>
      <c r="I27" s="11">
        <v>8.18</v>
      </c>
      <c r="J27" s="20">
        <f>E27-D27</f>
        <v>117</v>
      </c>
      <c r="K27" s="20">
        <v>95</v>
      </c>
    </row>
    <row r="28" spans="1:11" x14ac:dyDescent="0.35">
      <c r="A28" s="9">
        <v>27</v>
      </c>
      <c r="B28" s="17" t="s">
        <v>34</v>
      </c>
      <c r="C28" s="17">
        <v>62</v>
      </c>
      <c r="D28" s="19">
        <v>43386</v>
      </c>
      <c r="E28" s="16">
        <f t="shared" si="0"/>
        <v>43469</v>
      </c>
      <c r="F28" s="16">
        <f>D28+((E28-D28)/2)</f>
        <v>43427.5</v>
      </c>
      <c r="G28" s="10" t="s">
        <v>280</v>
      </c>
      <c r="H28" s="10" t="s">
        <v>281</v>
      </c>
      <c r="I28" s="11">
        <v>9.56</v>
      </c>
      <c r="J28" s="20">
        <f>E28-D28</f>
        <v>83</v>
      </c>
      <c r="K28" s="20">
        <v>8</v>
      </c>
    </row>
    <row r="29" spans="1:11" x14ac:dyDescent="0.35">
      <c r="A29" s="9">
        <v>28</v>
      </c>
      <c r="B29" s="17" t="s">
        <v>61</v>
      </c>
      <c r="C29" s="17">
        <v>98</v>
      </c>
      <c r="D29" s="19">
        <v>43648</v>
      </c>
      <c r="E29" s="16">
        <f t="shared" si="0"/>
        <v>43767</v>
      </c>
      <c r="F29" s="16">
        <f>D29+((E29-D29)/2)</f>
        <v>43707.5</v>
      </c>
      <c r="G29" s="10" t="s">
        <v>282</v>
      </c>
      <c r="H29" s="10" t="s">
        <v>707</v>
      </c>
      <c r="I29" s="11">
        <v>4.5051940158952801</v>
      </c>
      <c r="J29" s="20">
        <f>E29-D29</f>
        <v>119</v>
      </c>
      <c r="K29" s="20">
        <v>99</v>
      </c>
    </row>
    <row r="30" spans="1:11" x14ac:dyDescent="0.35">
      <c r="A30" s="9">
        <v>29</v>
      </c>
      <c r="B30" s="17" t="s">
        <v>66</v>
      </c>
      <c r="C30" s="17">
        <v>9</v>
      </c>
      <c r="D30" s="19">
        <v>43664</v>
      </c>
      <c r="E30" s="16">
        <f t="shared" si="0"/>
        <v>43694</v>
      </c>
      <c r="F30" s="16">
        <f>D30+((E30-D30)/2)</f>
        <v>43679</v>
      </c>
      <c r="G30" s="10" t="s">
        <v>161</v>
      </c>
      <c r="H30" s="10" t="s">
        <v>726</v>
      </c>
      <c r="I30" s="11">
        <v>4.2359934548854596</v>
      </c>
      <c r="J30" s="20">
        <f>E30-D30</f>
        <v>30</v>
      </c>
      <c r="K30" s="20">
        <v>1</v>
      </c>
    </row>
    <row r="31" spans="1:11" x14ac:dyDescent="0.35">
      <c r="A31" s="9">
        <v>30</v>
      </c>
      <c r="B31" s="17" t="s">
        <v>607</v>
      </c>
      <c r="C31" s="17">
        <v>3</v>
      </c>
      <c r="D31" s="19">
        <v>43730</v>
      </c>
      <c r="E31" s="16">
        <f t="shared" si="0"/>
        <v>43754</v>
      </c>
      <c r="F31" s="16">
        <f>D31+((E31-D31)/2)</f>
        <v>43742</v>
      </c>
      <c r="G31" s="10" t="s">
        <v>216</v>
      </c>
      <c r="H31" s="10" t="s">
        <v>217</v>
      </c>
      <c r="I31" s="11">
        <v>3.29</v>
      </c>
      <c r="J31" s="20">
        <f>E31-D31</f>
        <v>24</v>
      </c>
      <c r="K31" s="20">
        <v>35</v>
      </c>
    </row>
    <row r="32" spans="1:11" x14ac:dyDescent="0.35">
      <c r="A32" s="9">
        <v>31</v>
      </c>
      <c r="B32" s="17" t="s">
        <v>26</v>
      </c>
      <c r="C32" s="17">
        <v>12</v>
      </c>
      <c r="D32" s="19">
        <v>43282</v>
      </c>
      <c r="E32" s="16">
        <f t="shared" si="0"/>
        <v>43315</v>
      </c>
      <c r="F32" s="16">
        <f>D32+((E32-D32)/2)</f>
        <v>43298.5</v>
      </c>
      <c r="G32" s="10" t="s">
        <v>206</v>
      </c>
      <c r="H32" s="17" t="s">
        <v>391</v>
      </c>
      <c r="I32" s="11">
        <v>6.3449539768073704</v>
      </c>
      <c r="J32" s="20">
        <f>E32-D32</f>
        <v>33</v>
      </c>
      <c r="K32" s="20">
        <v>3</v>
      </c>
    </row>
    <row r="33" spans="1:11" x14ac:dyDescent="0.35">
      <c r="A33" s="9">
        <v>32</v>
      </c>
      <c r="B33" s="17" t="s">
        <v>75</v>
      </c>
      <c r="C33" s="17">
        <v>111</v>
      </c>
      <c r="D33" s="19">
        <v>43282</v>
      </c>
      <c r="E33" s="16">
        <f t="shared" si="0"/>
        <v>43414</v>
      </c>
      <c r="F33" s="16">
        <f>D33+((E33-D33)/2)</f>
        <v>43348</v>
      </c>
      <c r="G33" s="10" t="s">
        <v>146</v>
      </c>
      <c r="H33" s="17" t="s">
        <v>746</v>
      </c>
      <c r="I33" s="11">
        <v>15.5145588796676</v>
      </c>
      <c r="J33" s="20">
        <f>E33-D33</f>
        <v>132</v>
      </c>
      <c r="K33" s="20">
        <v>43</v>
      </c>
    </row>
    <row r="34" spans="1:11" x14ac:dyDescent="0.35">
      <c r="A34" s="9">
        <v>33</v>
      </c>
      <c r="B34" s="17" t="s">
        <v>26</v>
      </c>
      <c r="C34" s="17">
        <v>66</v>
      </c>
      <c r="D34" s="19">
        <v>43487</v>
      </c>
      <c r="E34" s="16">
        <f t="shared" si="0"/>
        <v>43574</v>
      </c>
      <c r="F34" s="16">
        <f>D34+((E34-D34)/2)</f>
        <v>43530.5</v>
      </c>
      <c r="G34" s="10" t="s">
        <v>151</v>
      </c>
      <c r="H34" s="10" t="s">
        <v>152</v>
      </c>
      <c r="I34" s="11">
        <v>6.43</v>
      </c>
      <c r="J34" s="20">
        <f>E34-D34</f>
        <v>87</v>
      </c>
      <c r="K34" s="20">
        <v>45</v>
      </c>
    </row>
    <row r="35" spans="1:11" x14ac:dyDescent="0.35">
      <c r="A35" s="9">
        <v>34</v>
      </c>
      <c r="B35" s="17" t="s">
        <v>26</v>
      </c>
      <c r="C35" s="17">
        <v>8</v>
      </c>
      <c r="D35" s="19">
        <v>43748</v>
      </c>
      <c r="E35" s="16">
        <f t="shared" si="0"/>
        <v>43777</v>
      </c>
      <c r="F35" s="16">
        <f>D35+((E35-D35)/2)</f>
        <v>43762.5</v>
      </c>
      <c r="G35" s="10" t="s">
        <v>198</v>
      </c>
      <c r="H35" s="10" t="s">
        <v>199</v>
      </c>
      <c r="I35" s="11">
        <v>4.4400000000000004</v>
      </c>
      <c r="J35" s="20">
        <f>E35-D35</f>
        <v>29</v>
      </c>
      <c r="K35" s="20">
        <v>85</v>
      </c>
    </row>
    <row r="36" spans="1:11" x14ac:dyDescent="0.35">
      <c r="A36" s="9">
        <v>35</v>
      </c>
      <c r="B36" s="17" t="s">
        <v>66</v>
      </c>
      <c r="C36" s="17">
        <v>117</v>
      </c>
      <c r="D36" s="19">
        <v>43388</v>
      </c>
      <c r="E36" s="16">
        <f t="shared" si="0"/>
        <v>43526</v>
      </c>
      <c r="F36" s="16">
        <f>D36+((E36-D36)/2)</f>
        <v>43457</v>
      </c>
      <c r="G36" s="10" t="s">
        <v>157</v>
      </c>
      <c r="H36" s="10" t="s">
        <v>727</v>
      </c>
      <c r="I36" s="11">
        <v>4.2231743805516597</v>
      </c>
      <c r="J36" s="20">
        <f>E36-D36</f>
        <v>138</v>
      </c>
      <c r="K36" s="20">
        <v>22</v>
      </c>
    </row>
    <row r="37" spans="1:11" x14ac:dyDescent="0.35">
      <c r="A37" s="9">
        <v>36</v>
      </c>
      <c r="B37" s="17" t="s">
        <v>608</v>
      </c>
      <c r="C37" s="17">
        <v>4</v>
      </c>
      <c r="D37" s="19">
        <v>43748</v>
      </c>
      <c r="E37" s="16">
        <f t="shared" si="0"/>
        <v>43773</v>
      </c>
      <c r="F37" s="16">
        <f>D37+((E37-D37)/2)</f>
        <v>43760.5</v>
      </c>
      <c r="G37" s="10" t="s">
        <v>184</v>
      </c>
      <c r="H37" s="10" t="s">
        <v>694</v>
      </c>
      <c r="I37" s="11">
        <v>4.7102992052360904</v>
      </c>
      <c r="J37" s="20">
        <f>E37-D37</f>
        <v>25</v>
      </c>
      <c r="K37" s="20">
        <v>4</v>
      </c>
    </row>
    <row r="38" spans="1:11" x14ac:dyDescent="0.35">
      <c r="A38" s="9">
        <v>37</v>
      </c>
      <c r="B38" s="17" t="s">
        <v>26</v>
      </c>
      <c r="C38" s="17">
        <v>50</v>
      </c>
      <c r="D38" s="19">
        <v>43748</v>
      </c>
      <c r="E38" s="16">
        <f t="shared" si="0"/>
        <v>43819</v>
      </c>
      <c r="F38" s="16">
        <f>D38+((E38-D38)/2)</f>
        <v>43783.5</v>
      </c>
      <c r="G38" s="10" t="s">
        <v>290</v>
      </c>
      <c r="H38" s="10" t="s">
        <v>291</v>
      </c>
      <c r="I38" s="11">
        <v>7.46</v>
      </c>
      <c r="J38" s="20">
        <f>E38-D38</f>
        <v>71</v>
      </c>
      <c r="K38" s="20">
        <v>54</v>
      </c>
    </row>
    <row r="39" spans="1:11" x14ac:dyDescent="0.35">
      <c r="A39" s="9">
        <v>38</v>
      </c>
      <c r="B39" s="17" t="s">
        <v>26</v>
      </c>
      <c r="C39" s="17">
        <v>80</v>
      </c>
      <c r="D39" s="19">
        <v>43753</v>
      </c>
      <c r="E39" s="16">
        <f t="shared" si="0"/>
        <v>43854</v>
      </c>
      <c r="F39" s="16">
        <f>D39+((E39-D39)/2)</f>
        <v>43803.5</v>
      </c>
      <c r="G39" s="10" t="s">
        <v>236</v>
      </c>
      <c r="H39" s="10" t="s">
        <v>237</v>
      </c>
      <c r="I39" s="11">
        <v>2.5099999999999998</v>
      </c>
      <c r="J39" s="20">
        <f>E39-D39</f>
        <v>101</v>
      </c>
      <c r="K39" s="20">
        <v>55</v>
      </c>
    </row>
    <row r="40" spans="1:11" x14ac:dyDescent="0.35">
      <c r="A40" s="9">
        <v>39</v>
      </c>
      <c r="B40" s="17" t="s">
        <v>26</v>
      </c>
      <c r="C40" s="17">
        <v>6</v>
      </c>
      <c r="D40" s="19">
        <v>43495</v>
      </c>
      <c r="E40" s="16">
        <f t="shared" si="0"/>
        <v>43522</v>
      </c>
      <c r="F40" s="16">
        <f>D40+((E40-D40)/2)</f>
        <v>43508.5</v>
      </c>
      <c r="G40" s="10" t="s">
        <v>266</v>
      </c>
      <c r="H40" s="10" t="s">
        <v>267</v>
      </c>
      <c r="I40" s="11">
        <v>5.77</v>
      </c>
      <c r="J40" s="20">
        <f>E40-D40</f>
        <v>27</v>
      </c>
      <c r="K40" s="20">
        <v>84</v>
      </c>
    </row>
    <row r="41" spans="1:11" x14ac:dyDescent="0.35">
      <c r="A41" s="9">
        <v>40</v>
      </c>
      <c r="B41" s="17" t="s">
        <v>26</v>
      </c>
      <c r="C41" s="17">
        <v>77</v>
      </c>
      <c r="D41" s="19">
        <v>43312</v>
      </c>
      <c r="E41" s="16">
        <f t="shared" si="0"/>
        <v>43410</v>
      </c>
      <c r="F41" s="16">
        <f>D41+((E41-D41)/2)</f>
        <v>43361</v>
      </c>
      <c r="G41" s="10" t="s">
        <v>142</v>
      </c>
      <c r="H41" s="17" t="s">
        <v>418</v>
      </c>
      <c r="I41" s="11">
        <v>6.88</v>
      </c>
      <c r="J41" s="20">
        <f>E41-D41</f>
        <v>98</v>
      </c>
      <c r="K41" s="20">
        <v>76</v>
      </c>
    </row>
    <row r="42" spans="1:11" x14ac:dyDescent="0.35">
      <c r="A42" s="9">
        <v>41</v>
      </c>
      <c r="B42" s="17" t="s">
        <v>75</v>
      </c>
      <c r="C42" s="17">
        <v>93</v>
      </c>
      <c r="D42" s="19">
        <v>43354</v>
      </c>
      <c r="E42" s="16">
        <f t="shared" si="0"/>
        <v>43468</v>
      </c>
      <c r="F42" s="16">
        <f>D42+((E42-D42)/2)</f>
        <v>43411</v>
      </c>
      <c r="G42" s="10" t="s">
        <v>151</v>
      </c>
      <c r="H42" s="17" t="s">
        <v>301</v>
      </c>
      <c r="I42" s="11">
        <v>11.7633568739521</v>
      </c>
      <c r="J42" s="20">
        <f>E42-D42</f>
        <v>114</v>
      </c>
      <c r="K42" s="20">
        <v>65</v>
      </c>
    </row>
    <row r="43" spans="1:11" x14ac:dyDescent="0.35">
      <c r="A43" s="9">
        <v>42</v>
      </c>
      <c r="B43" s="17" t="s">
        <v>12</v>
      </c>
      <c r="C43" s="17">
        <v>68</v>
      </c>
      <c r="D43" s="19">
        <v>43821</v>
      </c>
      <c r="E43" s="16">
        <f t="shared" si="0"/>
        <v>43910</v>
      </c>
      <c r="F43" s="16">
        <f>D43+((E43-D43)/2)</f>
        <v>43865.5</v>
      </c>
      <c r="G43" s="10" t="s">
        <v>268</v>
      </c>
      <c r="H43" s="10" t="s">
        <v>269</v>
      </c>
      <c r="I43" s="11">
        <v>8.6199999999999992</v>
      </c>
      <c r="J43" s="20">
        <f>E43-D43</f>
        <v>89</v>
      </c>
      <c r="K43" s="20">
        <v>4</v>
      </c>
    </row>
    <row r="44" spans="1:11" x14ac:dyDescent="0.35">
      <c r="A44" s="9">
        <v>43</v>
      </c>
      <c r="B44" s="17" t="s">
        <v>12</v>
      </c>
      <c r="C44" s="17">
        <v>59</v>
      </c>
      <c r="D44" s="19">
        <v>43382</v>
      </c>
      <c r="E44" s="16">
        <f t="shared" si="0"/>
        <v>43462</v>
      </c>
      <c r="F44" s="16">
        <f>D44+((E44-D44)/2)</f>
        <v>43422</v>
      </c>
      <c r="G44" s="10" t="s">
        <v>149</v>
      </c>
      <c r="H44" s="17" t="s">
        <v>451</v>
      </c>
      <c r="I44" s="11">
        <v>6.5950341105217403</v>
      </c>
      <c r="J44" s="20">
        <f>E44-D44</f>
        <v>80</v>
      </c>
      <c r="K44" s="20">
        <v>6</v>
      </c>
    </row>
    <row r="45" spans="1:11" x14ac:dyDescent="0.35">
      <c r="A45" s="9">
        <v>44</v>
      </c>
      <c r="B45" s="17" t="s">
        <v>43</v>
      </c>
      <c r="C45" s="17">
        <v>4</v>
      </c>
      <c r="D45" s="19">
        <v>43382</v>
      </c>
      <c r="E45" s="16">
        <f t="shared" si="0"/>
        <v>43407</v>
      </c>
      <c r="F45" s="16">
        <f>D45+((E45-D45)/2)</f>
        <v>43394.5</v>
      </c>
      <c r="G45" s="10" t="s">
        <v>184</v>
      </c>
      <c r="H45" s="17" t="s">
        <v>753</v>
      </c>
      <c r="I45" s="11">
        <v>16.0980791916678</v>
      </c>
      <c r="J45" s="20">
        <f>E45-D45</f>
        <v>25</v>
      </c>
      <c r="K45" s="20">
        <v>65</v>
      </c>
    </row>
    <row r="46" spans="1:11" x14ac:dyDescent="0.35">
      <c r="A46" s="9">
        <v>45</v>
      </c>
      <c r="B46" s="17" t="s">
        <v>626</v>
      </c>
      <c r="C46" s="17">
        <v>16</v>
      </c>
      <c r="D46" s="19">
        <v>43383</v>
      </c>
      <c r="E46" s="16">
        <f t="shared" si="0"/>
        <v>43420</v>
      </c>
      <c r="F46" s="16">
        <f>D46+((E46-D46)/2)</f>
        <v>43401.5</v>
      </c>
      <c r="G46" s="10" t="s">
        <v>103</v>
      </c>
      <c r="H46" s="17" t="s">
        <v>400</v>
      </c>
      <c r="I46" s="11">
        <v>9.0299999999999994</v>
      </c>
      <c r="J46" s="20">
        <f>E46-D46</f>
        <v>37</v>
      </c>
      <c r="K46" s="20">
        <v>21</v>
      </c>
    </row>
    <row r="47" spans="1:11" x14ac:dyDescent="0.35">
      <c r="A47" s="9">
        <v>46</v>
      </c>
      <c r="B47" s="17" t="s">
        <v>49</v>
      </c>
      <c r="C47" s="17">
        <v>89</v>
      </c>
      <c r="D47" s="19">
        <v>43386</v>
      </c>
      <c r="E47" s="16">
        <f t="shared" si="0"/>
        <v>43496</v>
      </c>
      <c r="F47" s="16">
        <f>D47+((E47-D47)/2)</f>
        <v>43441</v>
      </c>
      <c r="G47" s="10" t="s">
        <v>272</v>
      </c>
      <c r="H47" s="17" t="s">
        <v>463</v>
      </c>
      <c r="I47" s="11">
        <v>9.7627158042371001</v>
      </c>
      <c r="J47" s="20">
        <f>E47-D47</f>
        <v>110</v>
      </c>
      <c r="K47" s="20">
        <v>21</v>
      </c>
    </row>
    <row r="48" spans="1:11" x14ac:dyDescent="0.35">
      <c r="A48" s="9">
        <v>47</v>
      </c>
      <c r="B48" s="17" t="s">
        <v>61</v>
      </c>
      <c r="C48" s="17">
        <v>91</v>
      </c>
      <c r="D48" s="19">
        <v>43387</v>
      </c>
      <c r="E48" s="16">
        <f t="shared" si="0"/>
        <v>43499</v>
      </c>
      <c r="F48" s="16">
        <f>D48+((E48-D48)/2)</f>
        <v>43443</v>
      </c>
      <c r="G48" s="10" t="s">
        <v>240</v>
      </c>
      <c r="H48" s="17" t="s">
        <v>588</v>
      </c>
      <c r="I48" s="11">
        <v>10.6796762945231</v>
      </c>
      <c r="J48" s="20">
        <f>E48-D48</f>
        <v>112</v>
      </c>
      <c r="K48" s="20">
        <v>78</v>
      </c>
    </row>
    <row r="49" spans="1:11" x14ac:dyDescent="0.35">
      <c r="A49" s="9">
        <v>48</v>
      </c>
      <c r="B49" s="17" t="s">
        <v>75</v>
      </c>
      <c r="C49" s="17">
        <v>69</v>
      </c>
      <c r="D49" s="19">
        <v>43388</v>
      </c>
      <c r="E49" s="16">
        <f t="shared" si="0"/>
        <v>43478</v>
      </c>
      <c r="F49" s="16">
        <f>D49+((E49-D49)/2)</f>
        <v>43433</v>
      </c>
      <c r="G49" s="10" t="s">
        <v>236</v>
      </c>
      <c r="H49" s="17" t="s">
        <v>520</v>
      </c>
      <c r="I49" s="11">
        <v>10.512956205380201</v>
      </c>
      <c r="J49" s="20">
        <f>E49-D49</f>
        <v>90</v>
      </c>
      <c r="K49" s="20">
        <v>99</v>
      </c>
    </row>
    <row r="50" spans="1:11" x14ac:dyDescent="0.35">
      <c r="A50" s="9">
        <v>49</v>
      </c>
      <c r="B50" s="17" t="s">
        <v>49</v>
      </c>
      <c r="C50" s="17">
        <v>44</v>
      </c>
      <c r="D50" s="19">
        <v>43589</v>
      </c>
      <c r="E50" s="16">
        <f t="shared" si="0"/>
        <v>43654</v>
      </c>
      <c r="F50" s="16">
        <f>D50+((E50-D50)/2)</f>
        <v>43621.5</v>
      </c>
      <c r="G50" s="10" t="s">
        <v>149</v>
      </c>
      <c r="H50" s="10" t="s">
        <v>150</v>
      </c>
      <c r="I50" s="11">
        <v>6.83</v>
      </c>
      <c r="J50" s="20">
        <f>E50-D50</f>
        <v>65</v>
      </c>
      <c r="K50" s="20">
        <v>5</v>
      </c>
    </row>
    <row r="51" spans="1:11" x14ac:dyDescent="0.35">
      <c r="A51" s="9">
        <v>50</v>
      </c>
      <c r="B51" s="17" t="s">
        <v>7</v>
      </c>
      <c r="C51" s="17">
        <v>74</v>
      </c>
      <c r="D51" s="19">
        <v>43589</v>
      </c>
      <c r="E51" s="16">
        <f t="shared" si="0"/>
        <v>43684</v>
      </c>
      <c r="F51" s="16">
        <f>D51+((E51-D51)/2)</f>
        <v>43636.5</v>
      </c>
      <c r="G51" s="10" t="s">
        <v>111</v>
      </c>
      <c r="H51" s="10" t="s">
        <v>112</v>
      </c>
      <c r="I51" s="11">
        <v>3.91</v>
      </c>
      <c r="J51" s="20">
        <f>E51-D51</f>
        <v>95</v>
      </c>
      <c r="K51" s="20">
        <v>54</v>
      </c>
    </row>
    <row r="52" spans="1:11" x14ac:dyDescent="0.35">
      <c r="A52" s="9">
        <v>51</v>
      </c>
      <c r="B52" s="17" t="s">
        <v>608</v>
      </c>
      <c r="C52" s="17">
        <v>123</v>
      </c>
      <c r="D52" s="19">
        <v>43497</v>
      </c>
      <c r="E52" s="16">
        <f t="shared" si="0"/>
        <v>43641</v>
      </c>
      <c r="F52" s="16">
        <f>D52+((E52-D52)/2)</f>
        <v>43569</v>
      </c>
      <c r="G52" s="10" t="s">
        <v>121</v>
      </c>
      <c r="H52" s="10" t="s">
        <v>122</v>
      </c>
      <c r="I52" s="11">
        <v>6.88</v>
      </c>
      <c r="J52" s="20">
        <f>E52-D52</f>
        <v>144</v>
      </c>
      <c r="K52" s="20">
        <v>12</v>
      </c>
    </row>
    <row r="53" spans="1:11" x14ac:dyDescent="0.35">
      <c r="A53" s="9">
        <v>52</v>
      </c>
      <c r="B53" s="17" t="s">
        <v>12</v>
      </c>
      <c r="C53" s="17">
        <v>88</v>
      </c>
      <c r="D53" s="19">
        <v>43865</v>
      </c>
      <c r="E53" s="16">
        <f t="shared" si="0"/>
        <v>43974</v>
      </c>
      <c r="F53" s="16">
        <f>D53+((E53-D53)/2)</f>
        <v>43919.5</v>
      </c>
      <c r="G53" s="10" t="s">
        <v>204</v>
      </c>
      <c r="H53" s="10" t="s">
        <v>205</v>
      </c>
      <c r="I53" s="11">
        <v>7.03</v>
      </c>
      <c r="J53" s="20">
        <f>E53-D53</f>
        <v>109</v>
      </c>
      <c r="K53" s="20">
        <v>95</v>
      </c>
    </row>
    <row r="54" spans="1:11" x14ac:dyDescent="0.35">
      <c r="A54" s="9">
        <v>53</v>
      </c>
      <c r="B54" s="17" t="s">
        <v>73</v>
      </c>
      <c r="C54" s="17">
        <v>46</v>
      </c>
      <c r="D54" s="19">
        <v>43882</v>
      </c>
      <c r="E54" s="16">
        <f t="shared" si="0"/>
        <v>43949</v>
      </c>
      <c r="F54" s="16">
        <f>D54+((E54-D54)/2)</f>
        <v>43915.5</v>
      </c>
      <c r="G54" s="10" t="s">
        <v>244</v>
      </c>
      <c r="H54" s="10" t="s">
        <v>245</v>
      </c>
      <c r="I54" s="11">
        <v>6.81</v>
      </c>
      <c r="J54" s="20">
        <f>E54-D54</f>
        <v>67</v>
      </c>
      <c r="K54" s="20">
        <v>3</v>
      </c>
    </row>
    <row r="55" spans="1:11" x14ac:dyDescent="0.35">
      <c r="A55" s="9">
        <v>54</v>
      </c>
      <c r="B55" s="17" t="s">
        <v>12</v>
      </c>
      <c r="C55" s="17">
        <v>122</v>
      </c>
      <c r="D55" s="19">
        <v>43526</v>
      </c>
      <c r="E55" s="16">
        <f t="shared" si="0"/>
        <v>43669</v>
      </c>
      <c r="F55" s="16">
        <f>D55+((E55-D55)/2)</f>
        <v>43597.5</v>
      </c>
      <c r="G55" s="10" t="s">
        <v>220</v>
      </c>
      <c r="H55" s="10" t="s">
        <v>221</v>
      </c>
      <c r="I55" s="11">
        <v>2.95</v>
      </c>
      <c r="J55" s="20">
        <f>E55-D55</f>
        <v>143</v>
      </c>
      <c r="K55" s="20">
        <v>32</v>
      </c>
    </row>
    <row r="56" spans="1:11" x14ac:dyDescent="0.35">
      <c r="A56" s="9">
        <v>55</v>
      </c>
      <c r="B56" s="17" t="s">
        <v>61</v>
      </c>
      <c r="C56" s="17">
        <v>138</v>
      </c>
      <c r="D56" s="19">
        <v>43435</v>
      </c>
      <c r="E56" s="16">
        <f t="shared" si="0"/>
        <v>43594</v>
      </c>
      <c r="F56" s="16">
        <f>D56+((E56-D56)/2)</f>
        <v>43514.5</v>
      </c>
      <c r="G56" s="10" t="s">
        <v>173</v>
      </c>
      <c r="H56" s="17" t="s">
        <v>748</v>
      </c>
      <c r="I56" s="11">
        <v>15.6812789688106</v>
      </c>
      <c r="J56" s="20">
        <f>E56-D56</f>
        <v>159</v>
      </c>
      <c r="K56" s="20">
        <v>21</v>
      </c>
    </row>
    <row r="57" spans="1:11" x14ac:dyDescent="0.35">
      <c r="A57" s="9">
        <v>56</v>
      </c>
      <c r="B57" s="17" t="s">
        <v>12</v>
      </c>
      <c r="C57" s="17">
        <v>24</v>
      </c>
      <c r="D57" s="19">
        <v>43437</v>
      </c>
      <c r="E57" s="16">
        <f t="shared" si="0"/>
        <v>43482</v>
      </c>
      <c r="F57" s="16">
        <f>D57+((E57-D57)/2)</f>
        <v>43459.5</v>
      </c>
      <c r="G57" s="10" t="s">
        <v>242</v>
      </c>
      <c r="H57" s="17" t="s">
        <v>313</v>
      </c>
      <c r="I57" s="11">
        <v>6.6783941550931996</v>
      </c>
      <c r="J57" s="20">
        <f>E57-D57</f>
        <v>45</v>
      </c>
      <c r="K57" s="20">
        <v>43</v>
      </c>
    </row>
    <row r="58" spans="1:11" x14ac:dyDescent="0.35">
      <c r="A58" s="9">
        <v>57</v>
      </c>
      <c r="B58" s="17" t="s">
        <v>606</v>
      </c>
      <c r="C58" s="17">
        <v>63</v>
      </c>
      <c r="D58" s="19">
        <v>43448</v>
      </c>
      <c r="E58" s="16">
        <f t="shared" si="0"/>
        <v>43532</v>
      </c>
      <c r="F58" s="16">
        <f>D58+((E58-D58)/2)</f>
        <v>43490</v>
      </c>
      <c r="G58" s="10" t="s">
        <v>252</v>
      </c>
      <c r="H58" s="17" t="s">
        <v>316</v>
      </c>
      <c r="I58" s="11">
        <v>8.1788749573794206</v>
      </c>
      <c r="J58" s="20">
        <f>E58-D58</f>
        <v>84</v>
      </c>
      <c r="K58" s="20">
        <v>95</v>
      </c>
    </row>
    <row r="59" spans="1:11" x14ac:dyDescent="0.35">
      <c r="A59" s="9">
        <v>58</v>
      </c>
      <c r="B59" s="17" t="s">
        <v>606</v>
      </c>
      <c r="C59" s="17">
        <v>70</v>
      </c>
      <c r="D59" s="19">
        <v>43449</v>
      </c>
      <c r="E59" s="16">
        <f t="shared" si="0"/>
        <v>43540</v>
      </c>
      <c r="F59" s="16">
        <f>D59+((E59-D59)/2)</f>
        <v>43494.5</v>
      </c>
      <c r="G59" s="10" t="s">
        <v>200</v>
      </c>
      <c r="H59" s="17" t="s">
        <v>448</v>
      </c>
      <c r="I59" s="11">
        <v>8.2622350019508808</v>
      </c>
      <c r="J59" s="20">
        <f>E59-D59</f>
        <v>91</v>
      </c>
      <c r="K59" s="20">
        <v>53</v>
      </c>
    </row>
    <row r="60" spans="1:11" x14ac:dyDescent="0.35">
      <c r="A60" s="9">
        <v>59</v>
      </c>
      <c r="B60" s="17" t="s">
        <v>73</v>
      </c>
      <c r="C60" s="17">
        <v>72</v>
      </c>
      <c r="D60" s="19">
        <v>43453</v>
      </c>
      <c r="E60" s="16">
        <f t="shared" si="0"/>
        <v>43546</v>
      </c>
      <c r="F60" s="16">
        <f>D60+((E60-D60)/2)</f>
        <v>43499.5</v>
      </c>
      <c r="G60" s="10" t="s">
        <v>163</v>
      </c>
      <c r="H60" s="17" t="s">
        <v>472</v>
      </c>
      <c r="I60" s="11">
        <v>6.2615939322359297</v>
      </c>
      <c r="J60" s="20">
        <f>E60-D60</f>
        <v>93</v>
      </c>
      <c r="K60" s="20">
        <v>5</v>
      </c>
    </row>
    <row r="61" spans="1:11" x14ac:dyDescent="0.35">
      <c r="A61" s="9">
        <v>60</v>
      </c>
      <c r="B61" s="17" t="s">
        <v>75</v>
      </c>
      <c r="C61" s="17">
        <v>137</v>
      </c>
      <c r="D61" s="19">
        <v>43453</v>
      </c>
      <c r="E61" s="16">
        <f t="shared" si="0"/>
        <v>43611</v>
      </c>
      <c r="F61" s="16">
        <f>D61+((E61-D61)/2)</f>
        <v>43532</v>
      </c>
      <c r="G61" s="10" t="s">
        <v>146</v>
      </c>
      <c r="H61" s="17" t="s">
        <v>745</v>
      </c>
      <c r="I61" s="11">
        <v>15.4311988350962</v>
      </c>
      <c r="J61" s="20">
        <f>E61-D61</f>
        <v>158</v>
      </c>
      <c r="K61" s="20">
        <v>55</v>
      </c>
    </row>
    <row r="62" spans="1:11" x14ac:dyDescent="0.35">
      <c r="A62" s="9">
        <v>61</v>
      </c>
      <c r="B62" s="17" t="s">
        <v>12</v>
      </c>
      <c r="C62" s="17">
        <v>133</v>
      </c>
      <c r="D62" s="19">
        <v>43470</v>
      </c>
      <c r="E62" s="16">
        <f t="shared" si="0"/>
        <v>43624</v>
      </c>
      <c r="F62" s="16">
        <f>D62+((E62-D62)/2)</f>
        <v>43547</v>
      </c>
      <c r="G62" s="10" t="s">
        <v>212</v>
      </c>
      <c r="H62" s="17" t="s">
        <v>744</v>
      </c>
      <c r="I62" s="11">
        <v>15.347838790524699</v>
      </c>
      <c r="J62" s="20">
        <f>E62-D62</f>
        <v>154</v>
      </c>
      <c r="K62" s="20">
        <v>86</v>
      </c>
    </row>
    <row r="63" spans="1:11" x14ac:dyDescent="0.35">
      <c r="A63" s="9">
        <v>62</v>
      </c>
      <c r="B63" s="17" t="s">
        <v>26</v>
      </c>
      <c r="C63" s="17">
        <v>85</v>
      </c>
      <c r="D63" s="19">
        <v>43672</v>
      </c>
      <c r="E63" s="16">
        <f>D63+(C63+21)</f>
        <v>43778</v>
      </c>
      <c r="F63" s="16">
        <f>D63+((E63-D63)/2)</f>
        <v>43725</v>
      </c>
      <c r="G63" s="10" t="s">
        <v>210</v>
      </c>
      <c r="H63" s="10" t="s">
        <v>211</v>
      </c>
      <c r="I63" s="11">
        <v>2.15</v>
      </c>
      <c r="J63" s="20">
        <f>E63-D63</f>
        <v>106</v>
      </c>
      <c r="K63" s="20">
        <v>64</v>
      </c>
    </row>
    <row r="64" spans="1:11" x14ac:dyDescent="0.35">
      <c r="A64" s="9">
        <v>63</v>
      </c>
      <c r="B64" s="17" t="s">
        <v>7</v>
      </c>
      <c r="C64" s="17">
        <v>52</v>
      </c>
      <c r="D64" s="19">
        <v>43941</v>
      </c>
      <c r="E64" s="16">
        <f>D64+40</f>
        <v>43981</v>
      </c>
      <c r="F64" s="16">
        <f>D64+((E64-D64)/2)</f>
        <v>43961</v>
      </c>
      <c r="G64" s="10" t="s">
        <v>82</v>
      </c>
      <c r="H64" s="10" t="s">
        <v>83</v>
      </c>
      <c r="I64" s="11">
        <v>4.33</v>
      </c>
      <c r="J64" s="20">
        <f>E64-D64</f>
        <v>40</v>
      </c>
      <c r="K64" s="20">
        <v>43</v>
      </c>
    </row>
    <row r="65" spans="1:11" x14ac:dyDescent="0.35">
      <c r="A65" s="9">
        <v>64</v>
      </c>
      <c r="B65" s="17" t="s">
        <v>66</v>
      </c>
      <c r="C65" s="17">
        <v>94</v>
      </c>
      <c r="D65" s="19">
        <v>43495</v>
      </c>
      <c r="E65" s="16">
        <f>D65+C63</f>
        <v>43580</v>
      </c>
      <c r="F65" s="16">
        <f>D65+((E65-D65)/2)</f>
        <v>43537.5</v>
      </c>
      <c r="G65" s="10" t="s">
        <v>171</v>
      </c>
      <c r="H65" s="17" t="s">
        <v>304</v>
      </c>
      <c r="I65" s="11">
        <v>7.09519437795048</v>
      </c>
      <c r="J65" s="20">
        <f>E65-D65</f>
        <v>85</v>
      </c>
      <c r="K65" s="20">
        <v>57</v>
      </c>
    </row>
    <row r="66" spans="1:11" x14ac:dyDescent="0.35">
      <c r="A66" s="9">
        <v>65</v>
      </c>
      <c r="B66" s="17" t="s">
        <v>606</v>
      </c>
      <c r="C66" s="17">
        <v>45</v>
      </c>
      <c r="D66" s="19">
        <v>43497</v>
      </c>
      <c r="E66" s="16">
        <f>D66+C64</f>
        <v>43549</v>
      </c>
      <c r="F66" s="16">
        <f>D66+((E66-D66)/2)</f>
        <v>43523</v>
      </c>
      <c r="G66" s="10" t="s">
        <v>286</v>
      </c>
      <c r="H66" s="17" t="s">
        <v>442</v>
      </c>
      <c r="I66" s="11">
        <v>11.596636784809199</v>
      </c>
      <c r="J66" s="20">
        <f>E66-D66</f>
        <v>52</v>
      </c>
      <c r="K66" s="20">
        <f>C65-J65</f>
        <v>9</v>
      </c>
    </row>
    <row r="67" spans="1:11" x14ac:dyDescent="0.35">
      <c r="A67" s="9">
        <v>66</v>
      </c>
      <c r="B67" s="17" t="s">
        <v>43</v>
      </c>
      <c r="C67" s="17">
        <v>34</v>
      </c>
      <c r="D67" s="19">
        <v>43960</v>
      </c>
      <c r="E67" s="16">
        <f>D67+40</f>
        <v>44000</v>
      </c>
      <c r="F67" s="16">
        <f>D67+((E67-D67)/2)</f>
        <v>43980</v>
      </c>
      <c r="G67" s="10" t="s">
        <v>136</v>
      </c>
      <c r="H67" s="10" t="s">
        <v>715</v>
      </c>
      <c r="I67" s="11">
        <v>4.3898223468910702</v>
      </c>
      <c r="J67" s="20">
        <f>E67-D67</f>
        <v>40</v>
      </c>
      <c r="K67" s="20">
        <v>45</v>
      </c>
    </row>
    <row r="68" spans="1:11" x14ac:dyDescent="0.35">
      <c r="A68" s="9">
        <v>67</v>
      </c>
      <c r="B68" s="17" t="s">
        <v>609</v>
      </c>
      <c r="C68" s="17">
        <v>113</v>
      </c>
      <c r="D68" s="19">
        <v>43609</v>
      </c>
      <c r="E68" s="16">
        <f>D68+C51</f>
        <v>43683</v>
      </c>
      <c r="F68" s="16">
        <f>D68+((E68-D68)/2)</f>
        <v>43646</v>
      </c>
      <c r="G68" s="10" t="s">
        <v>113</v>
      </c>
      <c r="H68" s="10" t="s">
        <v>114</v>
      </c>
      <c r="I68" s="11">
        <v>7.64</v>
      </c>
      <c r="J68" s="20">
        <f>E68-D68</f>
        <v>74</v>
      </c>
      <c r="K68" s="20">
        <v>5</v>
      </c>
    </row>
    <row r="69" spans="1:11" x14ac:dyDescent="0.35">
      <c r="A69" s="9">
        <v>68</v>
      </c>
      <c r="B69" s="17" t="s">
        <v>609</v>
      </c>
      <c r="C69" s="17">
        <v>29</v>
      </c>
      <c r="D69" s="19">
        <v>43974</v>
      </c>
      <c r="E69" s="16">
        <f>D69+40</f>
        <v>44014</v>
      </c>
      <c r="F69" s="16">
        <f>D69+((E69-D69)/2)</f>
        <v>43994</v>
      </c>
      <c r="G69" s="10" t="s">
        <v>119</v>
      </c>
      <c r="H69" s="10" t="s">
        <v>120</v>
      </c>
      <c r="I69" s="11">
        <v>7.54</v>
      </c>
      <c r="J69" s="20">
        <f>E69-D69</f>
        <v>40</v>
      </c>
      <c r="K69" s="20">
        <v>3</v>
      </c>
    </row>
    <row r="70" spans="1:11" x14ac:dyDescent="0.35">
      <c r="A70" s="9">
        <v>69</v>
      </c>
      <c r="B70" s="17" t="s">
        <v>26</v>
      </c>
      <c r="C70" s="17">
        <v>19</v>
      </c>
      <c r="D70" s="19">
        <v>43516</v>
      </c>
      <c r="E70" s="16">
        <f>D70+C68</f>
        <v>43629</v>
      </c>
      <c r="F70" s="16">
        <f>D70+((E70-D70)/2)</f>
        <v>43572.5</v>
      </c>
      <c r="G70" s="10" t="s">
        <v>138</v>
      </c>
      <c r="H70" s="17" t="s">
        <v>352</v>
      </c>
      <c r="I70" s="11">
        <v>10.0961559825229</v>
      </c>
      <c r="J70" s="20">
        <f>E70-D70</f>
        <v>113</v>
      </c>
      <c r="K70" s="20">
        <v>2</v>
      </c>
    </row>
    <row r="71" spans="1:11" x14ac:dyDescent="0.35">
      <c r="A71" s="9">
        <v>70</v>
      </c>
      <c r="B71" s="17" t="s">
        <v>61</v>
      </c>
      <c r="C71" s="17">
        <v>129</v>
      </c>
      <c r="D71" s="19">
        <v>43516</v>
      </c>
      <c r="E71" s="16">
        <f>D71+C69</f>
        <v>43545</v>
      </c>
      <c r="F71" s="16">
        <f>D71+((E71-D71)/2)</f>
        <v>43530.5</v>
      </c>
      <c r="G71" s="10" t="s">
        <v>179</v>
      </c>
      <c r="H71" s="17" t="s">
        <v>747</v>
      </c>
      <c r="I71" s="11">
        <v>15.597918924239099</v>
      </c>
      <c r="J71" s="20">
        <f>E71-D71</f>
        <v>29</v>
      </c>
      <c r="K71" s="20">
        <v>3</v>
      </c>
    </row>
    <row r="72" spans="1:11" x14ac:dyDescent="0.35">
      <c r="A72" s="9">
        <v>71</v>
      </c>
      <c r="B72" s="17" t="s">
        <v>43</v>
      </c>
      <c r="C72" s="17">
        <v>57</v>
      </c>
      <c r="D72" s="19">
        <v>43521</v>
      </c>
      <c r="E72" s="16">
        <f>D72+C70</f>
        <v>43540</v>
      </c>
      <c r="F72" s="16">
        <f>D72+((E72-D72)/2)</f>
        <v>43530.5</v>
      </c>
      <c r="G72" s="10" t="s">
        <v>256</v>
      </c>
      <c r="H72" s="17" t="s">
        <v>415</v>
      </c>
      <c r="I72" s="11">
        <v>6.9284742888075703</v>
      </c>
      <c r="J72" s="20">
        <f>E72-D72</f>
        <v>19</v>
      </c>
      <c r="K72" s="20">
        <v>45</v>
      </c>
    </row>
    <row r="73" spans="1:11" x14ac:dyDescent="0.35">
      <c r="A73" s="9">
        <v>72</v>
      </c>
      <c r="B73" s="17" t="s">
        <v>61</v>
      </c>
      <c r="C73" s="17">
        <v>85</v>
      </c>
      <c r="D73" s="19">
        <v>43526</v>
      </c>
      <c r="E73" s="16">
        <f>D73+C71</f>
        <v>43655</v>
      </c>
      <c r="F73" s="16">
        <f>D73+((E73-D73)/2)</f>
        <v>43590.5</v>
      </c>
      <c r="G73" s="10" t="s">
        <v>194</v>
      </c>
      <c r="H73" s="17" t="s">
        <v>594</v>
      </c>
      <c r="I73" s="11">
        <v>12.513597275095201</v>
      </c>
      <c r="J73" s="20">
        <f>E73-D73</f>
        <v>129</v>
      </c>
      <c r="K73" s="20">
        <v>99</v>
      </c>
    </row>
    <row r="74" spans="1:11" x14ac:dyDescent="0.35">
      <c r="A74" s="9">
        <v>73</v>
      </c>
      <c r="B74" s="17" t="s">
        <v>7</v>
      </c>
      <c r="C74" s="17">
        <v>100</v>
      </c>
      <c r="D74" s="19">
        <v>43990</v>
      </c>
      <c r="E74" s="16">
        <f>D74+40</f>
        <v>44030</v>
      </c>
      <c r="F74" s="16">
        <f>D74+((E74-D74)/2)</f>
        <v>44010</v>
      </c>
      <c r="G74" s="10" t="s">
        <v>103</v>
      </c>
      <c r="H74" s="10" t="s">
        <v>104</v>
      </c>
      <c r="I74" s="11">
        <v>4.93</v>
      </c>
      <c r="J74" s="20">
        <f>E74-D74</f>
        <v>40</v>
      </c>
      <c r="K74" s="20">
        <v>56</v>
      </c>
    </row>
    <row r="75" spans="1:11" x14ac:dyDescent="0.35">
      <c r="A75" s="9">
        <v>74</v>
      </c>
      <c r="B75" s="17" t="s">
        <v>608</v>
      </c>
      <c r="C75" s="17">
        <v>119</v>
      </c>
      <c r="D75" s="19">
        <v>43990</v>
      </c>
      <c r="E75" s="16">
        <f>D75+40</f>
        <v>44030</v>
      </c>
      <c r="F75" s="16">
        <f>D75+((E75-D75)/2)</f>
        <v>44010</v>
      </c>
      <c r="G75" s="10" t="s">
        <v>130</v>
      </c>
      <c r="H75" s="10" t="s">
        <v>131</v>
      </c>
      <c r="I75" s="11">
        <v>5.26</v>
      </c>
      <c r="J75" s="20">
        <f>E75-D75</f>
        <v>40</v>
      </c>
      <c r="K75" s="20">
        <v>95</v>
      </c>
    </row>
    <row r="76" spans="1:11" x14ac:dyDescent="0.35">
      <c r="A76" s="9">
        <v>75</v>
      </c>
      <c r="B76" s="17" t="s">
        <v>26</v>
      </c>
      <c r="C76" s="17">
        <v>20</v>
      </c>
      <c r="D76" s="19">
        <v>43992</v>
      </c>
      <c r="E76" s="16">
        <f>D76+40</f>
        <v>44032</v>
      </c>
      <c r="F76" s="16">
        <f>D76+((E76-D76)/2)</f>
        <v>44012</v>
      </c>
      <c r="G76" s="10" t="s">
        <v>117</v>
      </c>
      <c r="H76" s="10" t="s">
        <v>118</v>
      </c>
      <c r="I76" s="11">
        <v>6.15</v>
      </c>
      <c r="J76" s="20">
        <f>E76-D76</f>
        <v>40</v>
      </c>
      <c r="K76" s="20">
        <f>C75-J75</f>
        <v>79</v>
      </c>
    </row>
    <row r="77" spans="1:11" x14ac:dyDescent="0.35">
      <c r="A77" s="9">
        <v>76</v>
      </c>
      <c r="B77" s="17" t="s">
        <v>12</v>
      </c>
      <c r="C77" s="17">
        <v>77</v>
      </c>
      <c r="D77" s="19">
        <v>43748</v>
      </c>
      <c r="E77" s="16">
        <f>D77+(C77+21)</f>
        <v>43846</v>
      </c>
      <c r="F77" s="16">
        <f>D77+((E77-D77)/2)</f>
        <v>43797</v>
      </c>
      <c r="G77" s="10" t="s">
        <v>202</v>
      </c>
      <c r="H77" s="10" t="s">
        <v>203</v>
      </c>
      <c r="I77" s="11">
        <v>1.78</v>
      </c>
      <c r="J77" s="20">
        <f>E77-D77</f>
        <v>98</v>
      </c>
      <c r="K77" s="20">
        <v>35</v>
      </c>
    </row>
    <row r="78" spans="1:11" x14ac:dyDescent="0.35">
      <c r="A78" s="9">
        <v>77</v>
      </c>
      <c r="B78" s="17" t="s">
        <v>61</v>
      </c>
      <c r="C78" s="17">
        <v>115</v>
      </c>
      <c r="D78" s="19">
        <v>44013</v>
      </c>
      <c r="E78" s="16">
        <f>D78+40</f>
        <v>44053</v>
      </c>
      <c r="F78" s="16">
        <f>D78+((E78-D78)/2)</f>
        <v>44033</v>
      </c>
      <c r="G78" s="10" t="s">
        <v>278</v>
      </c>
      <c r="H78" s="10" t="s">
        <v>279</v>
      </c>
      <c r="I78" s="11">
        <v>4.5436512388966799</v>
      </c>
      <c r="J78" s="20">
        <f>E78-D78</f>
        <v>40</v>
      </c>
      <c r="K78" s="20">
        <v>56</v>
      </c>
    </row>
    <row r="79" spans="1:11" x14ac:dyDescent="0.35">
      <c r="A79" s="9">
        <v>78</v>
      </c>
      <c r="B79" s="17" t="s">
        <v>606</v>
      </c>
      <c r="C79" s="17">
        <v>57</v>
      </c>
      <c r="D79" s="19">
        <v>43754</v>
      </c>
      <c r="E79" s="16">
        <f>D79+(C79+21)</f>
        <v>43832</v>
      </c>
      <c r="F79" s="16">
        <f>D79+((E79-D79)/2)</f>
        <v>43793</v>
      </c>
      <c r="G79" s="10" t="s">
        <v>177</v>
      </c>
      <c r="H79" s="10" t="s">
        <v>178</v>
      </c>
      <c r="I79" s="11">
        <v>9.48</v>
      </c>
      <c r="J79" s="20">
        <f>E79-D79</f>
        <v>78</v>
      </c>
      <c r="K79" s="20">
        <f>C78-J78</f>
        <v>75</v>
      </c>
    </row>
    <row r="80" spans="1:11" x14ac:dyDescent="0.35">
      <c r="A80" s="9">
        <v>79</v>
      </c>
      <c r="B80" s="17" t="s">
        <v>7</v>
      </c>
      <c r="C80" s="17">
        <v>32</v>
      </c>
      <c r="D80" s="19">
        <v>43557</v>
      </c>
      <c r="E80" s="16">
        <f>D80+C78</f>
        <v>43672</v>
      </c>
      <c r="F80" s="16">
        <f>D80+((E80-D80)/2)</f>
        <v>43614.5</v>
      </c>
      <c r="G80" s="10" t="s">
        <v>202</v>
      </c>
      <c r="H80" s="17" t="s">
        <v>436</v>
      </c>
      <c r="I80" s="11">
        <v>7.95</v>
      </c>
      <c r="J80" s="20">
        <f>E80-D80</f>
        <v>115</v>
      </c>
      <c r="K80" s="20">
        <v>1</v>
      </c>
    </row>
    <row r="81" spans="1:11" x14ac:dyDescent="0.35">
      <c r="A81" s="9">
        <v>80</v>
      </c>
      <c r="B81" s="17" t="s">
        <v>49</v>
      </c>
      <c r="C81" s="17">
        <v>36</v>
      </c>
      <c r="D81" s="19">
        <v>43561</v>
      </c>
      <c r="E81" s="16">
        <f>D81+C79</f>
        <v>43618</v>
      </c>
      <c r="F81" s="16">
        <f>D81+((E81-D81)/2)</f>
        <v>43589.5</v>
      </c>
      <c r="G81" s="10" t="s">
        <v>188</v>
      </c>
      <c r="H81" s="17" t="s">
        <v>564</v>
      </c>
      <c r="I81" s="11">
        <v>11.346556651094801</v>
      </c>
      <c r="J81" s="20">
        <f>E81-D81</f>
        <v>57</v>
      </c>
      <c r="K81" s="20">
        <v>2</v>
      </c>
    </row>
    <row r="82" spans="1:11" x14ac:dyDescent="0.35">
      <c r="A82" s="9">
        <v>81</v>
      </c>
      <c r="B82" s="17" t="s">
        <v>609</v>
      </c>
      <c r="C82" s="17">
        <v>43</v>
      </c>
      <c r="D82" s="19">
        <v>43768</v>
      </c>
      <c r="E82" s="16">
        <f>D82+(C82+21)</f>
        <v>43832</v>
      </c>
      <c r="F82" s="16">
        <f>D82+((E82-D82)/2)</f>
        <v>43800</v>
      </c>
      <c r="G82" s="10" t="s">
        <v>222</v>
      </c>
      <c r="H82" s="10" t="s">
        <v>223</v>
      </c>
      <c r="I82" s="11">
        <v>8.52</v>
      </c>
      <c r="J82" s="20">
        <f>E82-D82</f>
        <v>64</v>
      </c>
      <c r="K82" s="20">
        <v>76</v>
      </c>
    </row>
    <row r="83" spans="1:11" x14ac:dyDescent="0.35">
      <c r="A83" s="9">
        <v>82</v>
      </c>
      <c r="B83" s="17" t="s">
        <v>12</v>
      </c>
      <c r="C83" s="17">
        <v>28</v>
      </c>
      <c r="D83" s="19">
        <v>43575</v>
      </c>
      <c r="E83" s="16">
        <f>D83+C81</f>
        <v>43611</v>
      </c>
      <c r="F83" s="16">
        <f>D83+((E83-D83)/2)</f>
        <v>43593</v>
      </c>
      <c r="G83" s="10" t="s">
        <v>181</v>
      </c>
      <c r="H83" s="17" t="s">
        <v>424</v>
      </c>
      <c r="I83" s="11">
        <v>7.06</v>
      </c>
      <c r="J83" s="20">
        <f>E83-D83</f>
        <v>36</v>
      </c>
      <c r="K83" s="20">
        <v>32</v>
      </c>
    </row>
    <row r="84" spans="1:11" x14ac:dyDescent="0.35">
      <c r="A84" s="9">
        <v>83</v>
      </c>
      <c r="B84" s="17" t="s">
        <v>49</v>
      </c>
      <c r="C84" s="17">
        <v>104</v>
      </c>
      <c r="D84" s="19">
        <v>43575</v>
      </c>
      <c r="E84" s="16">
        <f>D84+C82</f>
        <v>43618</v>
      </c>
      <c r="F84" s="16">
        <f>D84+((E84-D84)/2)</f>
        <v>43596.5</v>
      </c>
      <c r="G84" s="10" t="s">
        <v>107</v>
      </c>
      <c r="H84" s="17" t="s">
        <v>514</v>
      </c>
      <c r="I84" s="11">
        <v>13.5972778545241</v>
      </c>
      <c r="J84" s="20">
        <f>E84-D84</f>
        <v>43</v>
      </c>
      <c r="K84" s="20">
        <v>65</v>
      </c>
    </row>
    <row r="85" spans="1:11" x14ac:dyDescent="0.35">
      <c r="A85" s="9">
        <v>84</v>
      </c>
      <c r="B85" s="17" t="s">
        <v>69</v>
      </c>
      <c r="C85" s="17">
        <v>69</v>
      </c>
      <c r="D85" s="19">
        <v>43780</v>
      </c>
      <c r="E85" s="16">
        <f>D85+(C85+21)</f>
        <v>43870</v>
      </c>
      <c r="F85" s="16">
        <f>D85+((E85-D85)/2)</f>
        <v>43825</v>
      </c>
      <c r="G85" s="10" t="s">
        <v>188</v>
      </c>
      <c r="H85" s="10" t="s">
        <v>189</v>
      </c>
      <c r="I85" s="11">
        <v>0.71</v>
      </c>
      <c r="J85" s="20">
        <f>E85-D85</f>
        <v>90</v>
      </c>
      <c r="K85" s="20">
        <f>C84-J84</f>
        <v>61</v>
      </c>
    </row>
    <row r="86" spans="1:11" x14ac:dyDescent="0.35">
      <c r="A86" s="9">
        <v>85</v>
      </c>
      <c r="B86" s="17" t="s">
        <v>43</v>
      </c>
      <c r="C86" s="17">
        <v>95</v>
      </c>
      <c r="D86" s="19">
        <v>43589</v>
      </c>
      <c r="E86" s="16">
        <f>D86+C84</f>
        <v>43693</v>
      </c>
      <c r="F86" s="16">
        <f>D86+((E86-D86)/2)</f>
        <v>43641</v>
      </c>
      <c r="G86" s="10" t="s">
        <v>232</v>
      </c>
      <c r="H86" s="17" t="s">
        <v>582</v>
      </c>
      <c r="I86" s="11">
        <v>7.8454347790936003</v>
      </c>
      <c r="J86" s="20">
        <f>E86-D86</f>
        <v>104</v>
      </c>
      <c r="K86" s="20">
        <v>53</v>
      </c>
    </row>
    <row r="87" spans="1:11" x14ac:dyDescent="0.35">
      <c r="A87" s="9">
        <v>86</v>
      </c>
      <c r="B87" s="17" t="s">
        <v>69</v>
      </c>
      <c r="C87" s="17">
        <v>119</v>
      </c>
      <c r="D87" s="19">
        <v>43589</v>
      </c>
      <c r="E87" s="16">
        <f>D87+C85</f>
        <v>43658</v>
      </c>
      <c r="F87" s="16">
        <f>D87+((E87-D87)/2)</f>
        <v>43623.5</v>
      </c>
      <c r="G87" s="10" t="s">
        <v>270</v>
      </c>
      <c r="H87" s="17" t="s">
        <v>739</v>
      </c>
      <c r="I87" s="11">
        <v>14.9310385676674</v>
      </c>
      <c r="J87" s="20">
        <f>E87-D87</f>
        <v>69</v>
      </c>
      <c r="K87" s="20">
        <v>44</v>
      </c>
    </row>
    <row r="88" spans="1:11" x14ac:dyDescent="0.35">
      <c r="A88" s="9">
        <v>87</v>
      </c>
      <c r="B88" s="17" t="s">
        <v>43</v>
      </c>
      <c r="C88" s="17">
        <v>22</v>
      </c>
      <c r="D88" s="19">
        <v>44061</v>
      </c>
      <c r="E88" s="16">
        <f>D88+40</f>
        <v>44101</v>
      </c>
      <c r="F88" s="16">
        <f>D88+((E88-D88)/2)</f>
        <v>44081</v>
      </c>
      <c r="G88" s="10" t="s">
        <v>216</v>
      </c>
      <c r="H88" s="10" t="s">
        <v>717</v>
      </c>
      <c r="I88" s="11">
        <v>4.3641841982234704</v>
      </c>
      <c r="J88" s="20">
        <f>E88-D88</f>
        <v>40</v>
      </c>
      <c r="K88" s="20">
        <f>C87-J87</f>
        <v>50</v>
      </c>
    </row>
    <row r="89" spans="1:11" x14ac:dyDescent="0.35">
      <c r="A89" s="9">
        <v>88</v>
      </c>
      <c r="B89" s="17" t="s">
        <v>49</v>
      </c>
      <c r="C89" s="17">
        <v>74</v>
      </c>
      <c r="D89" s="19">
        <v>44064</v>
      </c>
      <c r="E89" s="16">
        <f>D89+40</f>
        <v>44104</v>
      </c>
      <c r="F89" s="16">
        <f>D89+((E89-D89)/2)</f>
        <v>44084</v>
      </c>
      <c r="G89" s="10" t="s">
        <v>181</v>
      </c>
      <c r="H89" s="10" t="s">
        <v>182</v>
      </c>
      <c r="I89" s="11">
        <v>5.0199999999999996</v>
      </c>
      <c r="J89" s="20">
        <f>E89-D89</f>
        <v>40</v>
      </c>
      <c r="K89" s="20">
        <v>78</v>
      </c>
    </row>
    <row r="90" spans="1:11" x14ac:dyDescent="0.35">
      <c r="A90" s="9">
        <v>89</v>
      </c>
      <c r="B90" s="17" t="s">
        <v>26</v>
      </c>
      <c r="C90" s="17">
        <v>110</v>
      </c>
      <c r="D90" s="19">
        <v>44064</v>
      </c>
      <c r="E90" s="16">
        <f>D90+40</f>
        <v>44104</v>
      </c>
      <c r="F90" s="16">
        <f>D90+((E90-D90)/2)</f>
        <v>44084</v>
      </c>
      <c r="G90" s="10" t="s">
        <v>88</v>
      </c>
      <c r="H90" s="10" t="s">
        <v>89</v>
      </c>
      <c r="I90" s="11">
        <v>5.94</v>
      </c>
      <c r="J90" s="20">
        <f>E90-D90</f>
        <v>40</v>
      </c>
      <c r="K90" s="20">
        <v>56</v>
      </c>
    </row>
    <row r="91" spans="1:11" x14ac:dyDescent="0.35">
      <c r="A91" s="9">
        <v>90</v>
      </c>
      <c r="B91" s="17" t="s">
        <v>49</v>
      </c>
      <c r="C91" s="17">
        <v>121</v>
      </c>
      <c r="D91" s="19">
        <v>43609</v>
      </c>
      <c r="E91" s="16">
        <f>D91+C89</f>
        <v>43683</v>
      </c>
      <c r="F91" s="16">
        <f>D91+((E91-D91)/2)</f>
        <v>43646</v>
      </c>
      <c r="G91" s="10" t="s">
        <v>280</v>
      </c>
      <c r="H91" s="17" t="s">
        <v>388</v>
      </c>
      <c r="I91" s="11">
        <v>12.9303974979525</v>
      </c>
      <c r="J91" s="20">
        <f>E91-D91</f>
        <v>74</v>
      </c>
      <c r="K91" s="20">
        <v>76</v>
      </c>
    </row>
    <row r="92" spans="1:11" x14ac:dyDescent="0.35">
      <c r="A92" s="9">
        <v>91</v>
      </c>
      <c r="B92" s="17" t="s">
        <v>43</v>
      </c>
      <c r="C92" s="17">
        <v>70</v>
      </c>
      <c r="D92" s="19">
        <v>43831</v>
      </c>
      <c r="E92" s="16">
        <f>D92+(C92+21)</f>
        <v>43922</v>
      </c>
      <c r="F92" s="16">
        <f>D92+((E92-D92)/2)</f>
        <v>43876.5</v>
      </c>
      <c r="G92" s="10" t="s">
        <v>230</v>
      </c>
      <c r="H92" s="10" t="s">
        <v>712</v>
      </c>
      <c r="I92" s="11">
        <v>4.42827956989247</v>
      </c>
      <c r="J92" s="20">
        <f>E92-D92</f>
        <v>91</v>
      </c>
      <c r="K92" s="20">
        <f>C91-J91</f>
        <v>47</v>
      </c>
    </row>
    <row r="93" spans="1:11" x14ac:dyDescent="0.35">
      <c r="A93" s="9">
        <v>92</v>
      </c>
      <c r="B93" s="17" t="s">
        <v>606</v>
      </c>
      <c r="C93" s="17">
        <v>19</v>
      </c>
      <c r="D93" s="19">
        <v>44096</v>
      </c>
      <c r="E93" s="16">
        <f>D93+40</f>
        <v>44136</v>
      </c>
      <c r="F93" s="16">
        <f>D93+((E93-D93)/2)</f>
        <v>44116</v>
      </c>
      <c r="G93" s="10" t="s">
        <v>192</v>
      </c>
      <c r="H93" s="10" t="s">
        <v>193</v>
      </c>
      <c r="I93" s="11">
        <v>4.9000000000000004</v>
      </c>
      <c r="J93" s="20">
        <f>E93-D93</f>
        <v>40</v>
      </c>
      <c r="K93" s="20">
        <v>5</v>
      </c>
    </row>
    <row r="94" spans="1:11" x14ac:dyDescent="0.35">
      <c r="A94" s="9">
        <v>93</v>
      </c>
      <c r="B94" s="17" t="s">
        <v>73</v>
      </c>
      <c r="C94" s="17">
        <v>71</v>
      </c>
      <c r="D94" s="19">
        <v>43648</v>
      </c>
      <c r="E94" s="16">
        <f>D94+C92</f>
        <v>43718</v>
      </c>
      <c r="F94" s="16">
        <f>D94+((E94-D94)/2)</f>
        <v>43683</v>
      </c>
      <c r="G94" s="10" t="s">
        <v>262</v>
      </c>
      <c r="H94" s="17" t="s">
        <v>637</v>
      </c>
      <c r="I94" s="11">
        <v>7.2619144670934004</v>
      </c>
      <c r="J94" s="20">
        <f>E94-D94</f>
        <v>70</v>
      </c>
      <c r="K94" s="20">
        <v>88</v>
      </c>
    </row>
    <row r="95" spans="1:11" x14ac:dyDescent="0.35">
      <c r="A95" s="9">
        <v>94</v>
      </c>
      <c r="B95" s="17" t="s">
        <v>61</v>
      </c>
      <c r="C95" s="17">
        <v>49</v>
      </c>
      <c r="D95" s="19">
        <v>43651</v>
      </c>
      <c r="E95" s="16">
        <f>D95+C93</f>
        <v>43670</v>
      </c>
      <c r="F95" s="16">
        <f>D95+((E95-D95)/2)</f>
        <v>43660.5</v>
      </c>
      <c r="G95" s="10" t="s">
        <v>109</v>
      </c>
      <c r="H95" s="17" t="s">
        <v>328</v>
      </c>
      <c r="I95" s="11">
        <v>11.1798365619519</v>
      </c>
      <c r="J95" s="20">
        <f>E95-D95</f>
        <v>19</v>
      </c>
      <c r="K95" s="20">
        <f>C94-J94</f>
        <v>1</v>
      </c>
    </row>
    <row r="96" spans="1:11" x14ac:dyDescent="0.35">
      <c r="A96" s="9">
        <v>95</v>
      </c>
      <c r="B96" s="17" t="s">
        <v>73</v>
      </c>
      <c r="C96" s="17">
        <v>76</v>
      </c>
      <c r="D96" s="19">
        <v>44113</v>
      </c>
      <c r="E96" s="16">
        <f>D96+40</f>
        <v>44153</v>
      </c>
      <c r="F96" s="16">
        <f>D96+((E96-D96)/2)</f>
        <v>44133</v>
      </c>
      <c r="G96" s="10" t="s">
        <v>161</v>
      </c>
      <c r="H96" s="10" t="s">
        <v>162</v>
      </c>
      <c r="I96" s="11">
        <v>1.33</v>
      </c>
      <c r="J96" s="20">
        <f>E96-D96</f>
        <v>40</v>
      </c>
      <c r="K96" s="20">
        <v>32</v>
      </c>
    </row>
    <row r="97" spans="1:11" x14ac:dyDescent="0.35">
      <c r="A97" s="9">
        <v>96</v>
      </c>
      <c r="B97" s="17" t="s">
        <v>43</v>
      </c>
      <c r="C97" s="17">
        <v>58</v>
      </c>
      <c r="D97" s="19">
        <v>43672</v>
      </c>
      <c r="E97" s="16">
        <f>D97+C95</f>
        <v>43721</v>
      </c>
      <c r="F97" s="16">
        <f>D97+((E97-D97)/2)</f>
        <v>43696.5</v>
      </c>
      <c r="G97" s="10" t="s">
        <v>109</v>
      </c>
      <c r="H97" s="17" t="s">
        <v>547</v>
      </c>
      <c r="I97" s="11">
        <v>11.2631966065233</v>
      </c>
      <c r="J97" s="20">
        <f>E97-D97</f>
        <v>49</v>
      </c>
      <c r="K97" s="20">
        <f>C96-J96</f>
        <v>36</v>
      </c>
    </row>
    <row r="98" spans="1:11" x14ac:dyDescent="0.35">
      <c r="A98" s="9">
        <v>97</v>
      </c>
      <c r="B98" s="17" t="s">
        <v>49</v>
      </c>
      <c r="C98" s="17">
        <v>21</v>
      </c>
      <c r="D98" s="19">
        <v>43874</v>
      </c>
      <c r="E98" s="16">
        <f>D98+(C98+21)</f>
        <v>43916</v>
      </c>
      <c r="F98" s="16">
        <f>D98+((E98-D98)/2)</f>
        <v>43895</v>
      </c>
      <c r="G98" s="10" t="s">
        <v>206</v>
      </c>
      <c r="H98" s="10" t="s">
        <v>207</v>
      </c>
      <c r="I98" s="11">
        <v>2.98</v>
      </c>
      <c r="J98" s="20">
        <f>E98-D98</f>
        <v>42</v>
      </c>
      <c r="K98" s="20">
        <v>53</v>
      </c>
    </row>
    <row r="99" spans="1:11" x14ac:dyDescent="0.35">
      <c r="A99" s="9">
        <v>98</v>
      </c>
      <c r="B99" s="17" t="s">
        <v>609</v>
      </c>
      <c r="C99" s="17">
        <v>2</v>
      </c>
      <c r="D99" s="19">
        <v>43874</v>
      </c>
      <c r="E99" s="16">
        <f>D99+(C99+21)</f>
        <v>43897</v>
      </c>
      <c r="F99" s="16">
        <f>D99+((E99-D99)/2)</f>
        <v>43885.5</v>
      </c>
      <c r="G99" s="10" t="s">
        <v>228</v>
      </c>
      <c r="H99" s="10" t="s">
        <v>229</v>
      </c>
      <c r="I99" s="11">
        <v>9.76</v>
      </c>
      <c r="J99" s="20">
        <f>E99-D99</f>
        <v>23</v>
      </c>
      <c r="K99" s="20">
        <v>95</v>
      </c>
    </row>
    <row r="100" spans="1:11" x14ac:dyDescent="0.35">
      <c r="A100" s="9">
        <v>99</v>
      </c>
      <c r="B100" s="17" t="s">
        <v>49</v>
      </c>
      <c r="C100" s="17">
        <v>3</v>
      </c>
      <c r="D100" s="19">
        <v>43689</v>
      </c>
      <c r="E100" s="16">
        <f>D100+C98</f>
        <v>43710</v>
      </c>
      <c r="F100" s="16">
        <f>D100+((E100-D100)/2)</f>
        <v>43699.5</v>
      </c>
      <c r="G100" s="10" t="s">
        <v>276</v>
      </c>
      <c r="H100" s="17" t="s">
        <v>541</v>
      </c>
      <c r="I100" s="11">
        <v>8.0121548682365091</v>
      </c>
      <c r="J100" s="20">
        <f>E100-D100</f>
        <v>21</v>
      </c>
      <c r="K100" s="20">
        <v>101</v>
      </c>
    </row>
    <row r="101" spans="1:11" x14ac:dyDescent="0.35">
      <c r="A101" s="9">
        <v>100</v>
      </c>
      <c r="B101" s="17" t="s">
        <v>12</v>
      </c>
      <c r="C101" s="17">
        <v>105</v>
      </c>
      <c r="D101" s="19">
        <v>43689</v>
      </c>
      <c r="E101" s="16">
        <f>D101+C99</f>
        <v>43691</v>
      </c>
      <c r="F101" s="16">
        <f>D101+((E101-D101)/2)</f>
        <v>43690</v>
      </c>
      <c r="G101" s="10" t="s">
        <v>254</v>
      </c>
      <c r="H101" s="17" t="s">
        <v>457</v>
      </c>
      <c r="I101" s="11">
        <v>13.097117587095401</v>
      </c>
      <c r="J101" s="20">
        <f>E101-D101</f>
        <v>2</v>
      </c>
      <c r="K101" s="20">
        <v>4</v>
      </c>
    </row>
    <row r="102" spans="1:11" x14ac:dyDescent="0.35">
      <c r="A102" s="9">
        <v>101</v>
      </c>
      <c r="B102" s="17" t="s">
        <v>607</v>
      </c>
      <c r="C102" s="17">
        <v>71</v>
      </c>
      <c r="D102" s="19">
        <v>43895</v>
      </c>
      <c r="E102" s="16">
        <f>D102+(C102+21)</f>
        <v>43987</v>
      </c>
      <c r="F102" s="16">
        <f>D102+((E102-D102)/2)</f>
        <v>43941</v>
      </c>
      <c r="G102" s="10" t="s">
        <v>252</v>
      </c>
      <c r="H102" s="10" t="s">
        <v>253</v>
      </c>
      <c r="I102" s="11">
        <v>9.76</v>
      </c>
      <c r="J102" s="20">
        <f>E102-D102</f>
        <v>92</v>
      </c>
      <c r="K102" s="20">
        <f>C101-J101</f>
        <v>103</v>
      </c>
    </row>
    <row r="103" spans="1:11" x14ac:dyDescent="0.35">
      <c r="A103" s="9">
        <v>102</v>
      </c>
      <c r="B103" s="17" t="s">
        <v>61</v>
      </c>
      <c r="C103" s="17">
        <v>67</v>
      </c>
      <c r="D103" s="19">
        <v>43924</v>
      </c>
      <c r="E103" s="16">
        <f>D103+(C103+21)</f>
        <v>44012</v>
      </c>
      <c r="F103" s="16">
        <f>D103+((E103-D103)/2)</f>
        <v>43968</v>
      </c>
      <c r="G103" s="10" t="s">
        <v>286</v>
      </c>
      <c r="H103" s="10" t="s">
        <v>709</v>
      </c>
      <c r="I103" s="11">
        <v>4.4667367928938804</v>
      </c>
      <c r="J103" s="20">
        <f>E103-D103</f>
        <v>88</v>
      </c>
      <c r="K103" s="20">
        <v>93</v>
      </c>
    </row>
    <row r="104" spans="1:11" x14ac:dyDescent="0.35">
      <c r="A104" s="9">
        <v>103</v>
      </c>
      <c r="B104" s="17" t="s">
        <v>606</v>
      </c>
      <c r="C104" s="17">
        <v>118</v>
      </c>
      <c r="D104" s="19">
        <v>43827</v>
      </c>
      <c r="E104" s="16">
        <f t="shared" ref="E104:E114" si="1">D104+(C104+21)</f>
        <v>43966</v>
      </c>
      <c r="F104" s="16">
        <f>D104+((E104-D104)/2)</f>
        <v>43896.5</v>
      </c>
      <c r="G104" s="10" t="s">
        <v>140</v>
      </c>
      <c r="H104" s="10" t="s">
        <v>141</v>
      </c>
      <c r="I104" s="11">
        <v>2.0299999999999998</v>
      </c>
      <c r="J104" s="20">
        <f>E104-D104</f>
        <v>139</v>
      </c>
      <c r="K104" s="20">
        <v>54</v>
      </c>
    </row>
    <row r="105" spans="1:11" x14ac:dyDescent="0.35">
      <c r="A105" s="9">
        <v>104</v>
      </c>
      <c r="B105" s="17" t="s">
        <v>49</v>
      </c>
      <c r="C105" s="17">
        <v>22</v>
      </c>
      <c r="D105" s="19">
        <v>43730</v>
      </c>
      <c r="E105" s="16">
        <f t="shared" si="1"/>
        <v>43773</v>
      </c>
      <c r="F105" s="16">
        <f>D105+((E105-D105)/2)</f>
        <v>43751.5</v>
      </c>
      <c r="G105" s="10" t="s">
        <v>252</v>
      </c>
      <c r="H105" s="17" t="s">
        <v>403</v>
      </c>
      <c r="I105" s="11">
        <v>8.0955149128079693</v>
      </c>
      <c r="J105" s="20">
        <f>E105-D105</f>
        <v>43</v>
      </c>
      <c r="K105" s="20">
        <v>22</v>
      </c>
    </row>
    <row r="106" spans="1:11" x14ac:dyDescent="0.35">
      <c r="A106" s="9">
        <v>105</v>
      </c>
      <c r="B106" s="17" t="s">
        <v>606</v>
      </c>
      <c r="C106" s="17">
        <v>51</v>
      </c>
      <c r="D106" s="19">
        <v>44203</v>
      </c>
      <c r="E106" s="16">
        <f t="shared" si="1"/>
        <v>44275</v>
      </c>
      <c r="F106" s="16">
        <f>D106+((E106-D106)/2)</f>
        <v>44239</v>
      </c>
      <c r="G106" s="10" t="s">
        <v>200</v>
      </c>
      <c r="H106" s="10" t="s">
        <v>201</v>
      </c>
      <c r="I106" s="11">
        <v>4.08</v>
      </c>
      <c r="J106" s="20">
        <f>E106-D106</f>
        <v>72</v>
      </c>
      <c r="K106" s="20">
        <v>12</v>
      </c>
    </row>
    <row r="107" spans="1:11" x14ac:dyDescent="0.35">
      <c r="A107" s="9">
        <v>106</v>
      </c>
      <c r="B107" s="17" t="s">
        <v>12</v>
      </c>
      <c r="C107" s="17">
        <v>35</v>
      </c>
      <c r="D107" s="19">
        <v>44204</v>
      </c>
      <c r="E107" s="16">
        <f t="shared" si="1"/>
        <v>44260</v>
      </c>
      <c r="F107" s="16">
        <f>D107+((E107-D107)/2)</f>
        <v>44232</v>
      </c>
      <c r="G107" s="10" t="s">
        <v>250</v>
      </c>
      <c r="H107" s="10" t="s">
        <v>251</v>
      </c>
      <c r="I107" s="11">
        <v>6.8</v>
      </c>
      <c r="J107" s="20">
        <f>E107-D107</f>
        <v>56</v>
      </c>
      <c r="K107" s="20">
        <v>21</v>
      </c>
    </row>
    <row r="108" spans="1:11" x14ac:dyDescent="0.35">
      <c r="A108" s="9">
        <v>107</v>
      </c>
      <c r="B108" s="17" t="s">
        <v>12</v>
      </c>
      <c r="C108" s="17">
        <v>55</v>
      </c>
      <c r="D108" s="19">
        <v>44206</v>
      </c>
      <c r="E108" s="16">
        <f t="shared" si="1"/>
        <v>44282</v>
      </c>
      <c r="F108" s="16">
        <f>D108+((E108-D108)/2)</f>
        <v>44244</v>
      </c>
      <c r="G108" s="10" t="s">
        <v>125</v>
      </c>
      <c r="H108" s="10" t="s">
        <v>126</v>
      </c>
      <c r="I108" s="11">
        <v>3.89</v>
      </c>
      <c r="J108" s="20">
        <f>E108-D108</f>
        <v>76</v>
      </c>
      <c r="K108" s="20">
        <v>56</v>
      </c>
    </row>
    <row r="109" spans="1:11" x14ac:dyDescent="0.35">
      <c r="A109" s="9">
        <v>108</v>
      </c>
      <c r="B109" s="17" t="s">
        <v>12</v>
      </c>
      <c r="C109" s="17">
        <v>125</v>
      </c>
      <c r="D109" s="19">
        <v>44206</v>
      </c>
      <c r="E109" s="16">
        <f t="shared" si="1"/>
        <v>44352</v>
      </c>
      <c r="F109" s="16">
        <f>D109+((E109-D109)/2)</f>
        <v>44279</v>
      </c>
      <c r="G109" s="10" t="s">
        <v>212</v>
      </c>
      <c r="H109" s="10" t="s">
        <v>213</v>
      </c>
      <c r="I109" s="11">
        <v>7.06</v>
      </c>
      <c r="J109" s="20">
        <f>E109-D109</f>
        <v>146</v>
      </c>
      <c r="K109" s="20">
        <v>34</v>
      </c>
    </row>
    <row r="110" spans="1:11" x14ac:dyDescent="0.35">
      <c r="A110" s="9">
        <v>109</v>
      </c>
      <c r="B110" s="17" t="s">
        <v>66</v>
      </c>
      <c r="C110" s="17">
        <v>96</v>
      </c>
      <c r="D110" s="19">
        <v>43747</v>
      </c>
      <c r="E110" s="16">
        <f t="shared" si="1"/>
        <v>43864</v>
      </c>
      <c r="F110" s="16">
        <f>D110+((E110-D110)/2)</f>
        <v>43805.5</v>
      </c>
      <c r="G110" s="10" t="s">
        <v>214</v>
      </c>
      <c r="H110" s="17" t="s">
        <v>385</v>
      </c>
      <c r="I110" s="11">
        <v>12.013437007666401</v>
      </c>
      <c r="J110" s="20">
        <f>E110-D110</f>
        <v>117</v>
      </c>
      <c r="K110" s="20">
        <v>2</v>
      </c>
    </row>
    <row r="111" spans="1:11" x14ac:dyDescent="0.35">
      <c r="A111" s="9">
        <v>110</v>
      </c>
      <c r="B111" s="17" t="s">
        <v>26</v>
      </c>
      <c r="C111" s="17">
        <v>102</v>
      </c>
      <c r="D111" s="19">
        <v>43748</v>
      </c>
      <c r="E111" s="16">
        <f t="shared" si="1"/>
        <v>43871</v>
      </c>
      <c r="F111" s="16">
        <f>D111+((E111-D111)/2)</f>
        <v>43809.5</v>
      </c>
      <c r="G111" s="10" t="s">
        <v>190</v>
      </c>
      <c r="H111" s="17" t="s">
        <v>343</v>
      </c>
      <c r="I111" s="11">
        <v>14.3475182556672</v>
      </c>
      <c r="J111" s="20">
        <f>E111-D111</f>
        <v>123</v>
      </c>
      <c r="K111" s="20">
        <v>54</v>
      </c>
    </row>
    <row r="112" spans="1:11" x14ac:dyDescent="0.35">
      <c r="A112" s="9">
        <v>111</v>
      </c>
      <c r="B112" s="17" t="s">
        <v>26</v>
      </c>
      <c r="C112" s="17">
        <v>108</v>
      </c>
      <c r="D112" s="19">
        <v>43748</v>
      </c>
      <c r="E112" s="16">
        <f t="shared" si="1"/>
        <v>43877</v>
      </c>
      <c r="F112" s="16">
        <f>D112+((E112-D112)/2)</f>
        <v>43812.5</v>
      </c>
      <c r="G112" s="10" t="s">
        <v>115</v>
      </c>
      <c r="H112" s="17" t="s">
        <v>733</v>
      </c>
      <c r="I112" s="11">
        <v>14.4308783002387</v>
      </c>
      <c r="J112" s="20">
        <f>E112-D112</f>
        <v>129</v>
      </c>
      <c r="K112" s="20">
        <v>95</v>
      </c>
    </row>
    <row r="113" spans="1:11" x14ac:dyDescent="0.35">
      <c r="A113" s="9">
        <v>112</v>
      </c>
      <c r="B113" s="17" t="s">
        <v>61</v>
      </c>
      <c r="C113" s="17">
        <v>26</v>
      </c>
      <c r="D113" s="19">
        <v>43753</v>
      </c>
      <c r="E113" s="16">
        <f t="shared" si="1"/>
        <v>43800</v>
      </c>
      <c r="F113" s="16">
        <f>D113+((E113-D113)/2)</f>
        <v>43776.5</v>
      </c>
      <c r="G113" s="10" t="s">
        <v>161</v>
      </c>
      <c r="H113" s="17" t="s">
        <v>466</v>
      </c>
      <c r="I113" s="11">
        <v>8.5956751802367108</v>
      </c>
      <c r="J113" s="20">
        <f>E113-D113</f>
        <v>47</v>
      </c>
      <c r="K113" s="20">
        <v>77</v>
      </c>
    </row>
    <row r="114" spans="1:11" x14ac:dyDescent="0.35">
      <c r="A114" s="9">
        <v>113</v>
      </c>
      <c r="B114" s="17" t="s">
        <v>26</v>
      </c>
      <c r="C114" s="17">
        <v>11</v>
      </c>
      <c r="D114" s="19">
        <v>43754</v>
      </c>
      <c r="E114" s="16">
        <f t="shared" si="1"/>
        <v>43786</v>
      </c>
      <c r="F114" s="16">
        <f>D114+((E114-D114)/2)</f>
        <v>43770</v>
      </c>
      <c r="G114" s="10" t="s">
        <v>260</v>
      </c>
      <c r="H114" s="17" t="s">
        <v>382</v>
      </c>
      <c r="I114" s="11">
        <v>4.6846610565684896</v>
      </c>
      <c r="J114" s="20">
        <f>E114-D114</f>
        <v>32</v>
      </c>
      <c r="K114" s="20">
        <v>5</v>
      </c>
    </row>
    <row r="115" spans="1:11" x14ac:dyDescent="0.35">
      <c r="A115" s="9">
        <v>114</v>
      </c>
      <c r="B115" s="17" t="s">
        <v>43</v>
      </c>
      <c r="C115" s="17">
        <v>8</v>
      </c>
      <c r="D115" s="19">
        <v>43754</v>
      </c>
      <c r="E115" s="16">
        <f>D115+C113</f>
        <v>43780</v>
      </c>
      <c r="F115" s="16">
        <f>D115+((E115-D115)/2)</f>
        <v>43767</v>
      </c>
      <c r="G115" s="10" t="s">
        <v>184</v>
      </c>
      <c r="H115" s="17" t="s">
        <v>754</v>
      </c>
      <c r="I115" s="11">
        <v>16.181439236239299</v>
      </c>
      <c r="J115" s="20">
        <f>E115-D115</f>
        <v>26</v>
      </c>
      <c r="K115" s="20">
        <v>9</v>
      </c>
    </row>
    <row r="116" spans="1:11" x14ac:dyDescent="0.35">
      <c r="A116" s="9">
        <v>115</v>
      </c>
      <c r="B116" s="17" t="s">
        <v>26</v>
      </c>
      <c r="C116" s="17">
        <v>39</v>
      </c>
      <c r="D116" s="19">
        <v>43956</v>
      </c>
      <c r="E116" s="16">
        <f>D116+(C116+21)</f>
        <v>44016</v>
      </c>
      <c r="F116" s="16">
        <f>D116+((E116-D116)/2)</f>
        <v>43986</v>
      </c>
      <c r="G116" s="10" t="s">
        <v>159</v>
      </c>
      <c r="H116" s="10" t="s">
        <v>160</v>
      </c>
      <c r="I116" s="11">
        <v>9.51</v>
      </c>
      <c r="J116" s="20">
        <f>E116-D116</f>
        <v>60</v>
      </c>
      <c r="K116" s="20">
        <v>4</v>
      </c>
    </row>
    <row r="117" spans="1:11" x14ac:dyDescent="0.35">
      <c r="A117" s="9">
        <v>116</v>
      </c>
      <c r="B117" s="17" t="s">
        <v>609</v>
      </c>
      <c r="C117" s="17">
        <v>18</v>
      </c>
      <c r="D117" s="19">
        <v>44224</v>
      </c>
      <c r="E117" s="16">
        <f>D117+40</f>
        <v>44264</v>
      </c>
      <c r="F117" s="16">
        <f>D117+((E117-D117)/2)</f>
        <v>44244</v>
      </c>
      <c r="G117" s="10" t="s">
        <v>136</v>
      </c>
      <c r="H117" s="10" t="s">
        <v>137</v>
      </c>
      <c r="I117" s="11">
        <v>1.91</v>
      </c>
      <c r="J117" s="20">
        <f>E117-D117</f>
        <v>40</v>
      </c>
      <c r="K117" s="20">
        <v>56</v>
      </c>
    </row>
    <row r="118" spans="1:11" x14ac:dyDescent="0.35">
      <c r="A118" s="9">
        <v>117</v>
      </c>
      <c r="B118" s="17" t="s">
        <v>12</v>
      </c>
      <c r="C118" s="17">
        <v>99</v>
      </c>
      <c r="D118" s="19">
        <v>44227</v>
      </c>
      <c r="E118" s="16">
        <f>D118+40</f>
        <v>44267</v>
      </c>
      <c r="F118" s="16">
        <f>D118+((E118-D118)/2)</f>
        <v>44247</v>
      </c>
      <c r="G118" s="10" t="s">
        <v>226</v>
      </c>
      <c r="H118" s="10" t="s">
        <v>227</v>
      </c>
      <c r="I118" s="11">
        <v>6.89</v>
      </c>
      <c r="J118" s="20">
        <f>E118-D118</f>
        <v>40</v>
      </c>
      <c r="K118" s="20">
        <v>22</v>
      </c>
    </row>
    <row r="119" spans="1:11" x14ac:dyDescent="0.35">
      <c r="A119" s="9">
        <v>118</v>
      </c>
      <c r="B119" s="17" t="s">
        <v>26</v>
      </c>
      <c r="C119" s="17">
        <v>114</v>
      </c>
      <c r="D119" s="19">
        <v>44227</v>
      </c>
      <c r="E119" s="16">
        <f>D119+40</f>
        <v>44267</v>
      </c>
      <c r="F119" s="16">
        <f>D119+((E119-D119)/2)</f>
        <v>44247</v>
      </c>
      <c r="G119" s="10" t="s">
        <v>173</v>
      </c>
      <c r="H119" s="10" t="s">
        <v>174</v>
      </c>
      <c r="I119" s="11">
        <v>1.37</v>
      </c>
      <c r="J119" s="20">
        <f>E119-D119</f>
        <v>40</v>
      </c>
      <c r="K119" s="20">
        <f>C118-J118</f>
        <v>59</v>
      </c>
    </row>
    <row r="120" spans="1:11" x14ac:dyDescent="0.35">
      <c r="A120" s="9">
        <v>119</v>
      </c>
      <c r="B120" s="17" t="s">
        <v>605</v>
      </c>
      <c r="C120" s="17">
        <v>82</v>
      </c>
      <c r="D120" s="19">
        <v>43768</v>
      </c>
      <c r="E120" s="16">
        <f>D120+C118</f>
        <v>43867</v>
      </c>
      <c r="F120" s="16">
        <f>D120+((E120-D120)/2)</f>
        <v>43817.5</v>
      </c>
      <c r="G120" s="10" t="s">
        <v>96</v>
      </c>
      <c r="H120" s="17" t="s">
        <v>651</v>
      </c>
      <c r="I120" s="11">
        <v>1.37</v>
      </c>
      <c r="J120" s="20">
        <f>E120-D120</f>
        <v>99</v>
      </c>
      <c r="K120" s="20">
        <v>3</v>
      </c>
    </row>
    <row r="121" spans="1:11" x14ac:dyDescent="0.35">
      <c r="A121" s="9">
        <v>120</v>
      </c>
      <c r="B121" s="17" t="s">
        <v>61</v>
      </c>
      <c r="C121" s="17">
        <v>7</v>
      </c>
      <c r="D121" s="19">
        <v>43970</v>
      </c>
      <c r="E121" s="16">
        <f>D121+(C121+21)</f>
        <v>43998</v>
      </c>
      <c r="F121" s="16">
        <f>D121+((E121-D121)/2)</f>
        <v>43984</v>
      </c>
      <c r="G121" s="10" t="s">
        <v>254</v>
      </c>
      <c r="H121" s="10" t="s">
        <v>703</v>
      </c>
      <c r="I121" s="11">
        <v>4.5821084618980796</v>
      </c>
      <c r="J121" s="20">
        <f>E121-D121</f>
        <v>28</v>
      </c>
      <c r="K121" s="20">
        <v>14</v>
      </c>
    </row>
    <row r="122" spans="1:11" x14ac:dyDescent="0.35">
      <c r="A122" s="9">
        <v>121</v>
      </c>
      <c r="B122" s="17" t="s">
        <v>43</v>
      </c>
      <c r="C122" s="17">
        <v>91</v>
      </c>
      <c r="D122" s="19">
        <v>44008</v>
      </c>
      <c r="E122" s="16">
        <f>D122+(C122+21)</f>
        <v>44120</v>
      </c>
      <c r="F122" s="16">
        <f>D122+((E122-D122)/2)</f>
        <v>44064</v>
      </c>
      <c r="G122" s="10" t="s">
        <v>222</v>
      </c>
      <c r="H122" s="10" t="s">
        <v>713</v>
      </c>
      <c r="I122" s="11">
        <v>4.41546049555867</v>
      </c>
      <c r="J122" s="20">
        <f>E122-D122</f>
        <v>112</v>
      </c>
      <c r="K122" s="20">
        <v>3</v>
      </c>
    </row>
    <row r="123" spans="1:11" x14ac:dyDescent="0.35">
      <c r="A123" s="9">
        <v>122</v>
      </c>
      <c r="B123" s="17" t="s">
        <v>61</v>
      </c>
      <c r="C123" s="17">
        <v>108</v>
      </c>
      <c r="D123" s="19">
        <v>44285</v>
      </c>
      <c r="E123" s="16">
        <f>D123+40</f>
        <v>44325</v>
      </c>
      <c r="F123" s="16">
        <f>D123+((E123-D123)/2)</f>
        <v>44305</v>
      </c>
      <c r="G123" s="10" t="s">
        <v>165</v>
      </c>
      <c r="H123" s="10" t="s">
        <v>704</v>
      </c>
      <c r="I123" s="11">
        <v>4.5692893875642797</v>
      </c>
      <c r="J123" s="20">
        <f>E123-D123</f>
        <v>40</v>
      </c>
      <c r="K123" s="20">
        <v>100</v>
      </c>
    </row>
    <row r="124" spans="1:11" x14ac:dyDescent="0.35">
      <c r="A124" s="9">
        <v>123</v>
      </c>
      <c r="B124" s="17" t="s">
        <v>26</v>
      </c>
      <c r="C124" s="17">
        <v>23</v>
      </c>
      <c r="D124" s="19">
        <v>43827</v>
      </c>
      <c r="E124" s="16">
        <f>D124+C122</f>
        <v>43918</v>
      </c>
      <c r="F124" s="16">
        <f>D124+((E124-D124)/2)</f>
        <v>43872.5</v>
      </c>
      <c r="G124" s="10" t="s">
        <v>222</v>
      </c>
      <c r="H124" s="17" t="s">
        <v>508</v>
      </c>
      <c r="I124" s="11">
        <v>11.5132767402377</v>
      </c>
      <c r="J124" s="20">
        <f>E124-D124</f>
        <v>91</v>
      </c>
      <c r="K124" s="20">
        <v>67</v>
      </c>
    </row>
    <row r="125" spans="1:11" x14ac:dyDescent="0.35">
      <c r="A125" s="9">
        <v>124</v>
      </c>
      <c r="B125" s="17" t="s">
        <v>61</v>
      </c>
      <c r="C125" s="17">
        <v>93</v>
      </c>
      <c r="D125" s="19">
        <v>44301</v>
      </c>
      <c r="E125" s="16">
        <f>D125+40</f>
        <v>44341</v>
      </c>
      <c r="F125" s="16">
        <f>D125+((E125-D125)/2)</f>
        <v>44321</v>
      </c>
      <c r="G125" s="10" t="s">
        <v>194</v>
      </c>
      <c r="H125" s="10" t="s">
        <v>706</v>
      </c>
      <c r="I125" s="11">
        <v>4.51801309022908</v>
      </c>
      <c r="J125" s="20">
        <f>E125-D125</f>
        <v>40</v>
      </c>
      <c r="K125" s="20">
        <v>44</v>
      </c>
    </row>
    <row r="126" spans="1:11" x14ac:dyDescent="0.35">
      <c r="A126" s="9">
        <v>125</v>
      </c>
      <c r="B126" s="17" t="s">
        <v>49</v>
      </c>
      <c r="C126" s="17">
        <v>37</v>
      </c>
      <c r="D126" s="19">
        <v>44056</v>
      </c>
      <c r="E126" s="16">
        <f>D126+(C126+21)</f>
        <v>44114</v>
      </c>
      <c r="F126" s="16">
        <f>D126+((E126-D126)/2)</f>
        <v>44085</v>
      </c>
      <c r="G126" s="10" t="s">
        <v>101</v>
      </c>
      <c r="H126" s="10" t="s">
        <v>102</v>
      </c>
      <c r="I126" s="11">
        <v>3.38</v>
      </c>
      <c r="J126" s="20">
        <f>E126-D126</f>
        <v>58</v>
      </c>
      <c r="K126" s="20">
        <v>34</v>
      </c>
    </row>
    <row r="127" spans="1:11" x14ac:dyDescent="0.35">
      <c r="A127" s="9">
        <v>126</v>
      </c>
      <c r="B127" s="17" t="s">
        <v>43</v>
      </c>
      <c r="C127" s="17">
        <v>15</v>
      </c>
      <c r="D127" s="19">
        <v>44058</v>
      </c>
      <c r="E127" s="16">
        <f>D127+(C127+21)</f>
        <v>44094</v>
      </c>
      <c r="F127" s="16">
        <f>D127+((E127-D127)/2)</f>
        <v>44076</v>
      </c>
      <c r="G127" s="10" t="s">
        <v>252</v>
      </c>
      <c r="H127" s="10" t="s">
        <v>721</v>
      </c>
      <c r="I127" s="11">
        <v>4.3129079008882698</v>
      </c>
      <c r="J127" s="20">
        <f>E127-D127</f>
        <v>36</v>
      </c>
      <c r="K127" s="20">
        <v>33</v>
      </c>
    </row>
    <row r="128" spans="1:11" x14ac:dyDescent="0.35">
      <c r="A128" s="9">
        <v>127</v>
      </c>
      <c r="B128" s="17" t="s">
        <v>69</v>
      </c>
      <c r="C128" s="17">
        <v>83</v>
      </c>
      <c r="D128" s="19">
        <v>44060</v>
      </c>
      <c r="E128" s="16">
        <f>D128+(C128+21)</f>
        <v>44164</v>
      </c>
      <c r="F128" s="16">
        <f>D128+((E128-D128)/2)</f>
        <v>44112</v>
      </c>
      <c r="G128" s="10" t="s">
        <v>274</v>
      </c>
      <c r="H128" s="10" t="s">
        <v>275</v>
      </c>
      <c r="I128" s="11">
        <v>6.46</v>
      </c>
      <c r="J128" s="20">
        <f>E128-D128</f>
        <v>104</v>
      </c>
      <c r="K128" s="20">
        <v>24</v>
      </c>
    </row>
    <row r="129" spans="1:11" x14ac:dyDescent="0.35">
      <c r="A129" s="9">
        <v>128</v>
      </c>
      <c r="B129" s="17" t="s">
        <v>609</v>
      </c>
      <c r="C129" s="17">
        <v>63</v>
      </c>
      <c r="D129" s="19">
        <v>44063</v>
      </c>
      <c r="E129" s="16">
        <f>D129+(C129+21)</f>
        <v>44147</v>
      </c>
      <c r="F129" s="16">
        <f>D129+((E129-D129)/2)</f>
        <v>44105</v>
      </c>
      <c r="G129" s="10" t="s">
        <v>230</v>
      </c>
      <c r="H129" s="10" t="s">
        <v>231</v>
      </c>
      <c r="I129" s="11">
        <v>7.33</v>
      </c>
      <c r="J129" s="20">
        <f>E129-D129</f>
        <v>84</v>
      </c>
      <c r="K129" s="20">
        <v>43</v>
      </c>
    </row>
    <row r="130" spans="1:11" x14ac:dyDescent="0.35">
      <c r="A130" s="9">
        <v>129</v>
      </c>
      <c r="B130" s="17" t="s">
        <v>12</v>
      </c>
      <c r="C130" s="17">
        <v>73</v>
      </c>
      <c r="D130" s="19">
        <v>43865</v>
      </c>
      <c r="E130" s="16">
        <f>D130+C128</f>
        <v>43948</v>
      </c>
      <c r="F130" s="16">
        <f>D130+((E130-D130)/2)</f>
        <v>43906.5</v>
      </c>
      <c r="G130" s="10" t="s">
        <v>181</v>
      </c>
      <c r="H130" s="17" t="s">
        <v>355</v>
      </c>
      <c r="I130" s="11">
        <v>7.49</v>
      </c>
      <c r="J130" s="20">
        <f>E130-D130</f>
        <v>83</v>
      </c>
      <c r="K130" s="20">
        <v>21</v>
      </c>
    </row>
    <row r="131" spans="1:11" x14ac:dyDescent="0.35">
      <c r="A131" s="9">
        <v>130</v>
      </c>
      <c r="B131" s="17" t="s">
        <v>12</v>
      </c>
      <c r="C131" s="17">
        <v>110</v>
      </c>
      <c r="D131" s="19">
        <v>43865</v>
      </c>
      <c r="E131" s="16">
        <f>D131+C129</f>
        <v>43928</v>
      </c>
      <c r="F131" s="16">
        <f>D131+((E131-D131)/2)</f>
        <v>43896.5</v>
      </c>
      <c r="G131" s="10" t="s">
        <v>165</v>
      </c>
      <c r="H131" s="17" t="s">
        <v>742</v>
      </c>
      <c r="I131" s="11">
        <v>15.1811187013818</v>
      </c>
      <c r="J131" s="20">
        <f>E131-D131</f>
        <v>63</v>
      </c>
      <c r="K131" s="20">
        <v>43</v>
      </c>
    </row>
    <row r="132" spans="1:11" x14ac:dyDescent="0.35">
      <c r="A132" s="9">
        <v>131</v>
      </c>
      <c r="B132" s="17" t="s">
        <v>73</v>
      </c>
      <c r="C132" s="17">
        <v>40</v>
      </c>
      <c r="D132" s="19">
        <v>43874</v>
      </c>
      <c r="E132" s="16">
        <f>D132+C130</f>
        <v>43947</v>
      </c>
      <c r="F132" s="16">
        <f>D132+((E132-D132)/2)</f>
        <v>43910.5</v>
      </c>
      <c r="G132" s="10" t="s">
        <v>246</v>
      </c>
      <c r="H132" s="17" t="s">
        <v>334</v>
      </c>
      <c r="I132" s="11">
        <v>7.1785544225219402</v>
      </c>
      <c r="J132" s="20">
        <f>E132-D132</f>
        <v>73</v>
      </c>
      <c r="K132" s="20">
        <f>C131-J131</f>
        <v>47</v>
      </c>
    </row>
    <row r="133" spans="1:11" x14ac:dyDescent="0.35">
      <c r="A133" s="9">
        <v>132</v>
      </c>
      <c r="B133" s="17" t="s">
        <v>26</v>
      </c>
      <c r="C133" s="17">
        <v>109</v>
      </c>
      <c r="D133" s="19">
        <v>43874</v>
      </c>
      <c r="E133" s="16">
        <f>D133+C131</f>
        <v>43984</v>
      </c>
      <c r="F133" s="16">
        <f>D133+((E133-D133)/2)</f>
        <v>43929</v>
      </c>
      <c r="G133" s="10" t="s">
        <v>121</v>
      </c>
      <c r="H133" s="17" t="s">
        <v>737</v>
      </c>
      <c r="I133" s="11">
        <v>14.764318478524499</v>
      </c>
      <c r="J133" s="20">
        <f>E133-D133</f>
        <v>110</v>
      </c>
      <c r="K133" s="20">
        <v>54</v>
      </c>
    </row>
    <row r="134" spans="1:11" x14ac:dyDescent="0.35">
      <c r="A134" s="9">
        <v>133</v>
      </c>
      <c r="B134" s="17" t="s">
        <v>49</v>
      </c>
      <c r="C134" s="17">
        <v>81</v>
      </c>
      <c r="D134" s="19">
        <v>44335</v>
      </c>
      <c r="E134" s="16">
        <f>D134+40</f>
        <v>44375</v>
      </c>
      <c r="F134" s="16">
        <f>D134+((E134-D134)/2)</f>
        <v>44355</v>
      </c>
      <c r="G134" s="10" t="s">
        <v>194</v>
      </c>
      <c r="H134" s="10" t="s">
        <v>195</v>
      </c>
      <c r="I134" s="11">
        <v>7.27</v>
      </c>
      <c r="J134" s="20">
        <f>E134-D134</f>
        <v>40</v>
      </c>
      <c r="K134" s="20">
        <v>5</v>
      </c>
    </row>
    <row r="135" spans="1:11" x14ac:dyDescent="0.35">
      <c r="A135" s="9">
        <v>134</v>
      </c>
      <c r="B135" s="17" t="s">
        <v>606</v>
      </c>
      <c r="C135" s="17">
        <v>20</v>
      </c>
      <c r="D135" s="19">
        <v>43882</v>
      </c>
      <c r="E135" s="16">
        <f>D135+C133</f>
        <v>43991</v>
      </c>
      <c r="F135" s="16">
        <f>D135+((E135-D135)/2)</f>
        <v>43936.5</v>
      </c>
      <c r="G135" s="10" t="s">
        <v>82</v>
      </c>
      <c r="H135" s="17" t="s">
        <v>558</v>
      </c>
      <c r="I135" s="11">
        <v>10.179516027094399</v>
      </c>
      <c r="J135" s="20">
        <f>E135-D135</f>
        <v>109</v>
      </c>
      <c r="K135" s="20">
        <f>C134-J134</f>
        <v>41</v>
      </c>
    </row>
    <row r="136" spans="1:11" x14ac:dyDescent="0.35">
      <c r="A136" s="9">
        <v>135</v>
      </c>
      <c r="B136" s="17" t="s">
        <v>12</v>
      </c>
      <c r="C136" s="17">
        <v>34</v>
      </c>
      <c r="D136" s="19">
        <v>43895</v>
      </c>
      <c r="E136" s="16">
        <f>D136+C134</f>
        <v>43976</v>
      </c>
      <c r="F136" s="16">
        <f>D136+((E136-D136)/2)</f>
        <v>43935.5</v>
      </c>
      <c r="G136" s="10" t="s">
        <v>101</v>
      </c>
      <c r="H136" s="17" t="s">
        <v>460</v>
      </c>
      <c r="I136" s="11">
        <v>7.5953546453792198</v>
      </c>
      <c r="J136" s="20">
        <f>E136-D136</f>
        <v>81</v>
      </c>
      <c r="K136" s="20">
        <v>53</v>
      </c>
    </row>
    <row r="137" spans="1:11" x14ac:dyDescent="0.35">
      <c r="A137" s="9">
        <v>136</v>
      </c>
      <c r="B137" s="17" t="s">
        <v>66</v>
      </c>
      <c r="C137" s="17">
        <v>86</v>
      </c>
      <c r="D137" s="19">
        <v>43895</v>
      </c>
      <c r="E137" s="16">
        <f>D137+C135</f>
        <v>43915</v>
      </c>
      <c r="F137" s="16">
        <f>D137+((E137-D137)/2)</f>
        <v>43905</v>
      </c>
      <c r="G137" s="10" t="s">
        <v>105</v>
      </c>
      <c r="H137" s="17" t="s">
        <v>758</v>
      </c>
      <c r="I137" s="11">
        <v>16.514879414525101</v>
      </c>
      <c r="J137" s="20">
        <f>E137-D137</f>
        <v>20</v>
      </c>
      <c r="K137" s="20">
        <v>4</v>
      </c>
    </row>
    <row r="138" spans="1:11" x14ac:dyDescent="0.35">
      <c r="A138" s="9">
        <v>137</v>
      </c>
      <c r="B138" s="17" t="s">
        <v>61</v>
      </c>
      <c r="C138" s="17">
        <v>59</v>
      </c>
      <c r="D138" s="19">
        <v>44361</v>
      </c>
      <c r="E138" s="16">
        <f>D138+40</f>
        <v>44401</v>
      </c>
      <c r="F138" s="16">
        <f>D138+((E138-D138)/2)</f>
        <v>44381</v>
      </c>
      <c r="G138" s="10" t="s">
        <v>119</v>
      </c>
      <c r="H138" s="10" t="s">
        <v>710</v>
      </c>
      <c r="I138" s="11">
        <v>4.4539177185600698</v>
      </c>
      <c r="J138" s="20">
        <f>E138-D138</f>
        <v>40</v>
      </c>
      <c r="K138" s="20">
        <v>44</v>
      </c>
    </row>
    <row r="139" spans="1:11" x14ac:dyDescent="0.35">
      <c r="A139" s="9">
        <v>138</v>
      </c>
      <c r="B139" s="17" t="s">
        <v>26</v>
      </c>
      <c r="C139" s="17">
        <v>73</v>
      </c>
      <c r="D139" s="19">
        <v>44104</v>
      </c>
      <c r="E139" s="16">
        <f>D139+(C139+21)</f>
        <v>44198</v>
      </c>
      <c r="F139" s="16">
        <f>D139+((E139-D139)/2)</f>
        <v>44151</v>
      </c>
      <c r="G139" s="10" t="s">
        <v>242</v>
      </c>
      <c r="H139" s="10" t="s">
        <v>243</v>
      </c>
      <c r="I139" s="11">
        <v>2.09</v>
      </c>
      <c r="J139" s="20">
        <f>E139-D139</f>
        <v>94</v>
      </c>
      <c r="K139" s="20">
        <f>C138-J138</f>
        <v>19</v>
      </c>
    </row>
    <row r="140" spans="1:11" x14ac:dyDescent="0.35">
      <c r="A140" s="9">
        <v>139</v>
      </c>
      <c r="B140" s="17" t="s">
        <v>606</v>
      </c>
      <c r="C140" s="17">
        <v>135</v>
      </c>
      <c r="D140" s="19">
        <v>44374</v>
      </c>
      <c r="E140" s="16">
        <f>D140+40</f>
        <v>44414</v>
      </c>
      <c r="F140" s="16">
        <f>D140+((E140-D140)/2)</f>
        <v>44394</v>
      </c>
      <c r="G140" s="10" t="s">
        <v>186</v>
      </c>
      <c r="H140" s="10" t="s">
        <v>187</v>
      </c>
      <c r="I140" s="11">
        <v>8.3000000000000007</v>
      </c>
      <c r="J140" s="20">
        <f>E140-D140</f>
        <v>40</v>
      </c>
      <c r="K140" s="20">
        <v>32</v>
      </c>
    </row>
    <row r="141" spans="1:11" x14ac:dyDescent="0.35">
      <c r="A141" s="9">
        <v>140</v>
      </c>
      <c r="B141" s="17" t="s">
        <v>43</v>
      </c>
      <c r="C141" s="17">
        <v>30</v>
      </c>
      <c r="D141" s="19">
        <v>44375</v>
      </c>
      <c r="E141" s="16">
        <f>D141+40</f>
        <v>44415</v>
      </c>
      <c r="F141" s="16">
        <f>D141+((E141-D141)/2)</f>
        <v>44395</v>
      </c>
      <c r="G141" s="10" t="s">
        <v>133</v>
      </c>
      <c r="H141" s="10" t="s">
        <v>718</v>
      </c>
      <c r="I141" s="11">
        <v>4.3513651238896696</v>
      </c>
      <c r="J141" s="20">
        <f>E141-D141</f>
        <v>40</v>
      </c>
      <c r="K141" s="20">
        <v>4</v>
      </c>
    </row>
    <row r="142" spans="1:11" x14ac:dyDescent="0.35">
      <c r="A142" s="9">
        <v>141</v>
      </c>
      <c r="B142" s="17" t="s">
        <v>12</v>
      </c>
      <c r="C142" s="17">
        <v>17</v>
      </c>
      <c r="D142" s="19">
        <v>43924</v>
      </c>
      <c r="E142" s="16">
        <f>D142+C140</f>
        <v>44059</v>
      </c>
      <c r="F142" s="16">
        <f>D142+((E142-D142)/2)</f>
        <v>43991.5</v>
      </c>
      <c r="G142" s="10" t="s">
        <v>196</v>
      </c>
      <c r="H142" s="17" t="s">
        <v>662</v>
      </c>
      <c r="I142" s="11">
        <v>9.42927562595127</v>
      </c>
      <c r="J142" s="20">
        <f>E142-D142</f>
        <v>135</v>
      </c>
      <c r="K142" s="20">
        <v>4</v>
      </c>
    </row>
    <row r="143" spans="1:11" x14ac:dyDescent="0.35">
      <c r="A143" s="9">
        <v>142</v>
      </c>
      <c r="B143" s="17" t="s">
        <v>75</v>
      </c>
      <c r="C143" s="17">
        <v>88</v>
      </c>
      <c r="D143" s="19">
        <v>43941</v>
      </c>
      <c r="E143" s="16">
        <f>D143+C141</f>
        <v>43971</v>
      </c>
      <c r="F143" s="16">
        <f>D143+((E143-D143)/2)</f>
        <v>43956</v>
      </c>
      <c r="G143" s="10" t="s">
        <v>198</v>
      </c>
      <c r="H143" s="17" t="s">
        <v>532</v>
      </c>
      <c r="I143" s="11">
        <v>4.1975362318840599</v>
      </c>
      <c r="J143" s="20">
        <f>E143-D143</f>
        <v>30</v>
      </c>
      <c r="K143" s="20">
        <v>45</v>
      </c>
    </row>
    <row r="144" spans="1:11" x14ac:dyDescent="0.35">
      <c r="A144" s="9">
        <v>143</v>
      </c>
      <c r="B144" s="17" t="s">
        <v>26</v>
      </c>
      <c r="C144" s="17">
        <v>104</v>
      </c>
      <c r="D144" s="19">
        <v>44044</v>
      </c>
      <c r="E144" s="16">
        <f>D144+C127</f>
        <v>44059</v>
      </c>
      <c r="F144" s="16">
        <f>D144+((E144-D144)/2)</f>
        <v>44051.5</v>
      </c>
      <c r="G144" s="10" t="s">
        <v>115</v>
      </c>
      <c r="H144" s="10" t="s">
        <v>116</v>
      </c>
      <c r="I144" s="11">
        <v>9.01</v>
      </c>
      <c r="J144" s="20">
        <f>E144-D144</f>
        <v>15</v>
      </c>
      <c r="K144" s="20">
        <v>21</v>
      </c>
    </row>
    <row r="145" spans="1:11" x14ac:dyDescent="0.35">
      <c r="A145" s="9">
        <v>144</v>
      </c>
      <c r="B145" s="17" t="s">
        <v>605</v>
      </c>
      <c r="C145" s="17">
        <v>33</v>
      </c>
      <c r="D145" s="19">
        <v>43956</v>
      </c>
      <c r="E145" s="16">
        <f>D145+C143</f>
        <v>44044</v>
      </c>
      <c r="F145" s="16">
        <f>D145+((E145-D145)/2)</f>
        <v>44000</v>
      </c>
      <c r="G145" s="10" t="s">
        <v>216</v>
      </c>
      <c r="H145" s="17" t="s">
        <v>421</v>
      </c>
      <c r="I145" s="11">
        <v>8.8457553139510807</v>
      </c>
      <c r="J145" s="20">
        <f>E145-D145</f>
        <v>88</v>
      </c>
      <c r="K145" s="20">
        <v>21</v>
      </c>
    </row>
    <row r="146" spans="1:11" x14ac:dyDescent="0.35">
      <c r="A146" s="9">
        <v>145</v>
      </c>
      <c r="B146" s="17" t="s">
        <v>43</v>
      </c>
      <c r="C146" s="17">
        <v>10</v>
      </c>
      <c r="D146" s="19">
        <v>43959</v>
      </c>
      <c r="E146" s="16">
        <f>D146+C144</f>
        <v>44063</v>
      </c>
      <c r="F146" s="16">
        <f>D146+((E146-D146)/2)</f>
        <v>44011</v>
      </c>
      <c r="G146" s="10" t="s">
        <v>274</v>
      </c>
      <c r="H146" s="17" t="s">
        <v>576</v>
      </c>
      <c r="I146" s="11">
        <v>11.930076963095001</v>
      </c>
      <c r="J146" s="20">
        <f>E146-D146</f>
        <v>104</v>
      </c>
      <c r="K146" s="20">
        <v>35</v>
      </c>
    </row>
    <row r="147" spans="1:11" x14ac:dyDescent="0.35">
      <c r="A147" s="9">
        <v>146</v>
      </c>
      <c r="B147" s="17" t="s">
        <v>608</v>
      </c>
      <c r="C147" s="17">
        <v>53</v>
      </c>
      <c r="D147" s="19">
        <v>44425</v>
      </c>
      <c r="E147" s="16">
        <f>D147+40</f>
        <v>44465</v>
      </c>
      <c r="F147" s="16">
        <f>D147+((E147-D147)/2)</f>
        <v>44445</v>
      </c>
      <c r="G147" s="10" t="s">
        <v>224</v>
      </c>
      <c r="H147" s="10" t="s">
        <v>225</v>
      </c>
      <c r="I147" s="11">
        <v>1.98</v>
      </c>
      <c r="J147" s="20">
        <f>E147-D147</f>
        <v>40</v>
      </c>
      <c r="K147" s="20">
        <v>2</v>
      </c>
    </row>
    <row r="148" spans="1:11" x14ac:dyDescent="0.35">
      <c r="A148" s="9">
        <v>147</v>
      </c>
      <c r="B148" s="17" t="s">
        <v>66</v>
      </c>
      <c r="C148" s="17">
        <v>136</v>
      </c>
      <c r="D148" s="19">
        <v>44425</v>
      </c>
      <c r="E148" s="16">
        <f>D148+40</f>
        <v>44465</v>
      </c>
      <c r="F148" s="16">
        <f>D148+((E148-D148)/2)</f>
        <v>44445</v>
      </c>
      <c r="G148" s="10" t="s">
        <v>127</v>
      </c>
      <c r="H148" s="10" t="s">
        <v>725</v>
      </c>
      <c r="I148" s="11">
        <v>4.2488125292192596</v>
      </c>
      <c r="J148" s="20">
        <f>E148-D148</f>
        <v>40</v>
      </c>
      <c r="K148" s="20">
        <v>23</v>
      </c>
    </row>
    <row r="149" spans="1:11" x14ac:dyDescent="0.35">
      <c r="A149" s="9">
        <v>148</v>
      </c>
      <c r="B149" s="17" t="s">
        <v>43</v>
      </c>
      <c r="C149" s="17">
        <v>130</v>
      </c>
      <c r="D149" s="19">
        <v>44067</v>
      </c>
      <c r="E149" s="16">
        <f>D149+C132</f>
        <v>44107</v>
      </c>
      <c r="F149" s="16">
        <f>D149+((E149-D149)/2)</f>
        <v>44087</v>
      </c>
      <c r="G149" s="10" t="s">
        <v>113</v>
      </c>
      <c r="H149" s="10" t="s">
        <v>714</v>
      </c>
      <c r="I149" s="11">
        <v>4.4026414212248701</v>
      </c>
      <c r="J149" s="20">
        <f>E149-D149</f>
        <v>40</v>
      </c>
      <c r="K149" s="20">
        <v>7</v>
      </c>
    </row>
    <row r="150" spans="1:11" x14ac:dyDescent="0.35">
      <c r="A150" s="9">
        <v>149</v>
      </c>
      <c r="B150" s="17" t="s">
        <v>606</v>
      </c>
      <c r="C150" s="17">
        <v>44</v>
      </c>
      <c r="D150" s="19">
        <v>43970</v>
      </c>
      <c r="E150" s="16">
        <f>D150+C148</f>
        <v>44106</v>
      </c>
      <c r="F150" s="16">
        <f>D150+((E150-D150)/2)</f>
        <v>44038</v>
      </c>
      <c r="G150" s="10" t="s">
        <v>224</v>
      </c>
      <c r="H150" s="17" t="s">
        <v>555</v>
      </c>
      <c r="I150" s="11">
        <v>4.5692893875642797</v>
      </c>
      <c r="J150" s="20">
        <f>E150-D150</f>
        <v>136</v>
      </c>
      <c r="K150" s="20">
        <v>23</v>
      </c>
    </row>
    <row r="151" spans="1:11" x14ac:dyDescent="0.35">
      <c r="A151" s="9">
        <v>150</v>
      </c>
      <c r="B151" s="17" t="s">
        <v>61</v>
      </c>
      <c r="C151" s="17">
        <v>1</v>
      </c>
      <c r="D151" s="19">
        <v>43974</v>
      </c>
      <c r="E151" s="16">
        <f>D151+C149</f>
        <v>44104</v>
      </c>
      <c r="F151" s="16">
        <f>D151+((E151-D151)/2)</f>
        <v>44039</v>
      </c>
      <c r="G151" s="10" t="s">
        <v>130</v>
      </c>
      <c r="H151" s="17" t="s">
        <v>749</v>
      </c>
      <c r="I151" s="11">
        <v>15.764639013382</v>
      </c>
      <c r="J151" s="20">
        <f>E151-D151</f>
        <v>130</v>
      </c>
      <c r="K151" s="20">
        <v>32</v>
      </c>
    </row>
    <row r="152" spans="1:11" x14ac:dyDescent="0.35">
      <c r="A152" s="9">
        <v>151</v>
      </c>
      <c r="B152" s="17" t="s">
        <v>49</v>
      </c>
      <c r="C152" s="17">
        <v>134</v>
      </c>
      <c r="D152" s="19">
        <v>44077</v>
      </c>
      <c r="E152" s="16">
        <f>D152+C135</f>
        <v>44097</v>
      </c>
      <c r="F152" s="16">
        <f>D152+((E152-D152)/2)</f>
        <v>44087</v>
      </c>
      <c r="G152" s="10" t="s">
        <v>190</v>
      </c>
      <c r="H152" s="10" t="s">
        <v>191</v>
      </c>
      <c r="I152" s="11">
        <v>2.39</v>
      </c>
      <c r="J152" s="20">
        <f>E152-D152</f>
        <v>20</v>
      </c>
      <c r="K152" s="20">
        <v>12</v>
      </c>
    </row>
    <row r="153" spans="1:11" x14ac:dyDescent="0.35">
      <c r="A153" s="9">
        <v>152</v>
      </c>
      <c r="B153" s="17" t="s">
        <v>49</v>
      </c>
      <c r="C153" s="17">
        <v>5</v>
      </c>
      <c r="D153" s="19">
        <v>44178</v>
      </c>
      <c r="E153" s="16">
        <f>D153+(C153+21)</f>
        <v>44204</v>
      </c>
      <c r="F153" s="16">
        <f>D153+((E153-D153)/2)</f>
        <v>44191</v>
      </c>
      <c r="G153" s="10" t="s">
        <v>254</v>
      </c>
      <c r="H153" s="10" t="s">
        <v>255</v>
      </c>
      <c r="I153" s="11">
        <v>2.04</v>
      </c>
      <c r="J153" s="20">
        <f>E153-D153</f>
        <v>26</v>
      </c>
      <c r="K153" s="20">
        <v>43</v>
      </c>
    </row>
    <row r="154" spans="1:11" x14ac:dyDescent="0.35">
      <c r="A154" s="9">
        <v>153</v>
      </c>
      <c r="B154" s="17" t="s">
        <v>26</v>
      </c>
      <c r="C154" s="17">
        <v>27</v>
      </c>
      <c r="D154" s="19">
        <v>44187</v>
      </c>
      <c r="E154" s="16">
        <f>D154+(C154+21)</f>
        <v>44235</v>
      </c>
      <c r="F154" s="16">
        <f>D154+((E154-D154)/2)</f>
        <v>44211</v>
      </c>
      <c r="G154" s="10" t="s">
        <v>258</v>
      </c>
      <c r="H154" s="10" t="s">
        <v>259</v>
      </c>
      <c r="I154" s="11">
        <v>2.2999999999999998</v>
      </c>
      <c r="J154" s="20">
        <f>E154-D154</f>
        <v>48</v>
      </c>
      <c r="K154" s="20">
        <v>5</v>
      </c>
    </row>
    <row r="155" spans="1:11" x14ac:dyDescent="0.35">
      <c r="A155" s="9">
        <v>154</v>
      </c>
      <c r="B155" s="17" t="s">
        <v>26</v>
      </c>
      <c r="C155" s="17">
        <v>35</v>
      </c>
      <c r="D155" s="19">
        <v>43990</v>
      </c>
      <c r="E155" s="16">
        <f>D155+C153</f>
        <v>43995</v>
      </c>
      <c r="F155" s="16">
        <f>D155+((E155-D155)/2)</f>
        <v>43992.5</v>
      </c>
      <c r="G155" s="10" t="s">
        <v>169</v>
      </c>
      <c r="H155" s="17" t="s">
        <v>644</v>
      </c>
      <c r="I155" s="11">
        <v>10.0127959379515</v>
      </c>
      <c r="J155" s="20">
        <f>E155-D155</f>
        <v>5</v>
      </c>
      <c r="K155" s="20">
        <v>21</v>
      </c>
    </row>
    <row r="156" spans="1:11" x14ac:dyDescent="0.35">
      <c r="A156" s="9">
        <v>155</v>
      </c>
      <c r="B156" s="17" t="s">
        <v>605</v>
      </c>
      <c r="C156" s="17">
        <v>123</v>
      </c>
      <c r="D156" s="19">
        <v>43990</v>
      </c>
      <c r="E156" s="16">
        <f>D156+C154</f>
        <v>44017</v>
      </c>
      <c r="F156" s="16">
        <f>D156+((E156-D156)/2)</f>
        <v>44003.5</v>
      </c>
      <c r="G156" s="10" t="s">
        <v>123</v>
      </c>
      <c r="H156" s="17" t="s">
        <v>370</v>
      </c>
      <c r="I156" s="11">
        <v>13.930718032809899</v>
      </c>
      <c r="J156" s="20">
        <f>E156-D156</f>
        <v>27</v>
      </c>
      <c r="K156" s="20">
        <f>C155-J155</f>
        <v>30</v>
      </c>
    </row>
    <row r="157" spans="1:11" x14ac:dyDescent="0.35">
      <c r="A157" s="9">
        <v>156</v>
      </c>
      <c r="B157" s="17" t="s">
        <v>49</v>
      </c>
      <c r="C157" s="17">
        <v>84</v>
      </c>
      <c r="D157" s="19">
        <v>44202</v>
      </c>
      <c r="E157" s="16">
        <f>D157+(C157+21)</f>
        <v>44307</v>
      </c>
      <c r="F157" s="16">
        <f>D157+((E157-D157)/2)</f>
        <v>44254.5</v>
      </c>
      <c r="G157" s="10" t="s">
        <v>232</v>
      </c>
      <c r="H157" s="10" t="s">
        <v>233</v>
      </c>
      <c r="I157" s="11">
        <v>8.4499999999999993</v>
      </c>
      <c r="J157" s="20">
        <f>E157-D157</f>
        <v>105</v>
      </c>
      <c r="K157" s="20">
        <f>C156-J156</f>
        <v>96</v>
      </c>
    </row>
    <row r="158" spans="1:11" x14ac:dyDescent="0.35">
      <c r="A158" s="9">
        <v>157</v>
      </c>
      <c r="B158" s="17" t="s">
        <v>26</v>
      </c>
      <c r="C158" s="17">
        <v>24</v>
      </c>
      <c r="D158" s="19">
        <v>44205</v>
      </c>
      <c r="E158" s="16">
        <f>D158+(C158+21)</f>
        <v>44250</v>
      </c>
      <c r="F158" s="16">
        <f>D158+((E158-D158)/2)</f>
        <v>44227.5</v>
      </c>
      <c r="G158" s="10" t="s">
        <v>93</v>
      </c>
      <c r="H158" s="10" t="s">
        <v>94</v>
      </c>
      <c r="I158" s="11">
        <v>2.81</v>
      </c>
      <c r="J158" s="20">
        <f>E158-D158</f>
        <v>45</v>
      </c>
      <c r="K158" s="20">
        <v>7</v>
      </c>
    </row>
    <row r="159" spans="1:11" x14ac:dyDescent="0.35">
      <c r="A159" s="9">
        <v>158</v>
      </c>
      <c r="B159" s="17" t="s">
        <v>49</v>
      </c>
      <c r="C159" s="17">
        <v>92</v>
      </c>
      <c r="D159" s="19">
        <v>44205</v>
      </c>
      <c r="E159" s="16">
        <f>D159+(C159+21)</f>
        <v>44318</v>
      </c>
      <c r="F159" s="16">
        <f>D159+((E159-D159)/2)</f>
        <v>44261.5</v>
      </c>
      <c r="G159" s="10" t="s">
        <v>248</v>
      </c>
      <c r="H159" s="10" t="s">
        <v>249</v>
      </c>
      <c r="I159" s="11">
        <v>7.44</v>
      </c>
      <c r="J159" s="20">
        <f>E159-D159</f>
        <v>113</v>
      </c>
      <c r="K159" s="20">
        <v>95</v>
      </c>
    </row>
    <row r="160" spans="1:11" x14ac:dyDescent="0.35">
      <c r="A160" s="9">
        <v>159</v>
      </c>
      <c r="B160" s="17" t="s">
        <v>66</v>
      </c>
      <c r="C160" s="17">
        <v>120</v>
      </c>
      <c r="D160" s="19">
        <v>44108</v>
      </c>
      <c r="E160" s="16">
        <f>D160+C143</f>
        <v>44196</v>
      </c>
      <c r="F160" s="16">
        <f>D160+((E160-D160)/2)</f>
        <v>44152</v>
      </c>
      <c r="G160" s="10" t="s">
        <v>107</v>
      </c>
      <c r="H160" s="10" t="s">
        <v>730</v>
      </c>
      <c r="I160" s="11">
        <v>4.18471715755026</v>
      </c>
      <c r="J160" s="20">
        <f>E160-D160</f>
        <v>88</v>
      </c>
      <c r="K160" s="20">
        <v>63</v>
      </c>
    </row>
    <row r="161" spans="1:11" x14ac:dyDescent="0.35">
      <c r="A161" s="9">
        <v>160</v>
      </c>
      <c r="B161" s="17" t="s">
        <v>69</v>
      </c>
      <c r="C161" s="17">
        <v>27</v>
      </c>
      <c r="D161" s="19">
        <v>44013</v>
      </c>
      <c r="E161" s="16">
        <f>D161+C159</f>
        <v>44105</v>
      </c>
      <c r="F161" s="16">
        <f>D161+((E161-D161)/2)</f>
        <v>44059</v>
      </c>
      <c r="G161" s="10" t="s">
        <v>238</v>
      </c>
      <c r="H161" s="17" t="s">
        <v>517</v>
      </c>
      <c r="I161" s="11">
        <v>12.3468771859523</v>
      </c>
      <c r="J161" s="20">
        <f>E161-D161</f>
        <v>92</v>
      </c>
      <c r="K161" s="20">
        <f>C160-J160</f>
        <v>32</v>
      </c>
    </row>
    <row r="162" spans="1:11" x14ac:dyDescent="0.35">
      <c r="A162" s="9">
        <v>161</v>
      </c>
      <c r="B162" s="17" t="s">
        <v>66</v>
      </c>
      <c r="C162" s="17">
        <v>61</v>
      </c>
      <c r="D162" s="19">
        <v>44477</v>
      </c>
      <c r="E162" s="16">
        <f>D162+40</f>
        <v>44517</v>
      </c>
      <c r="F162" s="16">
        <f>D162+((E162-D162)/2)</f>
        <v>44497</v>
      </c>
      <c r="G162" s="10" t="s">
        <v>244</v>
      </c>
      <c r="H162" s="10" t="s">
        <v>728</v>
      </c>
      <c r="I162" s="11">
        <v>4.2103553062178598</v>
      </c>
      <c r="J162" s="20">
        <f>E162-D162</f>
        <v>40</v>
      </c>
      <c r="K162" s="20">
        <v>95</v>
      </c>
    </row>
    <row r="163" spans="1:11" x14ac:dyDescent="0.35">
      <c r="A163" s="9">
        <v>162</v>
      </c>
      <c r="B163" s="17" t="s">
        <v>7</v>
      </c>
      <c r="C163" s="17">
        <v>120</v>
      </c>
      <c r="D163" s="19">
        <v>44032</v>
      </c>
      <c r="E163" s="16">
        <f>D163+C161</f>
        <v>44059</v>
      </c>
      <c r="F163" s="16">
        <f>D163+((E163-D163)/2)</f>
        <v>44045.5</v>
      </c>
      <c r="G163" s="10" t="s">
        <v>218</v>
      </c>
      <c r="H163" s="17" t="s">
        <v>526</v>
      </c>
      <c r="I163" s="11">
        <v>12.847037453381001</v>
      </c>
      <c r="J163" s="20">
        <f>E163-D163</f>
        <v>27</v>
      </c>
      <c r="K163" s="20">
        <v>95</v>
      </c>
    </row>
    <row r="164" spans="1:11" x14ac:dyDescent="0.35">
      <c r="A164" s="9">
        <v>163</v>
      </c>
      <c r="B164" s="17" t="s">
        <v>61</v>
      </c>
      <c r="C164" s="17">
        <v>112</v>
      </c>
      <c r="D164" s="19">
        <v>44044</v>
      </c>
      <c r="E164" s="16">
        <f>D164+C162</f>
        <v>44105</v>
      </c>
      <c r="F164" s="16">
        <f>D164+((E164-D164)/2)</f>
        <v>44074.5</v>
      </c>
      <c r="G164" s="10" t="s">
        <v>194</v>
      </c>
      <c r="H164" s="17" t="s">
        <v>643</v>
      </c>
      <c r="I164" s="11">
        <v>12.5969573196666</v>
      </c>
      <c r="J164" s="20">
        <f>E164-D164</f>
        <v>61</v>
      </c>
      <c r="K164" s="20">
        <v>95</v>
      </c>
    </row>
    <row r="165" spans="1:11" x14ac:dyDescent="0.35">
      <c r="A165" s="9">
        <v>164</v>
      </c>
      <c r="B165" s="17" t="s">
        <v>75</v>
      </c>
      <c r="C165" s="17">
        <v>48</v>
      </c>
      <c r="D165" s="19">
        <v>44256</v>
      </c>
      <c r="E165" s="16">
        <f>D165+(C165+21)</f>
        <v>44325</v>
      </c>
      <c r="F165" s="16">
        <f>D165+((E165-D165)/2)</f>
        <v>44290.5</v>
      </c>
      <c r="G165" s="10" t="s">
        <v>248</v>
      </c>
      <c r="H165" s="10" t="s">
        <v>699</v>
      </c>
      <c r="I165" s="11">
        <v>4.63338475923329</v>
      </c>
      <c r="J165" s="20">
        <f>E165-D165</f>
        <v>69</v>
      </c>
      <c r="K165" s="20">
        <f>C164-J164</f>
        <v>51</v>
      </c>
    </row>
    <row r="166" spans="1:11" x14ac:dyDescent="0.35">
      <c r="A166" s="9">
        <v>165</v>
      </c>
      <c r="B166" s="17" t="s">
        <v>43</v>
      </c>
      <c r="C166" s="17">
        <v>5</v>
      </c>
      <c r="D166" s="19">
        <v>44056</v>
      </c>
      <c r="E166" s="16">
        <f>D166+C164</f>
        <v>44168</v>
      </c>
      <c r="F166" s="16">
        <f>D166+((E166-D166)/2)</f>
        <v>44112</v>
      </c>
      <c r="G166" s="10" t="s">
        <v>88</v>
      </c>
      <c r="H166" s="17" t="s">
        <v>752</v>
      </c>
      <c r="I166" s="11">
        <v>16.0147191470964</v>
      </c>
      <c r="J166" s="20">
        <f>E166-D166</f>
        <v>112</v>
      </c>
      <c r="K166" s="20">
        <v>34</v>
      </c>
    </row>
    <row r="167" spans="1:11" x14ac:dyDescent="0.35">
      <c r="A167" s="9">
        <v>166</v>
      </c>
      <c r="B167" s="17" t="s">
        <v>49</v>
      </c>
      <c r="C167" s="17">
        <v>48</v>
      </c>
      <c r="D167" s="19">
        <v>44058</v>
      </c>
      <c r="E167" s="16">
        <f>D167+C165</f>
        <v>44106</v>
      </c>
      <c r="F167" s="16">
        <f>D167+((E167-D167)/2)</f>
        <v>44082</v>
      </c>
      <c r="G167" s="10" t="s">
        <v>282</v>
      </c>
      <c r="H167" s="17" t="s">
        <v>331</v>
      </c>
      <c r="I167" s="11">
        <v>8.7623952693796205</v>
      </c>
      <c r="J167" s="20">
        <f>E167-D167</f>
        <v>48</v>
      </c>
      <c r="K167" s="20">
        <v>102</v>
      </c>
    </row>
    <row r="168" spans="1:11" x14ac:dyDescent="0.35">
      <c r="A168" s="9">
        <v>167</v>
      </c>
      <c r="B168" s="17" t="s">
        <v>12</v>
      </c>
      <c r="C168" s="17">
        <v>122</v>
      </c>
      <c r="D168" s="19">
        <v>44059</v>
      </c>
      <c r="E168" s="16">
        <f>D168+C166</f>
        <v>44064</v>
      </c>
      <c r="F168" s="16">
        <f>D168+((E168-D168)/2)</f>
        <v>44061.5</v>
      </c>
      <c r="G168" s="10" t="s">
        <v>258</v>
      </c>
      <c r="H168" s="17" t="s">
        <v>454</v>
      </c>
      <c r="I168" s="11">
        <v>13.1804776316668</v>
      </c>
      <c r="J168" s="20">
        <f>E168-D168</f>
        <v>5</v>
      </c>
      <c r="K168" s="20">
        <v>54</v>
      </c>
    </row>
    <row r="169" spans="1:11" x14ac:dyDescent="0.35">
      <c r="A169" s="9">
        <v>168</v>
      </c>
      <c r="B169" s="17" t="s">
        <v>69</v>
      </c>
      <c r="C169" s="17">
        <v>29</v>
      </c>
      <c r="D169" s="19">
        <v>44061</v>
      </c>
      <c r="E169" s="16">
        <f>D169+C167</f>
        <v>44109</v>
      </c>
      <c r="F169" s="16">
        <f>D169+((E169-D169)/2)</f>
        <v>44085</v>
      </c>
      <c r="G169" s="10" t="s">
        <v>149</v>
      </c>
      <c r="H169" s="17" t="s">
        <v>406</v>
      </c>
      <c r="I169" s="11">
        <v>6.5116740659502996</v>
      </c>
      <c r="J169" s="20">
        <f>E169-D169</f>
        <v>48</v>
      </c>
      <c r="K169" s="20">
        <v>95</v>
      </c>
    </row>
    <row r="170" spans="1:11" x14ac:dyDescent="0.35">
      <c r="A170" s="9">
        <v>169</v>
      </c>
      <c r="B170" s="17" t="s">
        <v>43</v>
      </c>
      <c r="C170" s="17">
        <v>130</v>
      </c>
      <c r="D170" s="19">
        <v>44062</v>
      </c>
      <c r="E170" s="16">
        <f>D170+C168</f>
        <v>44184</v>
      </c>
      <c r="F170" s="16">
        <f>D170+((E170-D170)/2)</f>
        <v>44123</v>
      </c>
      <c r="G170" s="10" t="s">
        <v>210</v>
      </c>
      <c r="H170" s="17" t="s">
        <v>658</v>
      </c>
      <c r="I170" s="11">
        <v>13.347197720809699</v>
      </c>
      <c r="J170" s="20">
        <f>E170-D170</f>
        <v>122</v>
      </c>
      <c r="K170" s="20">
        <v>55</v>
      </c>
    </row>
    <row r="171" spans="1:11" x14ac:dyDescent="0.35">
      <c r="A171" s="9">
        <v>170</v>
      </c>
      <c r="B171" s="17" t="s">
        <v>26</v>
      </c>
      <c r="C171" s="17">
        <v>75</v>
      </c>
      <c r="D171" s="19">
        <v>44063</v>
      </c>
      <c r="E171" s="16">
        <f>D171+C169</f>
        <v>44092</v>
      </c>
      <c r="F171" s="16">
        <f>D171+((E171-D171)/2)</f>
        <v>44077.5</v>
      </c>
      <c r="G171" s="10" t="s">
        <v>216</v>
      </c>
      <c r="H171" s="17" t="s">
        <v>511</v>
      </c>
      <c r="I171" s="11">
        <v>8.9291153585225302</v>
      </c>
      <c r="J171" s="20">
        <f>E171-D171</f>
        <v>29</v>
      </c>
      <c r="K171" s="20">
        <f>C170-J170</f>
        <v>8</v>
      </c>
    </row>
    <row r="172" spans="1:11" x14ac:dyDescent="0.35">
      <c r="A172" s="9">
        <v>171</v>
      </c>
      <c r="B172" s="17" t="s">
        <v>7</v>
      </c>
      <c r="C172" s="17">
        <v>80</v>
      </c>
      <c r="D172" s="19">
        <v>44064</v>
      </c>
      <c r="E172" s="16">
        <f>D172+C170</f>
        <v>44194</v>
      </c>
      <c r="F172" s="16">
        <f>D172+((E172-D172)/2)</f>
        <v>44129</v>
      </c>
      <c r="G172" s="10" t="s">
        <v>272</v>
      </c>
      <c r="H172" s="17" t="s">
        <v>346</v>
      </c>
      <c r="I172" s="11">
        <v>9.6793557596656505</v>
      </c>
      <c r="J172" s="20">
        <f>E172-D172</f>
        <v>130</v>
      </c>
      <c r="K172" s="20">
        <f>C171-J171</f>
        <v>46</v>
      </c>
    </row>
    <row r="173" spans="1:11" x14ac:dyDescent="0.35">
      <c r="A173" s="9">
        <v>172</v>
      </c>
      <c r="B173" s="17" t="s">
        <v>73</v>
      </c>
      <c r="C173" s="17">
        <v>131</v>
      </c>
      <c r="D173" s="19">
        <v>44064</v>
      </c>
      <c r="E173" s="16">
        <f>D173+C171</f>
        <v>44139</v>
      </c>
      <c r="F173" s="16">
        <f>D173+((E173-D173)/2)</f>
        <v>44101.5</v>
      </c>
      <c r="G173" s="10" t="s">
        <v>113</v>
      </c>
      <c r="H173" s="17" t="s">
        <v>376</v>
      </c>
      <c r="I173" s="11">
        <v>14.180798166524299</v>
      </c>
      <c r="J173" s="20">
        <f>E173-D173</f>
        <v>75</v>
      </c>
      <c r="K173" s="20">
        <v>54</v>
      </c>
    </row>
    <row r="174" spans="1:11" x14ac:dyDescent="0.35">
      <c r="A174" s="9">
        <v>173</v>
      </c>
      <c r="B174" s="17" t="s">
        <v>49</v>
      </c>
      <c r="C174" s="17">
        <v>134</v>
      </c>
      <c r="D174" s="19">
        <v>44066</v>
      </c>
      <c r="G174" s="10" t="s">
        <v>278</v>
      </c>
      <c r="H174" s="17" t="s">
        <v>439</v>
      </c>
      <c r="I174" s="11">
        <v>13.4305577653812</v>
      </c>
      <c r="K174" s="20">
        <f>C173-J173</f>
        <v>56</v>
      </c>
    </row>
    <row r="175" spans="1:11" x14ac:dyDescent="0.35">
      <c r="A175" s="9">
        <v>174</v>
      </c>
      <c r="B175" s="17" t="s">
        <v>12</v>
      </c>
      <c r="C175" s="17">
        <v>113</v>
      </c>
      <c r="D175" s="19">
        <v>44067</v>
      </c>
      <c r="E175" s="16">
        <f>D175+C173</f>
        <v>44198</v>
      </c>
      <c r="F175" s="16">
        <f>D175+((E175-D175)/2)</f>
        <v>44132.5</v>
      </c>
      <c r="G175" s="10" t="s">
        <v>153</v>
      </c>
      <c r="H175" s="17" t="s">
        <v>552</v>
      </c>
      <c r="I175" s="11">
        <v>13.2638376762383</v>
      </c>
      <c r="J175" s="20">
        <f>E175-D175</f>
        <v>131</v>
      </c>
      <c r="K175" s="20">
        <v>54</v>
      </c>
    </row>
    <row r="176" spans="1:11" x14ac:dyDescent="0.35">
      <c r="A176" s="9">
        <v>175</v>
      </c>
      <c r="B176" s="17" t="s">
        <v>49</v>
      </c>
      <c r="C176" s="17">
        <v>95</v>
      </c>
      <c r="D176" s="19">
        <v>44533</v>
      </c>
      <c r="E176" s="16">
        <f>D176+40</f>
        <v>44573</v>
      </c>
      <c r="F176" s="16">
        <f>D176+((E176-D176)/2)</f>
        <v>44553</v>
      </c>
      <c r="G176" s="10" t="s">
        <v>282</v>
      </c>
      <c r="H176" s="10" t="s">
        <v>283</v>
      </c>
      <c r="I176" s="11">
        <v>4.42</v>
      </c>
      <c r="J176" s="20">
        <f>E176-D176</f>
        <v>40</v>
      </c>
      <c r="K176" s="20">
        <v>18</v>
      </c>
    </row>
    <row r="177" spans="1:11" x14ac:dyDescent="0.35">
      <c r="A177" s="9">
        <v>176</v>
      </c>
      <c r="B177" s="17" t="s">
        <v>75</v>
      </c>
      <c r="C177" s="17">
        <v>47</v>
      </c>
      <c r="D177" s="19">
        <v>44077</v>
      </c>
      <c r="E177" s="16">
        <f>D177+C175</f>
        <v>44190</v>
      </c>
      <c r="F177" s="16">
        <f>D177+((E177-D177)/2)</f>
        <v>44133.5</v>
      </c>
      <c r="G177" s="10" t="s">
        <v>244</v>
      </c>
      <c r="H177" s="17" t="s">
        <v>307</v>
      </c>
      <c r="I177" s="11">
        <v>10.3462361162373</v>
      </c>
      <c r="J177" s="20">
        <f>E177-D177</f>
        <v>113</v>
      </c>
      <c r="K177" s="20">
        <f>C176-J176</f>
        <v>55</v>
      </c>
    </row>
    <row r="178" spans="1:11" x14ac:dyDescent="0.35">
      <c r="A178" s="9">
        <v>177</v>
      </c>
      <c r="B178" s="17" t="s">
        <v>49</v>
      </c>
      <c r="C178" s="17">
        <v>112</v>
      </c>
      <c r="D178" s="19">
        <v>44291</v>
      </c>
      <c r="E178" s="16">
        <f>D178+(C178+21)</f>
        <v>44424</v>
      </c>
      <c r="F178" s="16">
        <f>D178+((E178-D178)/2)</f>
        <v>44357.5</v>
      </c>
      <c r="G178" s="10" t="s">
        <v>278</v>
      </c>
      <c r="H178" s="10" t="s">
        <v>279</v>
      </c>
      <c r="I178" s="11">
        <v>7.71</v>
      </c>
      <c r="J178" s="20">
        <f>E178-D178</f>
        <v>133</v>
      </c>
      <c r="K178" s="20">
        <v>54</v>
      </c>
    </row>
    <row r="179" spans="1:11" x14ac:dyDescent="0.35">
      <c r="A179" s="9">
        <v>178</v>
      </c>
      <c r="B179" s="17" t="s">
        <v>75</v>
      </c>
      <c r="C179" s="17">
        <v>16</v>
      </c>
      <c r="D179" s="19">
        <v>44298</v>
      </c>
      <c r="E179" s="16">
        <f>D179+(C179+21)</f>
        <v>44335</v>
      </c>
      <c r="F179" s="16">
        <f>D179+((E179-D179)/2)</f>
        <v>44316.5</v>
      </c>
      <c r="G179" s="10" t="s">
        <v>206</v>
      </c>
      <c r="H179" s="10" t="s">
        <v>700</v>
      </c>
      <c r="I179" s="11">
        <v>4.62056568489949</v>
      </c>
      <c r="J179" s="20">
        <f>E179-D179</f>
        <v>37</v>
      </c>
      <c r="K179" s="20">
        <v>7</v>
      </c>
    </row>
    <row r="180" spans="1:11" x14ac:dyDescent="0.35">
      <c r="A180" s="9">
        <v>179</v>
      </c>
      <c r="B180" s="17" t="s">
        <v>48</v>
      </c>
      <c r="C180" s="17">
        <v>53</v>
      </c>
      <c r="D180" s="19">
        <v>44298</v>
      </c>
      <c r="E180" s="16">
        <f>D180+(C180+21)</f>
        <v>44372</v>
      </c>
      <c r="F180" s="16">
        <f>D180+((E180-D180)/2)</f>
        <v>44335</v>
      </c>
      <c r="G180" s="10" t="s">
        <v>228</v>
      </c>
      <c r="H180" s="10" t="s">
        <v>711</v>
      </c>
      <c r="I180" s="11">
        <v>4.4410986442262699</v>
      </c>
      <c r="J180" s="20">
        <f>E180-D180</f>
        <v>74</v>
      </c>
      <c r="K180" s="20">
        <v>67</v>
      </c>
    </row>
    <row r="181" spans="1:11" x14ac:dyDescent="0.35">
      <c r="A181" s="9">
        <v>180</v>
      </c>
      <c r="B181" s="17" t="s">
        <v>26</v>
      </c>
      <c r="C181" s="17">
        <v>32</v>
      </c>
      <c r="D181" s="19">
        <v>44563</v>
      </c>
      <c r="E181" s="16">
        <f>D181+40</f>
        <v>44603</v>
      </c>
      <c r="F181" s="16">
        <f>D181+((E181-D181)/2)</f>
        <v>44583</v>
      </c>
      <c r="G181" s="10" t="s">
        <v>144</v>
      </c>
      <c r="H181" s="10" t="s">
        <v>145</v>
      </c>
      <c r="I181" s="11">
        <v>9.15</v>
      </c>
      <c r="J181" s="20">
        <f>E181-D181</f>
        <v>40</v>
      </c>
      <c r="K181" s="20">
        <v>21</v>
      </c>
    </row>
    <row r="182" spans="1:11" x14ac:dyDescent="0.35">
      <c r="A182" s="9">
        <v>181</v>
      </c>
      <c r="B182" s="17" t="s">
        <v>69</v>
      </c>
      <c r="C182" s="17">
        <v>136</v>
      </c>
      <c r="D182" s="19">
        <v>44104</v>
      </c>
      <c r="E182" s="16">
        <f>D182+C180</f>
        <v>44157</v>
      </c>
      <c r="F182" s="16">
        <f>D182+((E182-D182)/2)</f>
        <v>44130.5</v>
      </c>
      <c r="G182" s="10" t="s">
        <v>186</v>
      </c>
      <c r="H182" s="17" t="s">
        <v>741</v>
      </c>
      <c r="I182" s="11">
        <v>15.097758656810401</v>
      </c>
      <c r="J182" s="20">
        <f>E182-D182</f>
        <v>53</v>
      </c>
      <c r="K182" s="20">
        <v>4</v>
      </c>
    </row>
    <row r="183" spans="1:11" x14ac:dyDescent="0.35">
      <c r="A183" s="9">
        <v>182</v>
      </c>
      <c r="B183" s="17" t="s">
        <v>75</v>
      </c>
      <c r="C183" s="17">
        <v>124</v>
      </c>
      <c r="D183" s="19">
        <v>44207</v>
      </c>
      <c r="E183" s="16">
        <f>D183+C166</f>
        <v>44212</v>
      </c>
      <c r="F183" s="16">
        <f>D183+((E183-D183)/2)</f>
        <v>44209.5</v>
      </c>
      <c r="G183" s="10" t="s">
        <v>270</v>
      </c>
      <c r="H183" s="10" t="s">
        <v>271</v>
      </c>
      <c r="I183" s="11">
        <v>4.6846610565684896</v>
      </c>
      <c r="J183" s="20">
        <f>E183-D183</f>
        <v>5</v>
      </c>
      <c r="K183" s="20">
        <v>65</v>
      </c>
    </row>
    <row r="184" spans="1:11" x14ac:dyDescent="0.35">
      <c r="A184" s="9">
        <v>183</v>
      </c>
      <c r="B184" s="17" t="s">
        <v>49</v>
      </c>
      <c r="C184" s="17">
        <v>67</v>
      </c>
      <c r="D184" s="19">
        <v>44108</v>
      </c>
      <c r="G184" s="10" t="s">
        <v>250</v>
      </c>
      <c r="H184" s="17" t="s">
        <v>478</v>
      </c>
      <c r="I184" s="11">
        <v>10.846396383666001</v>
      </c>
      <c r="K184" s="20">
        <v>12</v>
      </c>
    </row>
    <row r="185" spans="1:11" x14ac:dyDescent="0.35">
      <c r="A185" s="9">
        <v>184</v>
      </c>
      <c r="B185" s="17" t="s">
        <v>69</v>
      </c>
      <c r="C185" s="17">
        <v>78</v>
      </c>
      <c r="D185" s="19">
        <v>44113</v>
      </c>
      <c r="E185" s="16">
        <f>D185+C183</f>
        <v>44237</v>
      </c>
      <c r="F185" s="16">
        <f>D185+((E185-D185)/2)</f>
        <v>44175</v>
      </c>
      <c r="G185" s="10" t="s">
        <v>136</v>
      </c>
      <c r="H185" s="17" t="s">
        <v>538</v>
      </c>
      <c r="I185" s="11">
        <v>8.3455950465223392</v>
      </c>
      <c r="J185" s="20">
        <f>E185-D185</f>
        <v>124</v>
      </c>
      <c r="K185" s="20">
        <v>32</v>
      </c>
    </row>
    <row r="186" spans="1:11" x14ac:dyDescent="0.35">
      <c r="A186" s="9">
        <v>185</v>
      </c>
      <c r="B186" s="17" t="s">
        <v>607</v>
      </c>
      <c r="C186" s="17">
        <v>49</v>
      </c>
      <c r="D186" s="19">
        <v>44578</v>
      </c>
      <c r="E186" s="16">
        <f>D186+40</f>
        <v>44618</v>
      </c>
      <c r="F186" s="16">
        <f>D186+((E186-D186)/2)</f>
        <v>44598</v>
      </c>
      <c r="G186" s="10" t="s">
        <v>214</v>
      </c>
      <c r="H186" s="10" t="s">
        <v>215</v>
      </c>
      <c r="I186" s="11">
        <v>8.16</v>
      </c>
      <c r="J186" s="20">
        <f>E186-D186</f>
        <v>40</v>
      </c>
      <c r="K186" s="20">
        <v>53</v>
      </c>
    </row>
    <row r="187" spans="1:11" x14ac:dyDescent="0.35">
      <c r="A187" s="9">
        <v>186</v>
      </c>
      <c r="B187" s="17" t="s">
        <v>26</v>
      </c>
      <c r="C187" s="17">
        <v>65</v>
      </c>
      <c r="D187" s="19">
        <v>44319</v>
      </c>
      <c r="E187" s="16">
        <f>D187+(C187+21)</f>
        <v>44405</v>
      </c>
      <c r="F187" s="16">
        <f>D187+((E187-D187)/2)</f>
        <v>44362</v>
      </c>
      <c r="G187" s="10" t="s">
        <v>153</v>
      </c>
      <c r="H187" s="10" t="s">
        <v>154</v>
      </c>
      <c r="I187" s="11">
        <v>4.6399999999999997</v>
      </c>
      <c r="J187" s="20">
        <f>E187-D187</f>
        <v>86</v>
      </c>
      <c r="K187" s="20">
        <f>C186-J186</f>
        <v>9</v>
      </c>
    </row>
    <row r="188" spans="1:11" x14ac:dyDescent="0.35">
      <c r="A188" s="9">
        <v>187</v>
      </c>
      <c r="B188" s="17" t="s">
        <v>607</v>
      </c>
      <c r="C188" s="17">
        <v>50</v>
      </c>
      <c r="D188" s="19">
        <v>44586</v>
      </c>
      <c r="E188" s="16">
        <f>D188+40</f>
        <v>44626</v>
      </c>
      <c r="F188" s="16">
        <f>D188+((E188-D188)/2)</f>
        <v>44606</v>
      </c>
      <c r="G188" s="10" t="s">
        <v>731</v>
      </c>
      <c r="H188" s="10" t="s">
        <v>261</v>
      </c>
      <c r="I188" s="11">
        <v>3.01</v>
      </c>
      <c r="J188" s="20">
        <f>E188-D188</f>
        <v>40</v>
      </c>
      <c r="K188" s="20">
        <v>88</v>
      </c>
    </row>
    <row r="189" spans="1:11" x14ac:dyDescent="0.35">
      <c r="A189" s="9">
        <v>188</v>
      </c>
      <c r="B189" s="17" t="s">
        <v>66</v>
      </c>
      <c r="C189" s="17">
        <v>126</v>
      </c>
      <c r="D189" s="19">
        <v>44586</v>
      </c>
      <c r="E189" s="16">
        <f>D189+40</f>
        <v>44626</v>
      </c>
      <c r="F189" s="16">
        <f>D189+((E189-D189)/2)</f>
        <v>44606</v>
      </c>
      <c r="G189" s="10" t="s">
        <v>146</v>
      </c>
      <c r="H189" s="10" t="s">
        <v>729</v>
      </c>
      <c r="I189" s="11">
        <v>4.1975362318840599</v>
      </c>
      <c r="J189" s="20">
        <f>E189-D189</f>
        <v>40</v>
      </c>
      <c r="K189" s="20">
        <v>45</v>
      </c>
    </row>
    <row r="190" spans="1:11" x14ac:dyDescent="0.35">
      <c r="A190" s="9">
        <v>189</v>
      </c>
      <c r="B190" s="17" t="s">
        <v>75</v>
      </c>
      <c r="C190" s="17">
        <v>99</v>
      </c>
      <c r="D190" s="19">
        <v>44606</v>
      </c>
      <c r="E190" s="16">
        <f>D190+40</f>
        <v>44646</v>
      </c>
      <c r="F190" s="16">
        <f>D190+((E190-D190)/2)</f>
        <v>44626</v>
      </c>
      <c r="G190" s="10" t="s">
        <v>175</v>
      </c>
      <c r="H190" s="10" t="s">
        <v>698</v>
      </c>
      <c r="I190" s="11">
        <v>4.6462038335670899</v>
      </c>
      <c r="J190" s="20">
        <f>E190-D190</f>
        <v>40</v>
      </c>
      <c r="K190" s="20">
        <f>C189-J189</f>
        <v>86</v>
      </c>
    </row>
    <row r="191" spans="1:11" x14ac:dyDescent="0.35">
      <c r="A191" s="9">
        <v>190</v>
      </c>
      <c r="B191" s="17" t="s">
        <v>49</v>
      </c>
      <c r="C191" s="17">
        <v>102</v>
      </c>
      <c r="D191" s="19">
        <v>44627</v>
      </c>
      <c r="E191" s="16">
        <f>D191+40</f>
        <v>44667</v>
      </c>
      <c r="F191" s="16">
        <f>D191+((E191-D191)/2)</f>
        <v>44647</v>
      </c>
      <c r="G191" s="10" t="s">
        <v>165</v>
      </c>
      <c r="H191" s="10" t="s">
        <v>166</v>
      </c>
      <c r="I191" s="11">
        <v>9.0299999999999994</v>
      </c>
      <c r="J191" s="20">
        <f>E191-D191</f>
        <v>40</v>
      </c>
      <c r="K191" s="20">
        <f>C190-J190</f>
        <v>59</v>
      </c>
    </row>
    <row r="192" spans="1:11" x14ac:dyDescent="0.35">
      <c r="A192" s="9">
        <v>191</v>
      </c>
      <c r="B192" s="17" t="s">
        <v>26</v>
      </c>
      <c r="C192" s="17">
        <v>106</v>
      </c>
      <c r="D192" s="19">
        <v>44171</v>
      </c>
      <c r="E192" s="16">
        <f>D192+C190</f>
        <v>44270</v>
      </c>
      <c r="F192" s="16">
        <f>D192+((E192-D192)/2)</f>
        <v>44220.5</v>
      </c>
      <c r="G192" s="10" t="s">
        <v>254</v>
      </c>
      <c r="H192" s="17" t="s">
        <v>665</v>
      </c>
      <c r="I192" s="11">
        <v>13.0137575425239</v>
      </c>
      <c r="J192" s="20">
        <f>E192-D192</f>
        <v>99</v>
      </c>
      <c r="K192" s="20">
        <v>7</v>
      </c>
    </row>
    <row r="193" spans="1:11" x14ac:dyDescent="0.35">
      <c r="A193" s="9">
        <v>192</v>
      </c>
      <c r="B193" s="17" t="s">
        <v>43</v>
      </c>
      <c r="C193" s="17">
        <v>84</v>
      </c>
      <c r="D193" s="19">
        <v>44178</v>
      </c>
      <c r="E193" s="16">
        <f>D193+C191</f>
        <v>44280</v>
      </c>
      <c r="F193" s="16">
        <f>D193+((E193-D193)/2)</f>
        <v>44229</v>
      </c>
      <c r="G193" s="10" t="s">
        <v>155</v>
      </c>
      <c r="H193" s="17" t="s">
        <v>319</v>
      </c>
      <c r="I193" s="11">
        <v>7.0118343333790296</v>
      </c>
      <c r="J193" s="20">
        <f>E193-D193</f>
        <v>102</v>
      </c>
      <c r="K193" s="20">
        <v>52</v>
      </c>
    </row>
    <row r="194" spans="1:11" x14ac:dyDescent="0.35">
      <c r="A194" s="9">
        <v>193</v>
      </c>
      <c r="B194" s="17" t="s">
        <v>26</v>
      </c>
      <c r="C194" s="17">
        <v>42</v>
      </c>
      <c r="D194" s="19">
        <v>44392</v>
      </c>
      <c r="E194" s="16">
        <f>D194+(C194+21)</f>
        <v>44455</v>
      </c>
      <c r="F194" s="16">
        <f>D194+((E194-D194)/2)</f>
        <v>44423.5</v>
      </c>
      <c r="G194" s="10" t="s">
        <v>163</v>
      </c>
      <c r="H194" s="10" t="s">
        <v>164</v>
      </c>
      <c r="I194" s="11">
        <v>5.86</v>
      </c>
      <c r="J194" s="20">
        <f>E194-D194</f>
        <v>63</v>
      </c>
      <c r="K194" s="20">
        <v>21</v>
      </c>
    </row>
    <row r="195" spans="1:11" x14ac:dyDescent="0.35">
      <c r="A195" s="9">
        <v>194</v>
      </c>
      <c r="B195" s="17" t="s">
        <v>608</v>
      </c>
      <c r="C195" s="17">
        <v>100</v>
      </c>
      <c r="D195" s="19">
        <v>44392</v>
      </c>
      <c r="E195" s="16">
        <f>D195+(C195+21)</f>
        <v>44513</v>
      </c>
      <c r="F195" s="16">
        <f>D195+((E195-D195)/2)</f>
        <v>44452.5</v>
      </c>
      <c r="G195" s="10" t="s">
        <v>105</v>
      </c>
      <c r="H195" s="10" t="s">
        <v>106</v>
      </c>
      <c r="I195" s="11">
        <v>0.6</v>
      </c>
      <c r="J195" s="20">
        <f>E195-D195</f>
        <v>121</v>
      </c>
      <c r="K195" s="20">
        <v>21</v>
      </c>
    </row>
    <row r="196" spans="1:11" x14ac:dyDescent="0.35">
      <c r="A196" s="9">
        <v>195</v>
      </c>
      <c r="B196" s="17" t="s">
        <v>607</v>
      </c>
      <c r="C196" s="17">
        <v>121</v>
      </c>
      <c r="D196" s="19">
        <v>44299</v>
      </c>
      <c r="E196" s="16">
        <f>D196+C179</f>
        <v>44315</v>
      </c>
      <c r="F196" s="16">
        <f>D196+((E196-D196)/2)</f>
        <v>44307</v>
      </c>
      <c r="G196" s="10" t="s">
        <v>234</v>
      </c>
      <c r="H196" s="10" t="s">
        <v>235</v>
      </c>
      <c r="I196" s="11">
        <v>1.21</v>
      </c>
      <c r="J196" s="20">
        <f>E196-D196</f>
        <v>16</v>
      </c>
      <c r="K196" s="20">
        <v>42</v>
      </c>
    </row>
    <row r="197" spans="1:11" x14ac:dyDescent="0.35">
      <c r="A197" s="9">
        <v>196</v>
      </c>
      <c r="B197" s="17" t="s">
        <v>43</v>
      </c>
      <c r="C197" s="17">
        <v>9</v>
      </c>
      <c r="D197" s="19">
        <v>44202</v>
      </c>
      <c r="E197" s="16">
        <f>D197+C195</f>
        <v>44302</v>
      </c>
      <c r="F197" s="16">
        <f>D197+((E197-D197)/2)</f>
        <v>44252</v>
      </c>
      <c r="G197" s="10" t="s">
        <v>177</v>
      </c>
      <c r="H197" s="17" t="s">
        <v>544</v>
      </c>
      <c r="I197" s="11">
        <v>7.7620747345221401</v>
      </c>
      <c r="J197" s="20">
        <f>E197-D197</f>
        <v>100</v>
      </c>
      <c r="K197" s="20">
        <v>56</v>
      </c>
    </row>
    <row r="198" spans="1:11" x14ac:dyDescent="0.35">
      <c r="A198" s="9">
        <v>197</v>
      </c>
      <c r="B198" s="17" t="s">
        <v>43</v>
      </c>
      <c r="C198" s="17">
        <v>8</v>
      </c>
      <c r="D198" s="19">
        <v>44202</v>
      </c>
      <c r="E198" s="16">
        <f>D198+C196</f>
        <v>44323</v>
      </c>
      <c r="F198" s="16">
        <f>D198+((E198-D198)/2)</f>
        <v>44262.5</v>
      </c>
      <c r="G198" s="10" t="s">
        <v>290</v>
      </c>
      <c r="H198" s="17" t="s">
        <v>755</v>
      </c>
      <c r="I198" s="11">
        <v>16.264799280810799</v>
      </c>
      <c r="J198" s="20">
        <f>E198-D198</f>
        <v>121</v>
      </c>
      <c r="K198" s="20">
        <v>99</v>
      </c>
    </row>
    <row r="199" spans="1:11" x14ac:dyDescent="0.35">
      <c r="A199" s="9">
        <v>198</v>
      </c>
      <c r="B199" s="17" t="s">
        <v>43</v>
      </c>
      <c r="C199" s="17">
        <v>61</v>
      </c>
      <c r="D199" s="19">
        <v>44205</v>
      </c>
      <c r="E199" s="16">
        <f>D199+C197</f>
        <v>44214</v>
      </c>
      <c r="F199" s="16">
        <f>D199+((E199-D199)/2)</f>
        <v>44209.5</v>
      </c>
      <c r="G199" s="10" t="s">
        <v>248</v>
      </c>
      <c r="H199" s="17" t="s">
        <v>502</v>
      </c>
      <c r="I199" s="11">
        <v>9.5959957150941904</v>
      </c>
      <c r="J199" s="20">
        <f>E199-D199</f>
        <v>9</v>
      </c>
      <c r="K199" s="20">
        <v>32</v>
      </c>
    </row>
    <row r="200" spans="1:11" x14ac:dyDescent="0.35">
      <c r="A200" s="9">
        <v>199</v>
      </c>
      <c r="B200" s="17" t="s">
        <v>61</v>
      </c>
      <c r="C200" s="17">
        <v>4</v>
      </c>
      <c r="D200" s="19">
        <v>44205</v>
      </c>
      <c r="E200" s="16">
        <f>D200+C198</f>
        <v>44213</v>
      </c>
      <c r="F200" s="16">
        <f>D200+((E200-D200)/2)</f>
        <v>44209</v>
      </c>
      <c r="G200" s="10" t="s">
        <v>127</v>
      </c>
      <c r="H200" s="17" t="s">
        <v>751</v>
      </c>
      <c r="I200" s="11">
        <v>15.931359102524899</v>
      </c>
      <c r="J200" s="20">
        <f>E200-D200</f>
        <v>8</v>
      </c>
      <c r="K200" s="20">
        <v>21</v>
      </c>
    </row>
    <row r="201" spans="1:11" x14ac:dyDescent="0.35">
      <c r="A201" s="9">
        <v>200</v>
      </c>
      <c r="B201" s="17" t="s">
        <v>49</v>
      </c>
      <c r="C201" s="17">
        <v>101</v>
      </c>
      <c r="D201" s="19">
        <v>44206</v>
      </c>
      <c r="E201" s="16">
        <f>D201+C199</f>
        <v>44267</v>
      </c>
      <c r="F201" s="16">
        <f>D201+((E201-D201)/2)</f>
        <v>44236.5</v>
      </c>
      <c r="G201" s="10" t="s">
        <v>278</v>
      </c>
      <c r="H201" s="17" t="s">
        <v>349</v>
      </c>
      <c r="I201" s="11">
        <v>13.5139178099527</v>
      </c>
      <c r="J201" s="20">
        <f>E201-D201</f>
        <v>61</v>
      </c>
      <c r="K201" s="20">
        <v>22</v>
      </c>
    </row>
    <row r="202" spans="1:11" x14ac:dyDescent="0.35">
      <c r="A202" s="9">
        <v>201</v>
      </c>
      <c r="B202" s="17" t="s">
        <v>75</v>
      </c>
      <c r="C202" s="17">
        <v>43</v>
      </c>
      <c r="D202" s="19">
        <v>44207</v>
      </c>
      <c r="E202" s="16">
        <f>D202+C200</f>
        <v>44211</v>
      </c>
      <c r="F202" s="16">
        <f>D202+((E202-D202)/2)</f>
        <v>44209</v>
      </c>
      <c r="G202" s="10" t="s">
        <v>240</v>
      </c>
      <c r="H202" s="17" t="s">
        <v>490</v>
      </c>
      <c r="I202" s="11">
        <v>10.5963162499517</v>
      </c>
      <c r="J202" s="20">
        <f>E202-D202</f>
        <v>4</v>
      </c>
      <c r="K202" s="20">
        <v>24</v>
      </c>
    </row>
    <row r="203" spans="1:11" x14ac:dyDescent="0.35">
      <c r="A203" s="9">
        <v>202</v>
      </c>
      <c r="B203" s="17" t="s">
        <v>43</v>
      </c>
      <c r="C203" s="17">
        <v>10</v>
      </c>
      <c r="D203" s="19">
        <v>44418</v>
      </c>
      <c r="E203" s="16">
        <f>D203+(C203+21)</f>
        <v>44449</v>
      </c>
      <c r="F203" s="16">
        <f>D203+((E203-D203)/2)</f>
        <v>44433.5</v>
      </c>
      <c r="G203" s="10" t="s">
        <v>90</v>
      </c>
      <c r="H203" s="10" t="s">
        <v>716</v>
      </c>
      <c r="I203" s="11">
        <v>4.3770032725572703</v>
      </c>
      <c r="J203" s="20">
        <f>E203-D203</f>
        <v>31</v>
      </c>
      <c r="K203" s="20">
        <f>C202-J202</f>
        <v>39</v>
      </c>
    </row>
    <row r="204" spans="1:11" x14ac:dyDescent="0.35">
      <c r="A204" s="9">
        <v>203</v>
      </c>
      <c r="B204" s="17" t="s">
        <v>73</v>
      </c>
      <c r="C204" s="17">
        <v>86</v>
      </c>
      <c r="D204" s="19">
        <v>44227</v>
      </c>
      <c r="E204" s="16">
        <f>D204+C202</f>
        <v>44270</v>
      </c>
      <c r="F204" s="16">
        <f>D204+((E204-D204)/2)</f>
        <v>44248.5</v>
      </c>
      <c r="G204" s="10" t="s">
        <v>288</v>
      </c>
      <c r="H204" s="17" t="s">
        <v>573</v>
      </c>
      <c r="I204" s="11">
        <v>5.26</v>
      </c>
      <c r="J204" s="20">
        <f>E204-D204</f>
        <v>43</v>
      </c>
      <c r="K204" s="20">
        <v>54</v>
      </c>
    </row>
    <row r="205" spans="1:11" x14ac:dyDescent="0.35">
      <c r="A205" s="9">
        <v>204</v>
      </c>
      <c r="B205" s="17" t="s">
        <v>60</v>
      </c>
      <c r="C205" s="17">
        <v>118</v>
      </c>
      <c r="D205" s="19">
        <v>44227</v>
      </c>
      <c r="E205" s="16">
        <f>D205+C203</f>
        <v>44237</v>
      </c>
      <c r="F205" s="16">
        <f>D205+((E205-D205)/2)</f>
        <v>44232</v>
      </c>
      <c r="G205" s="10" t="s">
        <v>234</v>
      </c>
      <c r="H205" s="17" t="s">
        <v>535</v>
      </c>
      <c r="I205" s="11">
        <v>13.8473579882385</v>
      </c>
      <c r="J205" s="20">
        <f>E205-D205</f>
        <v>10</v>
      </c>
      <c r="K205" s="20">
        <f>C204-J204</f>
        <v>43</v>
      </c>
    </row>
    <row r="206" spans="1:11" x14ac:dyDescent="0.35">
      <c r="A206" s="9">
        <v>205</v>
      </c>
      <c r="B206" s="17" t="s">
        <v>607</v>
      </c>
      <c r="C206" s="17">
        <v>89</v>
      </c>
      <c r="D206" s="19">
        <v>44697</v>
      </c>
      <c r="E206" s="16">
        <f>D206+40</f>
        <v>44737</v>
      </c>
      <c r="F206" s="16">
        <f>D206+((E206-D206)/2)</f>
        <v>44717</v>
      </c>
      <c r="G206" s="10" t="s">
        <v>240</v>
      </c>
      <c r="H206" s="10" t="s">
        <v>241</v>
      </c>
      <c r="I206" s="11">
        <v>6</v>
      </c>
      <c r="J206" s="20">
        <f>E206-D206</f>
        <v>40</v>
      </c>
      <c r="K206" s="20">
        <v>87</v>
      </c>
    </row>
    <row r="207" spans="1:11" x14ac:dyDescent="0.35">
      <c r="A207" s="9">
        <v>206</v>
      </c>
      <c r="B207" s="17" t="s">
        <v>12</v>
      </c>
      <c r="C207" s="17">
        <v>37</v>
      </c>
      <c r="D207" s="19">
        <v>44256</v>
      </c>
      <c r="E207" s="16">
        <f>D207+C205</f>
        <v>44374</v>
      </c>
      <c r="F207" s="16">
        <f>D207+((E207-D207)/2)</f>
        <v>44315</v>
      </c>
      <c r="G207" s="10" t="s">
        <v>204</v>
      </c>
      <c r="H207" s="17" t="s">
        <v>340</v>
      </c>
      <c r="I207" s="11">
        <v>6.7617541996646704</v>
      </c>
      <c r="J207" s="20">
        <f>E207-D207</f>
        <v>118</v>
      </c>
      <c r="K207" s="20">
        <v>85</v>
      </c>
    </row>
    <row r="208" spans="1:11" x14ac:dyDescent="0.35">
      <c r="A208" s="9">
        <v>207</v>
      </c>
      <c r="B208" s="17" t="s">
        <v>75</v>
      </c>
      <c r="C208" s="17">
        <v>17</v>
      </c>
      <c r="D208" s="19">
        <v>44744</v>
      </c>
      <c r="E208" s="16">
        <f>D208+40</f>
        <v>44784</v>
      </c>
      <c r="F208" s="16">
        <f>D208+((E208-D208)/2)</f>
        <v>44764</v>
      </c>
      <c r="G208" s="10" t="s">
        <v>82</v>
      </c>
      <c r="H208" s="10" t="s">
        <v>696</v>
      </c>
      <c r="I208" s="11">
        <v>4.6718419822346897</v>
      </c>
      <c r="J208" s="20">
        <f>E208-D208</f>
        <v>40</v>
      </c>
      <c r="K208" s="20">
        <v>43</v>
      </c>
    </row>
    <row r="209" spans="1:11" x14ac:dyDescent="0.35">
      <c r="A209" s="9">
        <v>208</v>
      </c>
      <c r="B209" s="17" t="s">
        <v>43</v>
      </c>
      <c r="C209" s="17">
        <v>31</v>
      </c>
      <c r="D209" s="19">
        <v>44285</v>
      </c>
      <c r="E209" s="16">
        <f>D209+C207</f>
        <v>44322</v>
      </c>
      <c r="F209" s="16">
        <f>D209+((E209-D209)/2)</f>
        <v>44303.5</v>
      </c>
      <c r="G209" s="10" t="s">
        <v>159</v>
      </c>
      <c r="H209" s="17" t="s">
        <v>567</v>
      </c>
      <c r="I209" s="11">
        <v>11.8467169185235</v>
      </c>
      <c r="J209" s="20">
        <f>E209-D209</f>
        <v>37</v>
      </c>
      <c r="K209" s="20">
        <v>2</v>
      </c>
    </row>
    <row r="210" spans="1:11" x14ac:dyDescent="0.35">
      <c r="A210" s="9">
        <v>209</v>
      </c>
      <c r="B210" s="17" t="s">
        <v>605</v>
      </c>
      <c r="C210" s="17">
        <v>62</v>
      </c>
      <c r="D210" s="19">
        <v>44291</v>
      </c>
      <c r="E210" s="16">
        <f>D210+C208</f>
        <v>44308</v>
      </c>
      <c r="F210" s="16">
        <f>D210+((E210-D210)/2)</f>
        <v>44299.5</v>
      </c>
      <c r="G210" s="10" t="s">
        <v>214</v>
      </c>
      <c r="H210" s="17" t="s">
        <v>433</v>
      </c>
      <c r="I210" s="11">
        <v>12.0967970522379</v>
      </c>
      <c r="J210" s="20">
        <f>E210-D210</f>
        <v>17</v>
      </c>
      <c r="K210" s="20">
        <v>4</v>
      </c>
    </row>
    <row r="211" spans="1:11" x14ac:dyDescent="0.35">
      <c r="A211" s="9">
        <v>210</v>
      </c>
      <c r="B211" s="17" t="s">
        <v>75</v>
      </c>
      <c r="C211" s="17">
        <v>2</v>
      </c>
      <c r="D211" s="19">
        <v>44752</v>
      </c>
      <c r="E211" s="16">
        <f>D211+40</f>
        <v>44792</v>
      </c>
      <c r="F211" s="16">
        <f>D211+((E211-D211)/2)</f>
        <v>44772</v>
      </c>
      <c r="G211" s="10" t="s">
        <v>103</v>
      </c>
      <c r="H211" s="10" t="s">
        <v>697</v>
      </c>
      <c r="I211" s="11">
        <v>4.6590229079008898</v>
      </c>
      <c r="J211" s="20">
        <f>E211-D211</f>
        <v>40</v>
      </c>
      <c r="K211" s="20">
        <v>23</v>
      </c>
    </row>
    <row r="212" spans="1:11" x14ac:dyDescent="0.35">
      <c r="A212" s="9">
        <v>211</v>
      </c>
      <c r="B212" s="17" t="s">
        <v>73</v>
      </c>
      <c r="C212" s="17">
        <v>127</v>
      </c>
      <c r="D212" s="19">
        <v>44752</v>
      </c>
      <c r="E212" s="16">
        <f>D212+40</f>
        <v>44792</v>
      </c>
      <c r="F212" s="16">
        <f>D212+((E212-D212)/2)</f>
        <v>44772</v>
      </c>
      <c r="G212" s="10" t="s">
        <v>127</v>
      </c>
      <c r="H212" s="10" t="s">
        <v>128</v>
      </c>
      <c r="I212" s="11">
        <v>3.07</v>
      </c>
      <c r="J212" s="20">
        <f>E212-D212</f>
        <v>40</v>
      </c>
      <c r="K212" s="20">
        <v>34</v>
      </c>
    </row>
    <row r="213" spans="1:11" x14ac:dyDescent="0.35">
      <c r="A213" s="9">
        <v>212</v>
      </c>
      <c r="B213" s="17" t="s">
        <v>26</v>
      </c>
      <c r="C213" s="17">
        <v>41</v>
      </c>
      <c r="D213" s="19">
        <v>44298</v>
      </c>
      <c r="E213" s="16">
        <f>D213+C211</f>
        <v>44300</v>
      </c>
      <c r="F213" s="16">
        <f>D213+((E213-D213)/2)</f>
        <v>44299</v>
      </c>
      <c r="G213" s="10" t="s">
        <v>731</v>
      </c>
      <c r="H213" s="17" t="s">
        <v>358</v>
      </c>
      <c r="I213" s="11">
        <v>0.95</v>
      </c>
      <c r="J213" s="20">
        <f>E213-D213</f>
        <v>2</v>
      </c>
      <c r="K213" s="20">
        <f>C212-J212</f>
        <v>87</v>
      </c>
    </row>
    <row r="214" spans="1:11" x14ac:dyDescent="0.35">
      <c r="A214" s="9">
        <v>213</v>
      </c>
      <c r="B214" s="17" t="s">
        <v>26</v>
      </c>
      <c r="C214" s="17">
        <v>114</v>
      </c>
      <c r="D214" s="19">
        <v>44298</v>
      </c>
      <c r="E214" s="16">
        <f>D214+C212</f>
        <v>44425</v>
      </c>
      <c r="F214" s="16">
        <f>D214+((E214-D214)/2)</f>
        <v>44361.5</v>
      </c>
      <c r="G214" s="10" t="s">
        <v>270</v>
      </c>
      <c r="H214" s="17" t="s">
        <v>738</v>
      </c>
      <c r="I214" s="11">
        <v>14.847678523096</v>
      </c>
      <c r="J214" s="20">
        <f>E214-D214</f>
        <v>127</v>
      </c>
      <c r="K214" s="20">
        <v>2</v>
      </c>
    </row>
    <row r="215" spans="1:11" x14ac:dyDescent="0.35">
      <c r="A215" s="9">
        <v>214</v>
      </c>
      <c r="B215" s="17" t="s">
        <v>66</v>
      </c>
      <c r="C215" s="17">
        <v>14</v>
      </c>
      <c r="D215" s="19">
        <v>44299</v>
      </c>
      <c r="E215" s="16">
        <f>D215+C213</f>
        <v>44340</v>
      </c>
      <c r="F215" s="16">
        <f>D215+((E215-D215)/2)</f>
        <v>44319.5</v>
      </c>
      <c r="G215" s="10" t="s">
        <v>208</v>
      </c>
      <c r="H215" s="17" t="s">
        <v>591</v>
      </c>
      <c r="I215" s="11">
        <v>10.763036339094599</v>
      </c>
      <c r="J215" s="20">
        <f>E215-D215</f>
        <v>41</v>
      </c>
      <c r="K215" s="20">
        <v>77</v>
      </c>
    </row>
    <row r="216" spans="1:11" x14ac:dyDescent="0.35">
      <c r="A216" s="9">
        <v>215</v>
      </c>
      <c r="B216" s="17" t="s">
        <v>69</v>
      </c>
      <c r="C216" s="17">
        <v>13</v>
      </c>
      <c r="D216" s="19">
        <v>44301</v>
      </c>
      <c r="E216" s="16">
        <f>D216+C214</f>
        <v>44415</v>
      </c>
      <c r="F216" s="16">
        <f>D216+((E216-D216)/2)</f>
        <v>44358</v>
      </c>
      <c r="G216" s="10" t="s">
        <v>206</v>
      </c>
      <c r="H216" s="17" t="s">
        <v>397</v>
      </c>
      <c r="I216" s="11">
        <v>6.4283140213788403</v>
      </c>
      <c r="J216" s="20">
        <f>E216-D216</f>
        <v>114</v>
      </c>
      <c r="K216" s="20">
        <v>54</v>
      </c>
    </row>
    <row r="217" spans="1:11" x14ac:dyDescent="0.35">
      <c r="A217" s="9">
        <v>216</v>
      </c>
      <c r="B217" s="17" t="s">
        <v>26</v>
      </c>
      <c r="C217" s="17">
        <v>90</v>
      </c>
      <c r="D217" s="19">
        <v>44769</v>
      </c>
      <c r="E217" s="16">
        <f>D217+40</f>
        <v>44809</v>
      </c>
      <c r="F217" s="16">
        <f>D217+((E217-D217)/2)</f>
        <v>44789</v>
      </c>
      <c r="G217" s="10" t="s">
        <v>169</v>
      </c>
      <c r="H217" s="10" t="s">
        <v>170</v>
      </c>
      <c r="I217" s="11">
        <v>1.78</v>
      </c>
      <c r="J217" s="20">
        <f>E217-D217</f>
        <v>40</v>
      </c>
      <c r="K217" s="20">
        <v>89</v>
      </c>
    </row>
    <row r="218" spans="1:11" x14ac:dyDescent="0.35">
      <c r="A218" s="9">
        <v>217</v>
      </c>
      <c r="B218" s="17" t="s">
        <v>606</v>
      </c>
      <c r="C218" s="17">
        <v>97</v>
      </c>
      <c r="D218" s="19">
        <v>44773</v>
      </c>
      <c r="E218" s="16">
        <f>D218+40</f>
        <v>44813</v>
      </c>
      <c r="F218" s="16">
        <f>D218+((E218-D218)/2)</f>
        <v>44793</v>
      </c>
      <c r="G218" s="10" t="s">
        <v>138</v>
      </c>
      <c r="H218" s="10" t="s">
        <v>139</v>
      </c>
      <c r="I218" s="11">
        <v>2.54</v>
      </c>
      <c r="J218" s="20">
        <f>E218-D218</f>
        <v>40</v>
      </c>
      <c r="K218" s="20">
        <v>98</v>
      </c>
    </row>
    <row r="219" spans="1:11" x14ac:dyDescent="0.35">
      <c r="A219" s="9">
        <v>218</v>
      </c>
      <c r="B219" s="17" t="s">
        <v>608</v>
      </c>
      <c r="C219" s="17">
        <v>56</v>
      </c>
      <c r="D219" s="19">
        <v>44792</v>
      </c>
      <c r="E219" s="16">
        <f>D219+40</f>
        <v>44832</v>
      </c>
      <c r="F219" s="16">
        <f>D219+((E219-D219)/2)</f>
        <v>44812</v>
      </c>
      <c r="G219" s="10" t="s">
        <v>167</v>
      </c>
      <c r="H219" s="10" t="s">
        <v>168</v>
      </c>
      <c r="I219" s="11">
        <v>3.1</v>
      </c>
      <c r="J219" s="20">
        <f>E219-D219</f>
        <v>40</v>
      </c>
      <c r="K219" s="20">
        <v>99</v>
      </c>
    </row>
    <row r="220" spans="1:11" x14ac:dyDescent="0.35">
      <c r="A220" s="9">
        <v>219</v>
      </c>
      <c r="B220" s="17" t="s">
        <v>7</v>
      </c>
      <c r="C220" s="17">
        <v>6</v>
      </c>
      <c r="D220" s="19">
        <v>44335</v>
      </c>
      <c r="E220" s="16">
        <f>D220+C218</f>
        <v>44432</v>
      </c>
      <c r="F220" s="16">
        <f>D220+((E220-D220)/2)</f>
        <v>44383.5</v>
      </c>
      <c r="G220" s="10" t="s">
        <v>136</v>
      </c>
      <c r="H220" s="17" t="s">
        <v>484</v>
      </c>
      <c r="I220" s="11">
        <v>8.4289550910937905</v>
      </c>
      <c r="J220" s="20">
        <f>E220-D220</f>
        <v>97</v>
      </c>
      <c r="K220" s="20">
        <v>35</v>
      </c>
    </row>
    <row r="221" spans="1:11" x14ac:dyDescent="0.35">
      <c r="A221" s="9">
        <v>220</v>
      </c>
      <c r="B221" s="17" t="s">
        <v>609</v>
      </c>
      <c r="C221" s="17">
        <v>31</v>
      </c>
      <c r="D221" s="19">
        <v>44811</v>
      </c>
      <c r="E221" s="16">
        <f>D221+40</f>
        <v>44851</v>
      </c>
      <c r="F221" s="16">
        <f>D221+((E221-D221)/2)</f>
        <v>44831</v>
      </c>
      <c r="G221" s="10" t="s">
        <v>90</v>
      </c>
      <c r="H221" s="10" t="s">
        <v>91</v>
      </c>
      <c r="I221" s="11">
        <v>9.7899999999999991</v>
      </c>
      <c r="J221" s="20">
        <f>E221-D221</f>
        <v>40</v>
      </c>
      <c r="K221" s="20">
        <f>C221-25</f>
        <v>6</v>
      </c>
    </row>
    <row r="222" spans="1:11" x14ac:dyDescent="0.35">
      <c r="A222" s="9">
        <v>221</v>
      </c>
      <c r="B222" s="17" t="s">
        <v>69</v>
      </c>
      <c r="C222" s="17">
        <v>1</v>
      </c>
      <c r="D222" s="19">
        <v>44820</v>
      </c>
      <c r="E222" s="16">
        <f>D222+40</f>
        <v>44860</v>
      </c>
      <c r="F222" s="16">
        <f>D222+((E222-D222)/2)</f>
        <v>44840</v>
      </c>
      <c r="G222" s="10" t="s">
        <v>99</v>
      </c>
      <c r="H222" s="10" t="s">
        <v>100</v>
      </c>
      <c r="I222" s="11">
        <v>0.7</v>
      </c>
      <c r="J222" s="20">
        <f>E222-D222</f>
        <v>40</v>
      </c>
      <c r="K222" s="20">
        <v>24</v>
      </c>
    </row>
    <row r="223" spans="1:11" x14ac:dyDescent="0.35">
      <c r="A223" s="9">
        <v>222</v>
      </c>
      <c r="B223" s="17" t="s">
        <v>26</v>
      </c>
      <c r="C223" s="17">
        <v>90</v>
      </c>
      <c r="D223" s="19">
        <v>44361</v>
      </c>
      <c r="E223" s="16">
        <f>D223+C221</f>
        <v>44392</v>
      </c>
      <c r="F223" s="16">
        <f>D223+((E223-D223)/2)</f>
        <v>44376.5</v>
      </c>
      <c r="G223" s="10" t="s">
        <v>284</v>
      </c>
      <c r="H223" s="17" t="s">
        <v>487</v>
      </c>
      <c r="I223" s="11">
        <v>9.1791954922369001</v>
      </c>
      <c r="J223" s="20">
        <f>E223-D223</f>
        <v>31</v>
      </c>
      <c r="K223" s="20">
        <v>46</v>
      </c>
    </row>
    <row r="224" spans="1:11" x14ac:dyDescent="0.35">
      <c r="A224" s="9">
        <v>223</v>
      </c>
      <c r="B224" s="17" t="s">
        <v>61</v>
      </c>
      <c r="C224" s="17">
        <v>2</v>
      </c>
      <c r="D224" s="19">
        <v>44361</v>
      </c>
      <c r="E224" s="16">
        <f>D224+C222</f>
        <v>44362</v>
      </c>
      <c r="F224" s="16">
        <f>D224+((E224-D224)/2)</f>
        <v>44361.5</v>
      </c>
      <c r="G224" s="10" t="s">
        <v>127</v>
      </c>
      <c r="H224" s="17" t="s">
        <v>750</v>
      </c>
      <c r="I224" s="11">
        <v>15.8479990579535</v>
      </c>
      <c r="J224" s="20">
        <f>E224-D224</f>
        <v>1</v>
      </c>
      <c r="K224" s="20">
        <v>4</v>
      </c>
    </row>
    <row r="225" spans="1:11" x14ac:dyDescent="0.35">
      <c r="A225" s="9">
        <v>224</v>
      </c>
      <c r="B225" s="17" t="s">
        <v>26</v>
      </c>
      <c r="C225" s="17">
        <v>7</v>
      </c>
      <c r="D225" s="19">
        <v>44362</v>
      </c>
      <c r="E225" s="16">
        <f>D225+C223</f>
        <v>44452</v>
      </c>
      <c r="F225" s="16">
        <f>D225+((E225-D225)/2)</f>
        <v>44407</v>
      </c>
      <c r="G225" s="10" t="s">
        <v>133</v>
      </c>
      <c r="H225" s="17" t="s">
        <v>561</v>
      </c>
      <c r="I225" s="11">
        <v>12.263517141380801</v>
      </c>
      <c r="J225" s="20">
        <f>E225-D225</f>
        <v>90</v>
      </c>
      <c r="K225" s="20">
        <f>C224-J224</f>
        <v>1</v>
      </c>
    </row>
    <row r="226" spans="1:11" x14ac:dyDescent="0.35">
      <c r="A226" s="9">
        <v>225</v>
      </c>
      <c r="B226" s="17" t="s">
        <v>61</v>
      </c>
      <c r="C226" s="17">
        <v>87</v>
      </c>
      <c r="D226" s="19">
        <v>44568</v>
      </c>
      <c r="E226" s="16">
        <f>D226+35</f>
        <v>44603</v>
      </c>
      <c r="F226" s="16">
        <f>D226+((E226-D226)/2)</f>
        <v>44585.5</v>
      </c>
      <c r="G226" s="10" t="s">
        <v>109</v>
      </c>
      <c r="H226" s="10" t="s">
        <v>110</v>
      </c>
      <c r="I226" s="11">
        <v>4.4923749415614802</v>
      </c>
      <c r="J226" s="20">
        <f>E226-D226</f>
        <v>35</v>
      </c>
      <c r="K226" s="20">
        <v>3</v>
      </c>
    </row>
    <row r="227" spans="1:11" x14ac:dyDescent="0.35">
      <c r="A227" s="9">
        <v>226</v>
      </c>
      <c r="B227" s="17" t="s">
        <v>43</v>
      </c>
      <c r="C227" s="17">
        <v>75</v>
      </c>
      <c r="D227" s="19">
        <v>44830</v>
      </c>
      <c r="E227" s="16">
        <f>D227+40</f>
        <v>44870</v>
      </c>
      <c r="F227" s="16">
        <f>D227+((E227-D227)/2)</f>
        <v>44850</v>
      </c>
      <c r="G227" s="10" t="s">
        <v>272</v>
      </c>
      <c r="H227" s="10" t="s">
        <v>719</v>
      </c>
      <c r="I227" s="11">
        <v>4.3385460495558696</v>
      </c>
      <c r="J227" s="20">
        <f>E227-D227</f>
        <v>40</v>
      </c>
      <c r="K227" s="20">
        <f>C227-25</f>
        <v>50</v>
      </c>
    </row>
    <row r="228" spans="1:11" x14ac:dyDescent="0.35">
      <c r="A228" s="9">
        <v>227</v>
      </c>
      <c r="B228" s="17" t="s">
        <v>26</v>
      </c>
      <c r="C228" s="17">
        <v>66</v>
      </c>
      <c r="D228" s="19">
        <v>44374</v>
      </c>
      <c r="E228" s="16">
        <f>D228+C226</f>
        <v>44461</v>
      </c>
      <c r="F228" s="16">
        <f>D228+((E228-D228)/2)</f>
        <v>44417.5</v>
      </c>
      <c r="G228" s="10" t="s">
        <v>192</v>
      </c>
      <c r="H228" s="17" t="s">
        <v>469</v>
      </c>
      <c r="I228" s="11">
        <v>10.9297564282375</v>
      </c>
      <c r="J228" s="20">
        <f>E228-D228</f>
        <v>87</v>
      </c>
      <c r="K228" s="20">
        <v>95</v>
      </c>
    </row>
    <row r="229" spans="1:11" x14ac:dyDescent="0.35">
      <c r="A229" s="9">
        <v>228</v>
      </c>
      <c r="B229" s="17" t="s">
        <v>12</v>
      </c>
      <c r="C229" s="17">
        <v>65</v>
      </c>
      <c r="D229" s="19">
        <v>44378</v>
      </c>
      <c r="E229" s="16">
        <f>D229+C227</f>
        <v>44453</v>
      </c>
      <c r="F229" s="16">
        <f>D229+((E229-D229)/2)</f>
        <v>44415.5</v>
      </c>
      <c r="G229" s="10" t="s">
        <v>238</v>
      </c>
      <c r="H229" s="17" t="s">
        <v>445</v>
      </c>
      <c r="I229" s="11">
        <v>12.4302372305237</v>
      </c>
      <c r="J229" s="20">
        <f>E229-D229</f>
        <v>75</v>
      </c>
      <c r="K229" s="20">
        <v>58</v>
      </c>
    </row>
    <row r="230" spans="1:11" x14ac:dyDescent="0.35">
      <c r="A230" s="9">
        <v>229</v>
      </c>
      <c r="B230" s="17" t="s">
        <v>43</v>
      </c>
      <c r="C230" s="17">
        <v>64</v>
      </c>
      <c r="D230" s="19">
        <v>44841</v>
      </c>
      <c r="E230" s="16">
        <f>D230+40</f>
        <v>44881</v>
      </c>
      <c r="F230" s="16">
        <f>D230+((E230-D230)/2)</f>
        <v>44861</v>
      </c>
      <c r="G230" s="10" t="s">
        <v>260</v>
      </c>
      <c r="H230" s="10" t="s">
        <v>720</v>
      </c>
      <c r="I230" s="11">
        <v>4.3257269752220697</v>
      </c>
      <c r="J230" s="20">
        <f>E230-D230</f>
        <v>40</v>
      </c>
      <c r="K230" s="20">
        <f>C230-25</f>
        <v>39</v>
      </c>
    </row>
    <row r="231" spans="1:11" x14ac:dyDescent="0.35">
      <c r="A231" s="9">
        <v>230</v>
      </c>
      <c r="B231" s="17" t="s">
        <v>12</v>
      </c>
      <c r="C231" s="17">
        <v>109</v>
      </c>
      <c r="D231" s="19">
        <v>44841</v>
      </c>
      <c r="E231" s="16">
        <f>D231+40</f>
        <v>44881</v>
      </c>
      <c r="F231" s="16">
        <f>D231+((E231-D231)/2)</f>
        <v>44861</v>
      </c>
      <c r="G231" s="10" t="s">
        <v>179</v>
      </c>
      <c r="H231" s="10" t="s">
        <v>180</v>
      </c>
      <c r="I231" s="11">
        <v>7.95</v>
      </c>
      <c r="J231" s="20">
        <f>E231-D231</f>
        <v>40</v>
      </c>
      <c r="K231" s="20">
        <f>C231-25</f>
        <v>84</v>
      </c>
    </row>
    <row r="232" spans="1:11" x14ac:dyDescent="0.35">
      <c r="A232" s="9">
        <v>231</v>
      </c>
      <c r="B232" s="17" t="s">
        <v>49</v>
      </c>
      <c r="C232" s="17">
        <v>64</v>
      </c>
      <c r="D232" s="19">
        <v>44845</v>
      </c>
      <c r="E232" s="16">
        <f>D232+40</f>
        <v>44885</v>
      </c>
      <c r="F232" s="16">
        <f>D232+((E232-D232)/2)</f>
        <v>44865</v>
      </c>
      <c r="G232" s="10" t="s">
        <v>175</v>
      </c>
      <c r="H232" s="10" t="s">
        <v>176</v>
      </c>
      <c r="I232" s="11">
        <v>6.1</v>
      </c>
      <c r="J232" s="20">
        <f>E232-D232</f>
        <v>40</v>
      </c>
      <c r="K232" s="20">
        <v>100</v>
      </c>
    </row>
    <row r="233" spans="1:11" x14ac:dyDescent="0.35">
      <c r="A233" s="9">
        <v>232</v>
      </c>
      <c r="B233" s="17" t="s">
        <v>26</v>
      </c>
      <c r="C233" s="17">
        <v>126</v>
      </c>
      <c r="D233" s="19">
        <v>44392</v>
      </c>
      <c r="E233" s="16">
        <f>D233+C231</f>
        <v>44501</v>
      </c>
      <c r="F233" s="16">
        <f>D233+((E233-D233)/2)</f>
        <v>44446.5</v>
      </c>
      <c r="G233" s="10" t="s">
        <v>140</v>
      </c>
      <c r="H233" s="17" t="s">
        <v>736</v>
      </c>
      <c r="I233" s="11">
        <v>14.6809584339531</v>
      </c>
      <c r="J233" s="20">
        <f>E233-D233</f>
        <v>109</v>
      </c>
      <c r="K233" s="20">
        <v>21</v>
      </c>
    </row>
    <row r="234" spans="1:11" x14ac:dyDescent="0.35">
      <c r="A234" s="9">
        <v>233</v>
      </c>
      <c r="B234" s="17" t="s">
        <v>69</v>
      </c>
      <c r="C234" s="17">
        <v>11</v>
      </c>
      <c r="D234" s="19">
        <v>44606</v>
      </c>
      <c r="E234" s="16">
        <f>D234+(C234+21)</f>
        <v>44638</v>
      </c>
      <c r="F234" s="16">
        <f>D234+((E234-D234)/2)</f>
        <v>44622</v>
      </c>
      <c r="G234" s="10" t="s">
        <v>288</v>
      </c>
      <c r="H234" s="10" t="s">
        <v>289</v>
      </c>
      <c r="I234" s="11">
        <v>6.06</v>
      </c>
      <c r="J234" s="20">
        <f>E234-D234</f>
        <v>32</v>
      </c>
      <c r="K234" s="20">
        <v>4</v>
      </c>
    </row>
    <row r="235" spans="1:11" x14ac:dyDescent="0.35">
      <c r="A235" s="9">
        <v>234</v>
      </c>
      <c r="B235" s="17" t="s">
        <v>52</v>
      </c>
      <c r="C235" s="17">
        <v>23</v>
      </c>
      <c r="D235" s="19">
        <v>44867</v>
      </c>
      <c r="E235" s="16">
        <f>D235+40</f>
        <v>44907</v>
      </c>
      <c r="F235" s="16">
        <f>D235+((E235-D235)/2)</f>
        <v>44887</v>
      </c>
      <c r="G235" s="10" t="s">
        <v>238</v>
      </c>
      <c r="H235" s="10" t="s">
        <v>239</v>
      </c>
      <c r="I235" s="11">
        <v>4.83</v>
      </c>
      <c r="J235" s="20">
        <f>E235-D235</f>
        <v>40</v>
      </c>
      <c r="K235" s="20">
        <v>95</v>
      </c>
    </row>
    <row r="236" spans="1:11" x14ac:dyDescent="0.35">
      <c r="A236" s="9">
        <v>235</v>
      </c>
      <c r="B236" s="17" t="s">
        <v>26</v>
      </c>
      <c r="C236" s="17">
        <v>21</v>
      </c>
      <c r="D236" s="19">
        <v>44425</v>
      </c>
      <c r="E236" s="16">
        <f>D236+C234</f>
        <v>44436</v>
      </c>
      <c r="F236" s="16">
        <f>D236+((E236-D236)/2)</f>
        <v>44430.5</v>
      </c>
      <c r="G236" s="10" t="s">
        <v>103</v>
      </c>
      <c r="H236" s="17" t="s">
        <v>579</v>
      </c>
      <c r="I236" s="11">
        <v>8.3000000000000007</v>
      </c>
      <c r="J236" s="20">
        <f>E236-D236</f>
        <v>11</v>
      </c>
      <c r="K236" s="20">
        <f>C235-J235</f>
        <v>-17</v>
      </c>
    </row>
    <row r="237" spans="1:11" x14ac:dyDescent="0.35">
      <c r="A237" s="9">
        <v>236</v>
      </c>
      <c r="B237" s="17" t="s">
        <v>73</v>
      </c>
      <c r="C237" s="17">
        <v>124</v>
      </c>
      <c r="D237" s="19">
        <v>44425</v>
      </c>
      <c r="E237" s="16">
        <f>D237+C235</f>
        <v>44448</v>
      </c>
      <c r="F237" s="16">
        <f>D237+((E237-D237)/2)</f>
        <v>44436.5</v>
      </c>
      <c r="G237" s="10" t="s">
        <v>113</v>
      </c>
      <c r="H237" s="17" t="s">
        <v>364</v>
      </c>
      <c r="I237" s="11">
        <v>14.0974381219529</v>
      </c>
      <c r="J237" s="20">
        <f>E237-D237</f>
        <v>23</v>
      </c>
      <c r="K237" s="20">
        <f>C236-J236</f>
        <v>10</v>
      </c>
    </row>
    <row r="238" spans="1:11" x14ac:dyDescent="0.35">
      <c r="A238" s="9">
        <v>237</v>
      </c>
      <c r="B238" s="17" t="s">
        <v>7</v>
      </c>
      <c r="C238" s="17">
        <v>92</v>
      </c>
      <c r="D238" s="19">
        <v>44477</v>
      </c>
      <c r="E238" s="16">
        <f>D238+C236</f>
        <v>44498</v>
      </c>
      <c r="F238" s="16">
        <f>D238+((E238-D238)/2)</f>
        <v>44487.5</v>
      </c>
      <c r="G238" s="10" t="s">
        <v>282</v>
      </c>
      <c r="H238" s="17" t="s">
        <v>325</v>
      </c>
      <c r="I238" s="11">
        <v>8.6790352248081604</v>
      </c>
      <c r="J238" s="20">
        <f>E238-D238</f>
        <v>21</v>
      </c>
      <c r="K238" s="20">
        <f>C237-J237</f>
        <v>101</v>
      </c>
    </row>
    <row r="239" spans="1:11" x14ac:dyDescent="0.35">
      <c r="A239" s="9">
        <v>238</v>
      </c>
      <c r="B239" s="17" t="s">
        <v>66</v>
      </c>
      <c r="C239" s="17">
        <v>116</v>
      </c>
      <c r="D239" s="19">
        <v>44510</v>
      </c>
      <c r="E239" s="16">
        <f>D239+C237</f>
        <v>44634</v>
      </c>
      <c r="F239" s="16">
        <f>D239+((E239-D239)/2)</f>
        <v>44572</v>
      </c>
      <c r="G239" s="10" t="s">
        <v>90</v>
      </c>
      <c r="H239" s="17" t="s">
        <v>298</v>
      </c>
      <c r="I239" s="11">
        <v>12.763677408809601</v>
      </c>
      <c r="J239" s="20">
        <f>E239-D239</f>
        <v>124</v>
      </c>
      <c r="K239" s="20">
        <v>4</v>
      </c>
    </row>
    <row r="240" spans="1:11" x14ac:dyDescent="0.35">
      <c r="A240" s="9">
        <v>239</v>
      </c>
      <c r="B240" s="17" t="s">
        <v>26</v>
      </c>
      <c r="C240" s="17">
        <v>40</v>
      </c>
      <c r="D240" s="19">
        <v>44721</v>
      </c>
      <c r="E240" s="16">
        <f>D240+(C240+21)</f>
        <v>44782</v>
      </c>
      <c r="F240" s="16">
        <f>D240+((E240-D240)/2)</f>
        <v>44751.5</v>
      </c>
      <c r="G240" s="10" t="s">
        <v>276</v>
      </c>
      <c r="H240" s="10" t="s">
        <v>277</v>
      </c>
      <c r="I240" s="11">
        <v>3.94</v>
      </c>
      <c r="J240" s="20">
        <f>E240-D240</f>
        <v>61</v>
      </c>
      <c r="K240" s="20">
        <v>76</v>
      </c>
    </row>
    <row r="241" spans="1:11" x14ac:dyDescent="0.35">
      <c r="A241" s="9">
        <v>240</v>
      </c>
      <c r="B241" s="17" t="s">
        <v>12</v>
      </c>
      <c r="C241" s="17">
        <v>52</v>
      </c>
      <c r="D241" s="19">
        <v>44533</v>
      </c>
      <c r="E241" s="16">
        <f>D241+C239</f>
        <v>44649</v>
      </c>
      <c r="F241" s="16">
        <f>D241+((E241-D241)/2)</f>
        <v>44591</v>
      </c>
      <c r="G241" s="10" t="s">
        <v>85</v>
      </c>
      <c r="H241" s="17" t="s">
        <v>379</v>
      </c>
      <c r="I241" s="11">
        <v>9.3459155813798205</v>
      </c>
      <c r="J241" s="20">
        <f>E241-D241</f>
        <v>116</v>
      </c>
      <c r="K241" s="20">
        <v>5</v>
      </c>
    </row>
    <row r="242" spans="1:11" x14ac:dyDescent="0.35">
      <c r="A242" s="9">
        <v>241</v>
      </c>
      <c r="B242" s="17" t="s">
        <v>69</v>
      </c>
      <c r="C242" s="17">
        <v>105</v>
      </c>
      <c r="D242" s="19">
        <v>44654</v>
      </c>
      <c r="E242" s="16">
        <f>D242+43</f>
        <v>44697</v>
      </c>
      <c r="F242" s="16">
        <f>D242+((E242-D242)/2)</f>
        <v>44675.5</v>
      </c>
      <c r="G242" s="10" t="s">
        <v>123</v>
      </c>
      <c r="H242" s="10" t="s">
        <v>124</v>
      </c>
      <c r="I242" s="11">
        <v>7.62</v>
      </c>
      <c r="J242" s="20">
        <f>E242-D242</f>
        <v>43</v>
      </c>
      <c r="K242" s="20">
        <v>64</v>
      </c>
    </row>
    <row r="243" spans="1:11" x14ac:dyDescent="0.35">
      <c r="A243" s="9">
        <v>242</v>
      </c>
      <c r="B243" s="17" t="s">
        <v>61</v>
      </c>
      <c r="C243" s="17">
        <v>94</v>
      </c>
      <c r="D243" s="19">
        <v>44758</v>
      </c>
      <c r="E243" s="16">
        <f>D243+(C243+21)</f>
        <v>44873</v>
      </c>
      <c r="F243" s="16">
        <f>D243+((E243-D243)/2)</f>
        <v>44815.5</v>
      </c>
      <c r="G243" s="10" t="s">
        <v>232</v>
      </c>
      <c r="H243" s="10" t="s">
        <v>233</v>
      </c>
      <c r="I243" s="11">
        <v>4.5564703132304798</v>
      </c>
      <c r="J243" s="20">
        <f>E243-D243</f>
        <v>115</v>
      </c>
      <c r="K243" s="20">
        <v>9</v>
      </c>
    </row>
    <row r="244" spans="1:11" x14ac:dyDescent="0.35">
      <c r="A244" s="9">
        <v>243</v>
      </c>
      <c r="B244" s="17" t="s">
        <v>69</v>
      </c>
      <c r="C244" s="17">
        <v>97</v>
      </c>
      <c r="D244" s="19">
        <v>44563</v>
      </c>
      <c r="E244" s="16">
        <f>D244+C242</f>
        <v>44668</v>
      </c>
      <c r="F244" s="16">
        <f>D244+((E244-D244)/2)</f>
        <v>44615.5</v>
      </c>
      <c r="G244" s="10" t="s">
        <v>266</v>
      </c>
      <c r="H244" s="17" t="s">
        <v>499</v>
      </c>
      <c r="I244" s="11">
        <v>9.2625555368083603</v>
      </c>
      <c r="J244" s="20">
        <f>E244-D244</f>
        <v>105</v>
      </c>
      <c r="K244" s="20">
        <v>24</v>
      </c>
    </row>
    <row r="245" spans="1:11" x14ac:dyDescent="0.35">
      <c r="A245" s="9">
        <v>244</v>
      </c>
      <c r="B245" s="17" t="s">
        <v>12</v>
      </c>
      <c r="C245" s="17">
        <v>128</v>
      </c>
      <c r="D245" s="19">
        <v>44563</v>
      </c>
      <c r="E245" s="16">
        <f>D245+C243</f>
        <v>44657</v>
      </c>
      <c r="F245" s="16">
        <f>D245+((E245-D245)/2)</f>
        <v>44610</v>
      </c>
      <c r="G245" s="10" t="s">
        <v>165</v>
      </c>
      <c r="H245" s="17" t="s">
        <v>743</v>
      </c>
      <c r="I245" s="11">
        <v>15.2644787459533</v>
      </c>
      <c r="J245" s="20">
        <f>E245-D245</f>
        <v>94</v>
      </c>
      <c r="K245" s="20">
        <v>8</v>
      </c>
    </row>
    <row r="246" spans="1:11" x14ac:dyDescent="0.35">
      <c r="A246" s="9">
        <v>245</v>
      </c>
      <c r="B246" s="17" t="s">
        <v>26</v>
      </c>
      <c r="C246" s="17">
        <v>42</v>
      </c>
      <c r="D246" s="19">
        <v>44568</v>
      </c>
      <c r="E246" s="16">
        <f>D246+C244</f>
        <v>44665</v>
      </c>
      <c r="F246" s="16">
        <f>D246+((E246-D246)/2)</f>
        <v>44616.5</v>
      </c>
      <c r="G246" s="10" t="s">
        <v>226</v>
      </c>
      <c r="H246" s="17" t="s">
        <v>550</v>
      </c>
      <c r="I246" s="11">
        <v>9.9</v>
      </c>
      <c r="J246" s="20">
        <f>E246-D246</f>
        <v>97</v>
      </c>
      <c r="K246" s="20">
        <v>78</v>
      </c>
    </row>
    <row r="247" spans="1:11" x14ac:dyDescent="0.35">
      <c r="A247" s="9">
        <v>246</v>
      </c>
      <c r="B247" s="17" t="s">
        <v>7</v>
      </c>
      <c r="C247" s="17">
        <v>132</v>
      </c>
      <c r="D247" s="19">
        <v>44669</v>
      </c>
      <c r="E247" s="16">
        <f>D247+C230</f>
        <v>44733</v>
      </c>
      <c r="F247" s="16">
        <f>D247+((E247-D247)/2)</f>
        <v>44701</v>
      </c>
      <c r="G247" s="10" t="s">
        <v>270</v>
      </c>
      <c r="H247" s="10" t="s">
        <v>271</v>
      </c>
      <c r="I247" s="11">
        <v>0.95</v>
      </c>
      <c r="J247" s="20">
        <f>E247-D247</f>
        <v>64</v>
      </c>
      <c r="K247" s="20">
        <v>4</v>
      </c>
    </row>
    <row r="248" spans="1:11" x14ac:dyDescent="0.35">
      <c r="A248" s="9">
        <v>247</v>
      </c>
      <c r="B248" s="17" t="s">
        <v>69</v>
      </c>
      <c r="C248" s="17">
        <v>1</v>
      </c>
      <c r="D248" s="19">
        <v>44578</v>
      </c>
      <c r="E248" s="16">
        <f>D248+C246</f>
        <v>44620</v>
      </c>
      <c r="F248" s="16">
        <f>D248+((E248-D248)/2)</f>
        <v>44599</v>
      </c>
      <c r="G248" s="10" t="s">
        <v>82</v>
      </c>
      <c r="H248" s="17" t="s">
        <v>655</v>
      </c>
      <c r="I248" s="11">
        <v>10.262876071665801</v>
      </c>
      <c r="J248" s="20">
        <f>E248-D248</f>
        <v>42</v>
      </c>
      <c r="K248" s="20">
        <f>C247-J247</f>
        <v>68</v>
      </c>
    </row>
    <row r="249" spans="1:11" x14ac:dyDescent="0.35">
      <c r="A249" s="9">
        <v>248</v>
      </c>
      <c r="B249" s="17" t="s">
        <v>607</v>
      </c>
      <c r="C249" s="17">
        <v>33</v>
      </c>
      <c r="D249" s="19">
        <v>44784</v>
      </c>
      <c r="E249" s="16">
        <f>D249+(C249+21)</f>
        <v>44838</v>
      </c>
      <c r="F249" s="16">
        <f>D249+((E249-D249)/2)</f>
        <v>44811</v>
      </c>
      <c r="G249" s="10" t="s">
        <v>272</v>
      </c>
      <c r="H249" s="10" t="s">
        <v>273</v>
      </c>
      <c r="I249" s="11">
        <v>5.49</v>
      </c>
      <c r="J249" s="20">
        <f>E249-D249</f>
        <v>54</v>
      </c>
      <c r="K249" s="20">
        <f>C249-25</f>
        <v>8</v>
      </c>
    </row>
    <row r="250" spans="1:11" x14ac:dyDescent="0.35">
      <c r="A250" s="9">
        <v>249</v>
      </c>
      <c r="B250" s="17" t="s">
        <v>49</v>
      </c>
      <c r="C250" s="17">
        <v>107</v>
      </c>
      <c r="D250" s="19">
        <v>44586</v>
      </c>
      <c r="E250" s="16">
        <f>D250+C248</f>
        <v>44587</v>
      </c>
      <c r="F250" s="16">
        <f>D250+((E250-D250)/2)</f>
        <v>44586.5</v>
      </c>
      <c r="G250" s="10" t="s">
        <v>107</v>
      </c>
      <c r="H250" s="17" t="s">
        <v>361</v>
      </c>
      <c r="I250" s="11">
        <v>13.680637899095601</v>
      </c>
      <c r="J250" s="20">
        <f>E250-D250</f>
        <v>1</v>
      </c>
      <c r="K250" s="20">
        <v>76</v>
      </c>
    </row>
    <row r="251" spans="1:11" x14ac:dyDescent="0.35">
      <c r="A251" s="9">
        <v>250</v>
      </c>
      <c r="B251" s="17" t="s">
        <v>12</v>
      </c>
      <c r="C251" s="17">
        <v>26</v>
      </c>
      <c r="D251" s="19">
        <v>44794</v>
      </c>
      <c r="E251" s="16">
        <f>D251+(C251+21)</f>
        <v>44841</v>
      </c>
      <c r="F251" s="16">
        <f>D251+((E251-D251)/2)</f>
        <v>44817.5</v>
      </c>
      <c r="G251" s="10" t="s">
        <v>196</v>
      </c>
      <c r="H251" s="10" t="s">
        <v>197</v>
      </c>
      <c r="I251" s="11">
        <v>2.79</v>
      </c>
      <c r="J251" s="20">
        <f>E251-D251</f>
        <v>47</v>
      </c>
      <c r="K251" s="20">
        <v>95</v>
      </c>
    </row>
    <row r="252" spans="1:11" x14ac:dyDescent="0.35">
      <c r="A252" s="9">
        <v>251</v>
      </c>
      <c r="B252" s="17" t="s">
        <v>49</v>
      </c>
      <c r="C252" s="17">
        <v>8</v>
      </c>
      <c r="D252" s="19">
        <v>44606</v>
      </c>
      <c r="E252" s="16">
        <f>D252+C250</f>
        <v>44713</v>
      </c>
      <c r="F252" s="16">
        <f>D252+((E252-D252)/2)</f>
        <v>44659.5</v>
      </c>
      <c r="G252" s="10" t="s">
        <v>125</v>
      </c>
      <c r="H252" s="17" t="s">
        <v>652</v>
      </c>
      <c r="I252" s="11">
        <v>2.0299999999999998</v>
      </c>
      <c r="J252" s="20">
        <f>E252-D252</f>
        <v>107</v>
      </c>
      <c r="K252" s="20">
        <v>88</v>
      </c>
    </row>
    <row r="253" spans="1:11" x14ac:dyDescent="0.35">
      <c r="A253" s="9">
        <v>252</v>
      </c>
      <c r="B253" s="17" t="s">
        <v>26</v>
      </c>
      <c r="C253" s="17">
        <v>103</v>
      </c>
      <c r="D253" s="19">
        <v>44606</v>
      </c>
      <c r="E253" s="16">
        <f>D253+C251</f>
        <v>44632</v>
      </c>
      <c r="F253" s="16">
        <f>D253+((E253-D253)/2)</f>
        <v>44619</v>
      </c>
      <c r="G253" s="10" t="s">
        <v>157</v>
      </c>
      <c r="H253" s="17" t="s">
        <v>735</v>
      </c>
      <c r="I253" s="11">
        <v>14.5975983893816</v>
      </c>
      <c r="J253" s="20">
        <f>E253-D253</f>
        <v>26</v>
      </c>
      <c r="K253" s="20">
        <v>94</v>
      </c>
    </row>
    <row r="254" spans="1:11" x14ac:dyDescent="0.35">
      <c r="A254" s="9">
        <v>253</v>
      </c>
      <c r="B254" s="17" t="s">
        <v>49</v>
      </c>
      <c r="C254" s="17">
        <v>14</v>
      </c>
      <c r="D254" s="19">
        <v>44810</v>
      </c>
      <c r="E254" s="16">
        <f>D254+(C254+21)</f>
        <v>44845</v>
      </c>
      <c r="F254" s="16">
        <f>D254+((E254-D254)/2)</f>
        <v>44827.5</v>
      </c>
      <c r="G254" s="10" t="s">
        <v>286</v>
      </c>
      <c r="H254" s="10" t="s">
        <v>287</v>
      </c>
      <c r="I254" s="11">
        <v>9.61</v>
      </c>
      <c r="J254" s="20">
        <f>E254-D254</f>
        <v>35</v>
      </c>
      <c r="K254" s="20">
        <v>11</v>
      </c>
    </row>
    <row r="255" spans="1:11" x14ac:dyDescent="0.35">
      <c r="A255" s="9">
        <v>254</v>
      </c>
      <c r="B255" s="17" t="s">
        <v>12</v>
      </c>
      <c r="C255" s="17">
        <v>81</v>
      </c>
      <c r="D255" s="19">
        <v>44627</v>
      </c>
      <c r="E255" s="16">
        <f>D255+C253</f>
        <v>44730</v>
      </c>
      <c r="F255" s="16">
        <f>D255+((E255-D255)/2)</f>
        <v>44678.5</v>
      </c>
      <c r="G255" s="10" t="s">
        <v>286</v>
      </c>
      <c r="H255" s="17" t="s">
        <v>367</v>
      </c>
      <c r="I255" s="11">
        <v>11.679996829380601</v>
      </c>
      <c r="J255" s="20">
        <f>E255-D255</f>
        <v>103</v>
      </c>
      <c r="K255" s="20">
        <v>5</v>
      </c>
    </row>
    <row r="256" spans="1:11" x14ac:dyDescent="0.35">
      <c r="A256" s="9">
        <v>255</v>
      </c>
      <c r="B256" s="17" t="s">
        <v>73</v>
      </c>
      <c r="C256" s="17">
        <v>107</v>
      </c>
      <c r="D256" s="19">
        <v>44731</v>
      </c>
      <c r="E256" s="16">
        <f>D256+C239</f>
        <v>44847</v>
      </c>
      <c r="F256" s="16">
        <f>D256+((E256-D256)/2)</f>
        <v>44789</v>
      </c>
      <c r="G256" s="10" t="s">
        <v>157</v>
      </c>
      <c r="H256" s="10" t="s">
        <v>158</v>
      </c>
      <c r="I256" s="11">
        <v>4.3099999999999996</v>
      </c>
      <c r="J256" s="20">
        <f>E256-D256</f>
        <v>116</v>
      </c>
      <c r="K256" s="20">
        <v>45</v>
      </c>
    </row>
    <row r="257" spans="1:11" x14ac:dyDescent="0.35">
      <c r="A257" s="9">
        <v>256</v>
      </c>
      <c r="B257" s="17" t="s">
        <v>26</v>
      </c>
      <c r="C257" s="17">
        <v>41</v>
      </c>
      <c r="D257" s="19">
        <v>44845</v>
      </c>
      <c r="E257" s="16">
        <f>D257+(C257+21)</f>
        <v>44907</v>
      </c>
      <c r="F257" s="16">
        <f>D257+((E257-D257)/2)</f>
        <v>44876</v>
      </c>
      <c r="G257" s="10" t="s">
        <v>96</v>
      </c>
      <c r="H257" s="10" t="s">
        <v>97</v>
      </c>
      <c r="I257" s="11">
        <v>2.27</v>
      </c>
      <c r="J257" s="20">
        <f>E257-D257</f>
        <v>62</v>
      </c>
      <c r="K257" s="20">
        <f>C257-25</f>
        <v>16</v>
      </c>
    </row>
    <row r="258" spans="1:11" x14ac:dyDescent="0.35">
      <c r="A258" s="9">
        <v>257</v>
      </c>
      <c r="B258" s="17" t="s">
        <v>34</v>
      </c>
      <c r="C258" s="17">
        <v>5</v>
      </c>
      <c r="D258" s="19">
        <v>44654</v>
      </c>
      <c r="E258" s="16">
        <f>D258+C256</f>
        <v>44761</v>
      </c>
      <c r="F258" s="16">
        <f>D258+((E258-D258)/2)</f>
        <v>44707.5</v>
      </c>
      <c r="G258" s="10" t="s">
        <v>133</v>
      </c>
      <c r="H258" s="17" t="s">
        <v>373</v>
      </c>
      <c r="I258" s="11">
        <v>12.180157096809401</v>
      </c>
      <c r="J258" s="20">
        <f>E258-D258</f>
        <v>107</v>
      </c>
      <c r="K258" s="20">
        <f>C257-J257</f>
        <v>-21</v>
      </c>
    </row>
    <row r="259" spans="1:11" x14ac:dyDescent="0.35">
      <c r="A259" s="9">
        <v>258</v>
      </c>
      <c r="B259" s="17" t="s">
        <v>48</v>
      </c>
      <c r="C259" s="17">
        <v>115</v>
      </c>
      <c r="D259" s="19">
        <v>44669</v>
      </c>
      <c r="F259" s="16">
        <f>D259+6</f>
        <v>44675</v>
      </c>
      <c r="G259" s="10" t="s">
        <v>90</v>
      </c>
      <c r="H259" s="17" t="s">
        <v>430</v>
      </c>
      <c r="I259" s="11">
        <v>12.6803173642381</v>
      </c>
      <c r="K259" s="20">
        <v>34</v>
      </c>
    </row>
    <row r="260" spans="1:11" x14ac:dyDescent="0.35">
      <c r="A260" s="9">
        <v>259</v>
      </c>
      <c r="B260" s="17" t="s">
        <v>43</v>
      </c>
      <c r="C260" s="17">
        <v>60</v>
      </c>
      <c r="D260" s="19">
        <v>44697</v>
      </c>
      <c r="F260" s="16">
        <f>D260+6</f>
        <v>44703</v>
      </c>
      <c r="G260" s="10" t="s">
        <v>144</v>
      </c>
      <c r="H260" s="17" t="s">
        <v>529</v>
      </c>
      <c r="I260" s="11">
        <v>6.8451142442361101</v>
      </c>
      <c r="K260" s="20">
        <f>C259-J259</f>
        <v>115</v>
      </c>
    </row>
    <row r="261" spans="1:11" x14ac:dyDescent="0.35">
      <c r="A261" s="9">
        <v>260</v>
      </c>
      <c r="B261" s="17" t="s">
        <v>43</v>
      </c>
      <c r="C261" s="17">
        <v>106</v>
      </c>
      <c r="D261" s="19">
        <v>44798</v>
      </c>
      <c r="E261" s="16">
        <f>D261+C244</f>
        <v>44895</v>
      </c>
      <c r="F261" s="16">
        <f>D261+((E261-D261)/2)</f>
        <v>44846.5</v>
      </c>
      <c r="G261" s="10" t="s">
        <v>234</v>
      </c>
      <c r="H261" s="10" t="s">
        <v>722</v>
      </c>
      <c r="I261" s="11">
        <v>4.2872697522206602</v>
      </c>
      <c r="J261" s="20">
        <f>E261-D261</f>
        <v>97</v>
      </c>
      <c r="K261" s="20">
        <v>43</v>
      </c>
    </row>
    <row r="262" spans="1:11" x14ac:dyDescent="0.35">
      <c r="A262" s="9">
        <v>261</v>
      </c>
      <c r="B262" s="17" t="s">
        <v>66</v>
      </c>
      <c r="C262" s="17">
        <v>43</v>
      </c>
      <c r="D262" s="19">
        <v>44721</v>
      </c>
      <c r="F262" s="16">
        <f>D262+6</f>
        <v>44727</v>
      </c>
      <c r="G262" s="10" t="s">
        <v>175</v>
      </c>
      <c r="H262" s="17" t="s">
        <v>757</v>
      </c>
      <c r="I262" s="11">
        <v>16.431519369953701</v>
      </c>
      <c r="K262" s="20">
        <v>76</v>
      </c>
    </row>
    <row r="263" spans="1:11" x14ac:dyDescent="0.35">
      <c r="A263" s="9">
        <v>262</v>
      </c>
      <c r="B263" s="17" t="s">
        <v>75</v>
      </c>
      <c r="C263" s="17">
        <v>87</v>
      </c>
      <c r="D263" s="19">
        <v>44731</v>
      </c>
      <c r="F263" s="16">
        <f>D263+6</f>
        <v>44737</v>
      </c>
      <c r="G263" s="10" t="s">
        <v>244</v>
      </c>
      <c r="H263" s="17" t="s">
        <v>585</v>
      </c>
      <c r="I263" s="11">
        <v>10.429596160808799</v>
      </c>
      <c r="K263" s="20">
        <v>56</v>
      </c>
    </row>
    <row r="264" spans="1:11" x14ac:dyDescent="0.35">
      <c r="A264" s="9">
        <v>263</v>
      </c>
      <c r="B264" s="17" t="s">
        <v>626</v>
      </c>
      <c r="C264" s="17">
        <v>83</v>
      </c>
      <c r="D264" s="19">
        <v>44738</v>
      </c>
      <c r="F264" s="16">
        <f>D264+6</f>
        <v>44744</v>
      </c>
      <c r="G264" s="10" t="s">
        <v>99</v>
      </c>
      <c r="H264" s="17" t="s">
        <v>570</v>
      </c>
      <c r="I264" s="11">
        <v>11.096476517380401</v>
      </c>
      <c r="K264" s="20">
        <v>65</v>
      </c>
    </row>
    <row r="265" spans="1:11" x14ac:dyDescent="0.35">
      <c r="A265" s="9">
        <v>264</v>
      </c>
      <c r="B265" s="17" t="s">
        <v>61</v>
      </c>
      <c r="C265" s="17">
        <v>101</v>
      </c>
      <c r="D265" s="19">
        <v>44852</v>
      </c>
      <c r="E265" s="16">
        <f>D265+53</f>
        <v>44905</v>
      </c>
      <c r="F265" s="16">
        <f>D265+((E265-D265)/2)</f>
        <v>44878.5</v>
      </c>
      <c r="G265" s="10" t="s">
        <v>190</v>
      </c>
      <c r="H265" s="10" t="s">
        <v>705</v>
      </c>
      <c r="I265" s="11">
        <v>4.53083216456288</v>
      </c>
      <c r="J265" s="20">
        <f>E265-D265</f>
        <v>53</v>
      </c>
      <c r="K265" s="20">
        <f>C265-25</f>
        <v>76</v>
      </c>
    </row>
    <row r="266" spans="1:11" x14ac:dyDescent="0.35">
      <c r="A266" s="9">
        <v>265</v>
      </c>
      <c r="B266" s="17" t="s">
        <v>52</v>
      </c>
      <c r="C266" s="17">
        <v>132</v>
      </c>
      <c r="D266" s="19">
        <v>44752</v>
      </c>
      <c r="E266" s="16">
        <f>D266+21</f>
        <v>44773</v>
      </c>
      <c r="F266" s="16">
        <f>D266+((E266-D266)/2)</f>
        <v>44762.5</v>
      </c>
      <c r="G266" s="10" t="s">
        <v>220</v>
      </c>
      <c r="H266" s="17" t="s">
        <v>629</v>
      </c>
      <c r="I266" s="11">
        <v>14.0140780773814</v>
      </c>
      <c r="J266" s="20">
        <f>E266-D266</f>
        <v>21</v>
      </c>
      <c r="K266" s="20">
        <v>33</v>
      </c>
    </row>
    <row r="267" spans="1:11" x14ac:dyDescent="0.35">
      <c r="A267" s="9">
        <v>266</v>
      </c>
      <c r="B267" s="17" t="s">
        <v>26</v>
      </c>
      <c r="C267" s="17">
        <v>68</v>
      </c>
      <c r="D267" s="19">
        <v>44758</v>
      </c>
      <c r="E267" s="16">
        <f>D267+C250</f>
        <v>44865</v>
      </c>
      <c r="F267" s="16">
        <f>D267+((E267-D267)/2)</f>
        <v>44811.5</v>
      </c>
      <c r="G267" s="10" t="s">
        <v>230</v>
      </c>
      <c r="H267" s="17" t="s">
        <v>640</v>
      </c>
      <c r="I267" s="11">
        <v>9.0958354476654506</v>
      </c>
      <c r="J267" s="20">
        <f>E267-D267</f>
        <v>107</v>
      </c>
      <c r="K267" s="20">
        <v>8</v>
      </c>
    </row>
    <row r="268" spans="1:11" x14ac:dyDescent="0.35">
      <c r="A268" s="9">
        <v>267</v>
      </c>
      <c r="B268" s="17" t="s">
        <v>66</v>
      </c>
      <c r="C268" s="17">
        <v>24</v>
      </c>
      <c r="D268" s="19">
        <v>44758</v>
      </c>
      <c r="E268" s="16">
        <f>D268+21</f>
        <v>44779</v>
      </c>
      <c r="F268" s="16">
        <f>D268+((E268-D268)/2)</f>
        <v>44768.5</v>
      </c>
      <c r="G268" s="10" t="s">
        <v>175</v>
      </c>
      <c r="H268" s="17" t="s">
        <v>756</v>
      </c>
      <c r="I268" s="11">
        <v>16.348159325382198</v>
      </c>
      <c r="J268" s="20">
        <f>E268-D268</f>
        <v>21</v>
      </c>
      <c r="K268" s="20">
        <v>43</v>
      </c>
    </row>
    <row r="269" spans="1:11" x14ac:dyDescent="0.35">
      <c r="A269" s="9">
        <v>268</v>
      </c>
      <c r="B269" s="17" t="s">
        <v>34</v>
      </c>
      <c r="C269" s="17">
        <v>15</v>
      </c>
      <c r="D269" s="19">
        <v>44769</v>
      </c>
      <c r="E269" s="16">
        <f>D269+24</f>
        <v>44793</v>
      </c>
      <c r="F269" s="16">
        <f>D269+((E269-D269)/2)</f>
        <v>44781</v>
      </c>
      <c r="G269" s="10" t="s">
        <v>119</v>
      </c>
      <c r="H269" s="17" t="s">
        <v>322</v>
      </c>
      <c r="I269" s="11">
        <v>7.3452745116648499</v>
      </c>
      <c r="J269" s="20">
        <f>E269-D269</f>
        <v>24</v>
      </c>
      <c r="K269" s="20">
        <v>98</v>
      </c>
    </row>
    <row r="270" spans="1:11" x14ac:dyDescent="0.35">
      <c r="A270" s="9">
        <v>269</v>
      </c>
      <c r="B270" s="17" t="s">
        <v>605</v>
      </c>
      <c r="C270" s="17">
        <v>38</v>
      </c>
      <c r="D270" s="19">
        <v>44773</v>
      </c>
      <c r="E270" s="16">
        <f>D270+50</f>
        <v>44823</v>
      </c>
      <c r="F270" s="16">
        <f>D270+((E270-D270)/2)</f>
        <v>44798</v>
      </c>
      <c r="G270" s="10" t="s">
        <v>167</v>
      </c>
      <c r="H270" s="17" t="s">
        <v>661</v>
      </c>
      <c r="I270" s="11">
        <v>9.8460758488085602</v>
      </c>
      <c r="J270" s="20">
        <f>E270-D270</f>
        <v>50</v>
      </c>
      <c r="K270" s="20">
        <v>9</v>
      </c>
    </row>
    <row r="271" spans="1:11" x14ac:dyDescent="0.35">
      <c r="A271" s="9">
        <v>270</v>
      </c>
      <c r="B271" s="17" t="s">
        <v>12</v>
      </c>
      <c r="C271" s="17">
        <v>76</v>
      </c>
      <c r="D271" s="19">
        <v>44794</v>
      </c>
      <c r="E271" s="16">
        <f>D271+35</f>
        <v>44829</v>
      </c>
      <c r="F271" s="16">
        <f>D271+((E271-D271)/2)</f>
        <v>44811.5</v>
      </c>
      <c r="G271" s="10" t="s">
        <v>101</v>
      </c>
      <c r="H271" s="17" t="s">
        <v>412</v>
      </c>
      <c r="I271" s="11">
        <v>7.67871468995068</v>
      </c>
      <c r="J271" s="20">
        <f>E271-D271</f>
        <v>35</v>
      </c>
      <c r="K271" s="20">
        <v>88</v>
      </c>
    </row>
    <row r="272" spans="1:11" x14ac:dyDescent="0.35">
      <c r="A272" s="9">
        <v>271</v>
      </c>
      <c r="B272" s="17" t="s">
        <v>26</v>
      </c>
      <c r="C272" s="17">
        <v>30</v>
      </c>
      <c r="D272" s="19">
        <v>44798</v>
      </c>
      <c r="F272" s="16">
        <f>D272+6</f>
        <v>44804</v>
      </c>
      <c r="G272" s="10" t="s">
        <v>222</v>
      </c>
      <c r="H272" s="17" t="s">
        <v>337</v>
      </c>
      <c r="I272" s="11">
        <v>11.429916695666201</v>
      </c>
      <c r="K272" s="20">
        <v>65</v>
      </c>
    </row>
    <row r="273" spans="1:11" x14ac:dyDescent="0.35">
      <c r="A273" s="9">
        <v>272</v>
      </c>
      <c r="B273" s="17" t="s">
        <v>26</v>
      </c>
      <c r="C273" s="17">
        <v>51</v>
      </c>
      <c r="D273" s="19">
        <v>44810</v>
      </c>
      <c r="F273" s="16">
        <f>D273+6</f>
        <v>44816</v>
      </c>
      <c r="G273" s="10" t="s">
        <v>119</v>
      </c>
      <c r="H273" s="17" t="s">
        <v>523</v>
      </c>
      <c r="I273" s="11">
        <v>7.4286345562363101</v>
      </c>
      <c r="K273" s="20">
        <v>25</v>
      </c>
    </row>
    <row r="274" spans="1:11" x14ac:dyDescent="0.35">
      <c r="A274" s="9">
        <v>273</v>
      </c>
      <c r="B274" s="17" t="s">
        <v>12</v>
      </c>
      <c r="C274" s="17">
        <v>46</v>
      </c>
      <c r="D274" s="19">
        <v>44811</v>
      </c>
      <c r="E274" s="16">
        <f>D274+42</f>
        <v>44853</v>
      </c>
      <c r="F274" s="16">
        <f>D274+((E274-D274)/2)</f>
        <v>44832</v>
      </c>
      <c r="G274" s="10" t="s">
        <v>248</v>
      </c>
      <c r="H274" s="17" t="s">
        <v>394</v>
      </c>
      <c r="I274" s="11">
        <v>9.5126356705227302</v>
      </c>
      <c r="J274" s="20">
        <f>E274-D274</f>
        <v>42</v>
      </c>
      <c r="K274" s="20">
        <f>C274-25</f>
        <v>21</v>
      </c>
    </row>
    <row r="275" spans="1:11" x14ac:dyDescent="0.35">
      <c r="A275" s="9">
        <v>274</v>
      </c>
      <c r="B275" s="17" t="s">
        <v>26</v>
      </c>
      <c r="C275" s="17">
        <v>56</v>
      </c>
      <c r="D275" s="19">
        <v>44830</v>
      </c>
      <c r="E275" s="16">
        <f>D275+44</f>
        <v>44874</v>
      </c>
      <c r="F275" s="16">
        <f>D275+((E275-D275)/2)</f>
        <v>44852</v>
      </c>
      <c r="G275" s="10" t="s">
        <v>230</v>
      </c>
      <c r="H275" s="17" t="s">
        <v>505</v>
      </c>
      <c r="I275" s="11">
        <v>9.0124754030939904</v>
      </c>
      <c r="J275" s="20">
        <f>E275-D275</f>
        <v>44</v>
      </c>
      <c r="K275" s="20">
        <v>1</v>
      </c>
    </row>
    <row r="276" spans="1:11" x14ac:dyDescent="0.35">
      <c r="A276" s="9">
        <v>275</v>
      </c>
      <c r="B276" s="17" t="s">
        <v>26</v>
      </c>
      <c r="C276" s="17">
        <v>54</v>
      </c>
      <c r="D276" s="19">
        <v>44841</v>
      </c>
      <c r="F276" s="16">
        <f>D276+6</f>
        <v>44847</v>
      </c>
      <c r="G276" s="10" t="s">
        <v>268</v>
      </c>
      <c r="H276" s="17" t="s">
        <v>481</v>
      </c>
      <c r="I276" s="11">
        <v>9.9294358933800204</v>
      </c>
      <c r="K276" s="20">
        <f>C276-25</f>
        <v>29</v>
      </c>
    </row>
    <row r="277" spans="1:11" x14ac:dyDescent="0.35">
      <c r="A277" s="9">
        <v>276</v>
      </c>
      <c r="B277" s="17" t="s">
        <v>49</v>
      </c>
      <c r="C277" s="17">
        <v>117</v>
      </c>
      <c r="D277" s="19">
        <v>44841</v>
      </c>
      <c r="E277" s="16">
        <f>D277+43</f>
        <v>44884</v>
      </c>
      <c r="F277" s="16">
        <f>D277+((E277-D277)/2)</f>
        <v>44862.5</v>
      </c>
      <c r="G277" s="10" t="s">
        <v>234</v>
      </c>
      <c r="H277" s="17" t="s">
        <v>493</v>
      </c>
      <c r="I277" s="11">
        <v>13.763997943667</v>
      </c>
      <c r="J277" s="20">
        <f>E277-D277</f>
        <v>43</v>
      </c>
      <c r="K277" s="20">
        <f>C277-25</f>
        <v>92</v>
      </c>
    </row>
    <row r="278" spans="1:11" x14ac:dyDescent="0.35">
      <c r="A278" s="9">
        <v>277</v>
      </c>
      <c r="B278" s="17" t="s">
        <v>49</v>
      </c>
      <c r="C278" s="17">
        <v>25</v>
      </c>
      <c r="D278" s="19">
        <v>44845</v>
      </c>
      <c r="G278" s="10" t="s">
        <v>161</v>
      </c>
      <c r="H278" s="17" t="s">
        <v>310</v>
      </c>
      <c r="I278" s="11">
        <v>8.5123151356652507</v>
      </c>
      <c r="K278" s="20">
        <v>95</v>
      </c>
    </row>
    <row r="279" spans="1:11" x14ac:dyDescent="0.35">
      <c r="A279" s="9">
        <v>278</v>
      </c>
      <c r="B279" s="17" t="s">
        <v>26</v>
      </c>
      <c r="C279" s="17">
        <v>125</v>
      </c>
      <c r="D279" s="19">
        <v>44845</v>
      </c>
      <c r="G279" s="10" t="s">
        <v>157</v>
      </c>
      <c r="H279" s="17" t="s">
        <v>734</v>
      </c>
      <c r="I279" s="11">
        <v>14.514238344810099</v>
      </c>
      <c r="K279" s="20">
        <v>44</v>
      </c>
    </row>
    <row r="280" spans="1:11" x14ac:dyDescent="0.35">
      <c r="A280" s="9">
        <v>279</v>
      </c>
      <c r="B280" s="17" t="s">
        <v>26</v>
      </c>
      <c r="C280" s="17">
        <v>39</v>
      </c>
      <c r="D280" s="19">
        <v>44852</v>
      </c>
      <c r="G280" s="10" t="s">
        <v>117</v>
      </c>
      <c r="H280" s="17" t="s">
        <v>475</v>
      </c>
      <c r="I280" s="11">
        <v>11.013116472808999</v>
      </c>
      <c r="K280" s="20">
        <f>C280-25</f>
        <v>14</v>
      </c>
    </row>
    <row r="281" spans="1:11" x14ac:dyDescent="0.35">
      <c r="A281" s="9">
        <v>280</v>
      </c>
      <c r="B281" s="17" t="s">
        <v>69</v>
      </c>
      <c r="C281" s="17">
        <v>18</v>
      </c>
      <c r="D281" s="19">
        <v>44867</v>
      </c>
      <c r="G281" s="10" t="s">
        <v>93</v>
      </c>
      <c r="H281" s="17" t="s">
        <v>496</v>
      </c>
      <c r="I281" s="11">
        <v>7.5119946008077703</v>
      </c>
      <c r="K281" s="20">
        <v>7</v>
      </c>
    </row>
    <row r="282" spans="1:11" x14ac:dyDescent="0.35">
      <c r="A282" s="9">
        <v>281</v>
      </c>
      <c r="B282" s="17" t="s">
        <v>26</v>
      </c>
      <c r="C282" s="17">
        <v>30</v>
      </c>
      <c r="D282" s="19">
        <v>44798</v>
      </c>
      <c r="F282" s="16">
        <f>D282+6</f>
        <v>44804</v>
      </c>
      <c r="G282" s="10" t="s">
        <v>222</v>
      </c>
      <c r="H282" s="17" t="s">
        <v>337</v>
      </c>
      <c r="I282" s="11">
        <v>11.429916695666201</v>
      </c>
      <c r="K282" s="20">
        <v>65</v>
      </c>
    </row>
    <row r="283" spans="1:11" x14ac:dyDescent="0.35">
      <c r="A283" s="9">
        <v>282</v>
      </c>
      <c r="B283" s="17" t="s">
        <v>26</v>
      </c>
      <c r="C283" s="17">
        <v>51</v>
      </c>
      <c r="D283" s="19">
        <v>44810</v>
      </c>
      <c r="F283" s="16">
        <f>D283+6</f>
        <v>44816</v>
      </c>
      <c r="G283" s="10" t="s">
        <v>119</v>
      </c>
      <c r="H283" s="17" t="s">
        <v>523</v>
      </c>
      <c r="I283" s="11">
        <v>7.4286345562363101</v>
      </c>
      <c r="K283" s="20">
        <v>25</v>
      </c>
    </row>
    <row r="284" spans="1:11" x14ac:dyDescent="0.35">
      <c r="A284" s="9">
        <v>283</v>
      </c>
      <c r="B284" s="17" t="s">
        <v>52</v>
      </c>
      <c r="C284" s="17">
        <v>46</v>
      </c>
      <c r="D284" s="19">
        <v>44811</v>
      </c>
      <c r="E284" s="16">
        <f>D284+99</f>
        <v>44910</v>
      </c>
      <c r="F284" s="16">
        <f>D284+((E284-D284)/2)</f>
        <v>44860.5</v>
      </c>
      <c r="G284" s="10" t="s">
        <v>248</v>
      </c>
      <c r="H284" s="17" t="s">
        <v>394</v>
      </c>
      <c r="I284" s="11">
        <v>9.5126356705227302</v>
      </c>
      <c r="J284" s="20">
        <f>E284-D284</f>
        <v>99</v>
      </c>
      <c r="K284" s="20">
        <f>C284-25</f>
        <v>21</v>
      </c>
    </row>
    <row r="285" spans="1:11" x14ac:dyDescent="0.35">
      <c r="A285" s="9">
        <v>284</v>
      </c>
      <c r="B285" s="17" t="s">
        <v>26</v>
      </c>
      <c r="C285" s="17">
        <v>56</v>
      </c>
      <c r="D285" s="19">
        <v>44830</v>
      </c>
      <c r="E285" s="16">
        <f>D285+4</f>
        <v>44834</v>
      </c>
      <c r="F285" s="16">
        <f>D285+((E285-D285)/2)</f>
        <v>44832</v>
      </c>
      <c r="G285" s="10" t="s">
        <v>230</v>
      </c>
      <c r="H285" s="17" t="s">
        <v>505</v>
      </c>
      <c r="I285" s="11">
        <v>9.0124754030939904</v>
      </c>
      <c r="J285" s="20">
        <f>E285-D285</f>
        <v>4</v>
      </c>
      <c r="K285" s="20">
        <v>1</v>
      </c>
    </row>
    <row r="286" spans="1:11" x14ac:dyDescent="0.35">
      <c r="A286" s="9">
        <v>285</v>
      </c>
      <c r="B286" s="17" t="s">
        <v>66</v>
      </c>
      <c r="C286" s="17">
        <v>54</v>
      </c>
      <c r="D286" s="19">
        <v>44841</v>
      </c>
      <c r="F286" s="16">
        <f>D286+6</f>
        <v>44847</v>
      </c>
      <c r="G286" s="10" t="s">
        <v>268</v>
      </c>
      <c r="H286" s="17" t="s">
        <v>481</v>
      </c>
      <c r="I286" s="11">
        <v>9.9294358933800204</v>
      </c>
      <c r="K286" s="20">
        <f>C286-25</f>
        <v>29</v>
      </c>
    </row>
    <row r="287" spans="1:11" x14ac:dyDescent="0.35">
      <c r="A287" s="9">
        <v>286</v>
      </c>
      <c r="B287" s="17" t="s">
        <v>34</v>
      </c>
      <c r="C287" s="17">
        <v>117</v>
      </c>
      <c r="D287" s="19">
        <v>44841</v>
      </c>
      <c r="E287" s="16">
        <f>D287+12</f>
        <v>44853</v>
      </c>
      <c r="F287" s="16">
        <f>D287+((E287-D287)/2)</f>
        <v>44847</v>
      </c>
      <c r="G287" s="10" t="s">
        <v>234</v>
      </c>
      <c r="H287" s="17" t="s">
        <v>493</v>
      </c>
      <c r="I287" s="11">
        <v>13.763997943667</v>
      </c>
      <c r="J287" s="20">
        <f>E287-D287</f>
        <v>12</v>
      </c>
      <c r="K287" s="20">
        <f>C287-25</f>
        <v>92</v>
      </c>
    </row>
    <row r="288" spans="1:11" x14ac:dyDescent="0.35">
      <c r="A288" s="9">
        <v>287</v>
      </c>
      <c r="B288" s="17" t="s">
        <v>605</v>
      </c>
      <c r="C288" s="17">
        <v>25</v>
      </c>
      <c r="D288" s="19">
        <v>44845</v>
      </c>
      <c r="G288" s="10" t="s">
        <v>161</v>
      </c>
      <c r="H288" s="17" t="s">
        <v>310</v>
      </c>
      <c r="I288" s="11">
        <v>8.5123151356652507</v>
      </c>
      <c r="K288" s="20">
        <v>95</v>
      </c>
    </row>
    <row r="289" spans="1:11" x14ac:dyDescent="0.35">
      <c r="A289" s="9">
        <v>288</v>
      </c>
      <c r="B289" s="17" t="s">
        <v>12</v>
      </c>
      <c r="C289" s="17">
        <v>125</v>
      </c>
      <c r="D289" s="19">
        <v>44845</v>
      </c>
      <c r="G289" s="10" t="s">
        <v>157</v>
      </c>
      <c r="H289" s="17" t="s">
        <v>734</v>
      </c>
      <c r="I289" s="11">
        <v>14.514238344810099</v>
      </c>
      <c r="K289" s="20">
        <v>44</v>
      </c>
    </row>
    <row r="290" spans="1:11" x14ac:dyDescent="0.35">
      <c r="A290" s="9">
        <v>289</v>
      </c>
      <c r="B290" s="17" t="s">
        <v>26</v>
      </c>
      <c r="C290" s="17">
        <v>39</v>
      </c>
      <c r="D290" s="19">
        <v>44852</v>
      </c>
      <c r="G290" s="10" t="s">
        <v>117</v>
      </c>
      <c r="H290" s="17" t="s">
        <v>475</v>
      </c>
      <c r="I290" s="11">
        <v>11.013116472808999</v>
      </c>
      <c r="K290" s="20">
        <f>C290-25</f>
        <v>14</v>
      </c>
    </row>
    <row r="291" spans="1:11" x14ac:dyDescent="0.35">
      <c r="A291" s="9">
        <v>290</v>
      </c>
      <c r="B291" s="17" t="s">
        <v>26</v>
      </c>
      <c r="C291" s="17">
        <v>18</v>
      </c>
      <c r="D291" s="19">
        <v>44867</v>
      </c>
      <c r="G291" s="10" t="s">
        <v>93</v>
      </c>
      <c r="H291" s="17" t="s">
        <v>496</v>
      </c>
      <c r="I291" s="11">
        <v>7.5119946008077703</v>
      </c>
      <c r="K291" s="20">
        <v>7</v>
      </c>
    </row>
    <row r="292" spans="1:11" x14ac:dyDescent="0.35">
      <c r="B292" s="17"/>
    </row>
    <row r="293" spans="1:11" x14ac:dyDescent="0.35">
      <c r="B293" s="17"/>
    </row>
    <row r="294" spans="1:11" x14ac:dyDescent="0.35">
      <c r="B294" s="17"/>
    </row>
    <row r="295" spans="1:11" x14ac:dyDescent="0.35">
      <c r="B295" s="17"/>
    </row>
    <row r="296" spans="1:11" x14ac:dyDescent="0.35">
      <c r="B296" s="17"/>
    </row>
  </sheetData>
  <autoFilter ref="A1:K286" xr:uid="{00000000-0001-0000-0400-000000000000}"/>
  <sortState xmlns:xlrd2="http://schemas.microsoft.com/office/spreadsheetml/2017/richdata2" ref="A2:K288">
    <sortCondition ref="A2:A288"/>
  </sortState>
  <phoneticPr fontId="21" type="noConversion"/>
  <pageMargins left="0.7" right="0.7" top="0.75" bottom="0.75" header="0.3" footer="0.3"/>
  <pageSetup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parts</vt:lpstr>
      <vt:lpstr>Time</vt:lpstr>
      <vt:lpstr>Supply</vt:lpstr>
      <vt:lpstr>Employee</vt:lpstr>
      <vt:lpstr>Job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Conrad</dc:creator>
  <cp:lastModifiedBy>Vivian Conrad</cp:lastModifiedBy>
  <dcterms:created xsi:type="dcterms:W3CDTF">2022-11-14T17:19:51Z</dcterms:created>
  <dcterms:modified xsi:type="dcterms:W3CDTF">2022-11-14T18:21:25Z</dcterms:modified>
</cp:coreProperties>
</file>