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bconnect-my.sharepoint.com/personal/viviane_michaelis_grupobimbo_com/Documents/Documentos/Everest/"/>
    </mc:Choice>
  </mc:AlternateContent>
  <xr:revisionPtr revIDLastSave="25" documentId="8_{2C9FB8D8-B6D6-49D7-92EC-7CB82E0D808F}" xr6:coauthVersionLast="47" xr6:coauthVersionMax="47" xr10:uidLastSave="{57CFE612-59DD-43B1-B050-B15C8E4E135B}"/>
  <bookViews>
    <workbookView xWindow="-110" yWindow="-110" windowWidth="19420" windowHeight="10420" activeTab="3" xr2:uid="{9E80A8A6-4B88-4AEF-988C-B7FAEEAB8B8F}"/>
  </bookViews>
  <sheets>
    <sheet name="Brasil_No clasificadas" sheetId="1" r:id="rId1"/>
    <sheet name="Planilha1" sheetId="5" state="hidden" r:id="rId2"/>
    <sheet name="Brasil_Ya clasificadas" sheetId="2" r:id="rId3"/>
    <sheet name="Resumo" sheetId="4" r:id="rId4"/>
    <sheet name="aux" sheetId="10" r:id="rId5"/>
    <sheet name="Planilha2" sheetId="6" state="hidden" r:id="rId6"/>
    <sheet name="Planilha3" sheetId="7" state="hidden" r:id="rId7"/>
    <sheet name="Planilha3 (2)" sheetId="9" state="hidden" r:id="rId8"/>
  </sheets>
  <externalReferences>
    <externalReference r:id="rId9"/>
    <externalReference r:id="rId10"/>
  </externalReferences>
  <definedNames>
    <definedName name="_xlnm._FilterDatabase" localSheetId="0" hidden="1">'Brasil_No clasificadas'!$A$2:$D$559</definedName>
    <definedName name="_xlnm._FilterDatabase" localSheetId="2" hidden="1">'Brasil_Ya clasificadas'!$A$2:$D$29</definedName>
    <definedName name="_xlnm._FilterDatabase" localSheetId="3" hidden="1">Resumo!$A$4:$U$594</definedName>
  </definedNames>
  <calcPr calcId="191029"/>
  <pivotCaches>
    <pivotCache cacheId="35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4" l="1"/>
  <c r="P594" i="4"/>
  <c r="P593" i="4"/>
  <c r="P592" i="4"/>
  <c r="P591" i="4"/>
  <c r="P590" i="4"/>
  <c r="P589" i="4"/>
  <c r="P484" i="4"/>
  <c r="P407" i="4"/>
  <c r="P382" i="4"/>
  <c r="P182" i="4"/>
  <c r="P22" i="4"/>
  <c r="P21" i="4"/>
  <c r="P18" i="4"/>
  <c r="P17" i="4"/>
  <c r="P16" i="4"/>
  <c r="P15" i="4"/>
  <c r="P11" i="4"/>
  <c r="P10" i="4"/>
  <c r="O10" i="4"/>
  <c r="C22" i="10"/>
  <c r="H17" i="4"/>
  <c r="L17" i="4"/>
  <c r="H182" i="4"/>
  <c r="L182" i="4"/>
  <c r="H589" i="4"/>
  <c r="L589" i="4"/>
  <c r="H590" i="4"/>
  <c r="L590" i="4"/>
  <c r="H591" i="4"/>
  <c r="J591" i="4"/>
  <c r="L591" i="4"/>
  <c r="N591" i="4"/>
  <c r="I592" i="4"/>
  <c r="M592" i="4"/>
  <c r="H593" i="4"/>
  <c r="L593" i="4"/>
  <c r="U594" i="4"/>
  <c r="U593" i="4"/>
  <c r="U592" i="4"/>
  <c r="U591" i="4"/>
  <c r="U590" i="4"/>
  <c r="U589" i="4"/>
  <c r="U484" i="4"/>
  <c r="U407" i="4"/>
  <c r="U382" i="4"/>
  <c r="U182" i="4"/>
  <c r="U22" i="4"/>
  <c r="U21" i="4"/>
  <c r="U18" i="4"/>
  <c r="U17" i="4"/>
  <c r="U16" i="4"/>
  <c r="U15" i="4"/>
  <c r="U11" i="4"/>
  <c r="O594" i="4"/>
  <c r="N594" i="4"/>
  <c r="M594" i="4"/>
  <c r="L594" i="4"/>
  <c r="K594" i="4"/>
  <c r="J594" i="4"/>
  <c r="I594" i="4"/>
  <c r="H594" i="4"/>
  <c r="O593" i="4"/>
  <c r="N593" i="4"/>
  <c r="M593" i="4"/>
  <c r="K593" i="4"/>
  <c r="J593" i="4"/>
  <c r="I593" i="4"/>
  <c r="O592" i="4"/>
  <c r="N592" i="4"/>
  <c r="L592" i="4"/>
  <c r="K592" i="4"/>
  <c r="J592" i="4"/>
  <c r="H592" i="4"/>
  <c r="O591" i="4"/>
  <c r="M591" i="4"/>
  <c r="K591" i="4"/>
  <c r="I591" i="4"/>
  <c r="O590" i="4"/>
  <c r="N590" i="4"/>
  <c r="M590" i="4"/>
  <c r="K590" i="4"/>
  <c r="J590" i="4"/>
  <c r="I590" i="4"/>
  <c r="O589" i="4"/>
  <c r="N589" i="4"/>
  <c r="M589" i="4"/>
  <c r="K589" i="4"/>
  <c r="J589" i="4"/>
  <c r="I589" i="4"/>
  <c r="O484" i="4"/>
  <c r="N484" i="4"/>
  <c r="M484" i="4"/>
  <c r="L484" i="4"/>
  <c r="K484" i="4"/>
  <c r="J484" i="4"/>
  <c r="I484" i="4"/>
  <c r="H484" i="4"/>
  <c r="O407" i="4"/>
  <c r="N407" i="4"/>
  <c r="M407" i="4"/>
  <c r="L407" i="4"/>
  <c r="K407" i="4"/>
  <c r="J407" i="4"/>
  <c r="I407" i="4"/>
  <c r="H407" i="4"/>
  <c r="O382" i="4"/>
  <c r="N382" i="4"/>
  <c r="M382" i="4"/>
  <c r="L382" i="4"/>
  <c r="K382" i="4"/>
  <c r="J382" i="4"/>
  <c r="I382" i="4"/>
  <c r="H382" i="4"/>
  <c r="O182" i="4"/>
  <c r="N182" i="4"/>
  <c r="M182" i="4"/>
  <c r="K182" i="4"/>
  <c r="J182" i="4"/>
  <c r="I182" i="4"/>
  <c r="O22" i="4"/>
  <c r="N22" i="4"/>
  <c r="M22" i="4"/>
  <c r="L22" i="4"/>
  <c r="K22" i="4"/>
  <c r="J22" i="4"/>
  <c r="I22" i="4"/>
  <c r="H22" i="4"/>
  <c r="O21" i="4"/>
  <c r="N21" i="4"/>
  <c r="M21" i="4"/>
  <c r="L21" i="4"/>
  <c r="K21" i="4"/>
  <c r="J21" i="4"/>
  <c r="I21" i="4"/>
  <c r="H21" i="4"/>
  <c r="O18" i="4"/>
  <c r="N18" i="4"/>
  <c r="M18" i="4"/>
  <c r="L18" i="4"/>
  <c r="K18" i="4"/>
  <c r="J18" i="4"/>
  <c r="I18" i="4"/>
  <c r="H18" i="4"/>
  <c r="O17" i="4"/>
  <c r="N17" i="4"/>
  <c r="M17" i="4"/>
  <c r="K17" i="4"/>
  <c r="J17" i="4"/>
  <c r="I17" i="4"/>
  <c r="O16" i="4"/>
  <c r="N16" i="4"/>
  <c r="M16" i="4"/>
  <c r="L16" i="4"/>
  <c r="K16" i="4"/>
  <c r="J16" i="4"/>
  <c r="I16" i="4"/>
  <c r="H16" i="4"/>
  <c r="O15" i="4"/>
  <c r="N15" i="4"/>
  <c r="M15" i="4"/>
  <c r="L15" i="4"/>
  <c r="K15" i="4"/>
  <c r="J15" i="4"/>
  <c r="I15" i="4"/>
  <c r="H15" i="4"/>
  <c r="O11" i="4"/>
  <c r="N11" i="4"/>
  <c r="M11" i="4"/>
  <c r="L11" i="4"/>
  <c r="K11" i="4"/>
  <c r="J11" i="4"/>
  <c r="I11" i="4"/>
  <c r="H11" i="4"/>
  <c r="U10" i="4"/>
  <c r="N10" i="4"/>
  <c r="M10" i="4"/>
  <c r="L10" i="4"/>
  <c r="K10" i="4"/>
  <c r="J10" i="4"/>
  <c r="I10" i="4"/>
  <c r="H10" i="4"/>
  <c r="G22" i="10"/>
  <c r="F22" i="10"/>
  <c r="B22" i="10"/>
  <c r="I22" i="10"/>
  <c r="J22" i="10"/>
  <c r="K22" i="10"/>
  <c r="L22" i="10"/>
  <c r="M22" i="10"/>
  <c r="D22" i="10"/>
  <c r="R2" i="4"/>
  <c r="S2" i="4"/>
  <c r="R3" i="4"/>
  <c r="S3" i="4"/>
  <c r="F594" i="4"/>
  <c r="F593" i="4"/>
  <c r="F592" i="4"/>
  <c r="F591" i="4"/>
  <c r="F590" i="4"/>
  <c r="F182" i="4"/>
  <c r="F589" i="4"/>
  <c r="F484" i="4"/>
  <c r="F407" i="4"/>
  <c r="F382" i="4"/>
  <c r="F22" i="4"/>
  <c r="F21" i="4"/>
  <c r="F18" i="4"/>
  <c r="F17" i="4"/>
  <c r="F16" i="4"/>
  <c r="F15" i="4"/>
  <c r="F11" i="4"/>
  <c r="F10" i="4"/>
  <c r="Q2" i="4"/>
  <c r="F336" i="4"/>
  <c r="D574" i="4"/>
  <c r="D573" i="4"/>
  <c r="D572" i="4"/>
  <c r="D571" i="4"/>
  <c r="D570" i="4"/>
  <c r="D540" i="4"/>
  <c r="D524" i="4"/>
  <c r="D523" i="4"/>
  <c r="D522" i="4"/>
  <c r="D511" i="4"/>
  <c r="D483" i="4"/>
  <c r="D482" i="4"/>
  <c r="D481" i="4"/>
  <c r="D439" i="4"/>
  <c r="D438" i="4"/>
  <c r="D432" i="4"/>
  <c r="D427" i="4"/>
  <c r="D414" i="4"/>
  <c r="D406" i="4"/>
  <c r="D403" i="4"/>
  <c r="D389" i="4"/>
  <c r="D239" i="4"/>
  <c r="D224" i="4"/>
  <c r="D213" i="4"/>
  <c r="C1" i="4"/>
  <c r="Q3" i="4"/>
  <c r="D2" i="6"/>
  <c r="A1" i="4"/>
  <c r="D1" i="1"/>
  <c r="A1" i="1"/>
  <c r="D1" i="2"/>
  <c r="A1" i="2"/>
  <c r="P2" i="4" l="1"/>
  <c r="P3" i="4"/>
  <c r="O3" i="4"/>
  <c r="O2" i="4"/>
  <c r="N22" i="10"/>
  <c r="E22" i="10"/>
  <c r="H22" i="10"/>
  <c r="L3" i="4"/>
  <c r="N2" i="4"/>
  <c r="N3" i="4"/>
  <c r="J3" i="4"/>
  <c r="T22" i="4"/>
  <c r="T182" i="4"/>
  <c r="T382" i="4"/>
  <c r="T484" i="4"/>
  <c r="T589" i="4"/>
  <c r="T590" i="4"/>
  <c r="T592" i="4"/>
  <c r="T593" i="4"/>
  <c r="T594" i="4"/>
  <c r="T17" i="4"/>
  <c r="T18" i="4"/>
  <c r="I3" i="4"/>
  <c r="U3" i="4"/>
  <c r="T407" i="4"/>
  <c r="T591" i="4"/>
  <c r="M3" i="4"/>
  <c r="T15" i="4"/>
  <c r="T21" i="4"/>
  <c r="M2" i="4"/>
  <c r="K3" i="4"/>
  <c r="T16" i="4"/>
  <c r="T11" i="4"/>
  <c r="H2" i="4"/>
  <c r="H3" i="4"/>
  <c r="I2" i="4"/>
  <c r="J2" i="4"/>
  <c r="K2" i="4"/>
  <c r="U2" i="4"/>
  <c r="L2" i="4" l="1"/>
  <c r="T2" i="4"/>
  <c r="T3" i="4" l="1"/>
</calcChain>
</file>

<file path=xl/sharedStrings.xml><?xml version="1.0" encoding="utf-8"?>
<sst xmlns="http://schemas.openxmlformats.org/spreadsheetml/2006/main" count="3773" uniqueCount="1354">
  <si>
    <t>Organization</t>
  </si>
  <si>
    <t>ProjectNameRO</t>
  </si>
  <si>
    <t>GlobalProjectName</t>
  </si>
  <si>
    <t>Categoria VHS/Despacho</t>
  </si>
  <si>
    <t>BB</t>
  </si>
  <si>
    <t>10049 - Priorização no carregamento secundário para atendimento a clientes (Projeto VCM)</t>
  </si>
  <si>
    <t>Not Applies</t>
  </si>
  <si>
    <t>10069 - Revisão contratual da lavagem dos veículos da frota</t>
  </si>
  <si>
    <t>FL - Local procurement</t>
  </si>
  <si>
    <t>10084 - Plano de crescimento - Atacadão</t>
  </si>
  <si>
    <t>10099 - BID EMBALAGENS FLEXIVEIS - PP e PE - 1ªOnda</t>
  </si>
  <si>
    <t>10119 - Roteirização do Vale Transporte</t>
  </si>
  <si>
    <t>10120 - [Clima] [Brasilia] Revitalização ou criação de espaço social/recreação para fábrica Brasilia</t>
  </si>
  <si>
    <t>10121 - [Litígios] Controle de Contratos e Prestações de Serviços</t>
  </si>
  <si>
    <t>10177 - [Litígios] Controle de licenças e alvarás</t>
  </si>
  <si>
    <t>1024 - Comitê de Escalada de Gastos</t>
  </si>
  <si>
    <t>10258 - Redução Hora Extra logística secundária</t>
  </si>
  <si>
    <t>FL - Overtime reduction</t>
  </si>
  <si>
    <t>10259 - Redução Hora Extra logística primária</t>
  </si>
  <si>
    <t>1026 - Renegociação de links de dados de todas as unidades (SDWAN)</t>
  </si>
  <si>
    <t>1027 - Reciclagem  para injeção de Cestos (50% material virgem 50% reciclado)</t>
  </si>
  <si>
    <t>FL - Asset Strategy</t>
  </si>
  <si>
    <t>1034 - Reduzir o consumo de gelo na unidade de PE</t>
  </si>
  <si>
    <t>1037 - Desenvolver fornecedor em SP para fornecimento de cestos novos</t>
  </si>
  <si>
    <t>10414 - Pedido Centralizado - TEVEC</t>
  </si>
  <si>
    <t>10415 - Pedido VMI</t>
  </si>
  <si>
    <t>1042 - 7656- Contratação de empresa para fornecimento de serviço de manutenção de grupos geradores em todas as fábricas.</t>
  </si>
  <si>
    <t>1043 - 8442-Contratação de empresa especializada em controle de pragas em todas as fábricas</t>
  </si>
  <si>
    <t>1044 - MRO - Homologação de fornecedor para filtros industriais</t>
  </si>
  <si>
    <t>1045 - 8428-Negociação de energia no mercado livre</t>
  </si>
  <si>
    <t>10487 - [Governança] Criar Plano de Comunicação e Cultura Everest</t>
  </si>
  <si>
    <t>1049 - Negociacao de fornecedores de locacao de equipamentos (empilhadeiras, paleteiras, plataformas)</t>
  </si>
  <si>
    <t>10495 - Expansão e segmentação de áreas Cinzas - Onda 1</t>
  </si>
  <si>
    <t>1050 - Redução spend na categoria de lubrificantes - Fornecedores curva A</t>
  </si>
  <si>
    <t>1051 - Bid direto para serviços de portaria</t>
  </si>
  <si>
    <t>10514 - Expansão Bisnaga Larga Vida 3º Turno</t>
  </si>
  <si>
    <t>1052 - Datadoras - locação de equipamentos</t>
  </si>
  <si>
    <t>10521 - Migrar compra Emulsificante GSM540 Corbion para Dupont EM001</t>
  </si>
  <si>
    <t>1053 - Laminas de corte - importação direta</t>
  </si>
  <si>
    <t>10536 - Plano de crescimento - Tenda</t>
  </si>
  <si>
    <t>10537 - Plano de crescimento Rede Assaí</t>
  </si>
  <si>
    <t>1054 - Aumentar prazo de pagamentos média de pagamento em 5 dias</t>
  </si>
  <si>
    <t>10592 - Eliminar utilização de container de enzima - Caravan para Corbion</t>
  </si>
  <si>
    <t>10615 - Redução do contrato de garantia de suporte a servidores e respectivas peças de reposição</t>
  </si>
  <si>
    <t>10744 - Gerenciamento e Monitoramento de usuarios Uber</t>
  </si>
  <si>
    <t>10775 - Redução perda de piso - Baixa de estoque no CeVe</t>
  </si>
  <si>
    <t>FL - Control of Finished Product</t>
  </si>
  <si>
    <t>10826 - Rentabilização de toda a linha RAP10</t>
  </si>
  <si>
    <t>10829 - MÁQUINAS DE CARTÕES PARA OS CENTROS DE VENDAS</t>
  </si>
  <si>
    <t>10876 - AM Triplo Choco</t>
  </si>
  <si>
    <t>1098 - Lançar Pão XL para Canal C&amp;C</t>
  </si>
  <si>
    <t>10985 - Coleta de Cestos Novos - Frete FOB</t>
  </si>
  <si>
    <t>10995 - Inplasul - Desenvolvimento novo fornecimento saco de pães</t>
  </si>
  <si>
    <t>1100 - Relançamento de Milho e Coco</t>
  </si>
  <si>
    <t>11009 - Desenvolvimento Novos fornecedores sacos de Pães. Copobras</t>
  </si>
  <si>
    <t>11032 - Lançar Bisnaga XL no canal C&amp;C em SP (sku 503251)</t>
  </si>
  <si>
    <t>11053 - Tecnoval - desenvolvimento novo Fornecimento saco de pães</t>
  </si>
  <si>
    <t>1108 - Implementar Novo Modelo ASE v1.0 NE</t>
  </si>
  <si>
    <t>11088 - Renegociação de Preço - Item 905090 BLD001 - Eurogerm</t>
  </si>
  <si>
    <t>1110 - Implementar Novo Modelo ASE v2.0</t>
  </si>
  <si>
    <t>1112 - Implementar Novo Modelo ASE v3.0</t>
  </si>
  <si>
    <t>11221 - Novo CV Santo André: Unificação dos CVs São Bernardo com São Mateus</t>
  </si>
  <si>
    <t>FL - Evolution of Operating Model in Depots</t>
  </si>
  <si>
    <t>11272 - Redução de multas "in full" dos pedidos do cliente Dia%</t>
  </si>
  <si>
    <t>11313 - [Raposo] -Realocação de turno dos colaboradores do 1° turno para o 2° turno da linha 01</t>
  </si>
  <si>
    <t>11356 - [RIO DE JANEIRO] Redução de Adicional Noturno L1</t>
  </si>
  <si>
    <t>11422 - [CLONADO DO nº1028] Bid Display Aramado</t>
  </si>
  <si>
    <t>11486 - Desenvolver Fornecedor Alternativo para Emulsficante Esterlac V</t>
  </si>
  <si>
    <t>11502 - Pães especiais RJ</t>
  </si>
  <si>
    <t>11504 - Lançar Bisnaguito Pull/Pvt sabor Milho</t>
  </si>
  <si>
    <t>11509 - [RECIFE] - Redução adicional noturno sala de mescla</t>
  </si>
  <si>
    <t>11511 - [RECIFE] Otimização proporcional (refeição e férias) das reduções das linhas 01 e 02</t>
  </si>
  <si>
    <t>11512 - [RIO DE JANEIRO] Otimização proporcional (refeição e férias) das reduções das linhas 01, 03 e 05</t>
  </si>
  <si>
    <t>11513 - [RAPOSO] Redução de QB adicional para produção de Pinguinos no turno 2</t>
  </si>
  <si>
    <t>11564 - Redução do custo do seguro de Carga própria</t>
  </si>
  <si>
    <t>11566 - Produção de pão de milho e coco na planta Brasília</t>
  </si>
  <si>
    <t>11609 - [Brasília] - Nacionalização de membranas da mesa boleadora</t>
  </si>
  <si>
    <t>11614 - Manutenção de Cestos - Novo Player desenvolvido - Dekyplast</t>
  </si>
  <si>
    <t>11634 - Controle e Redução das horas extras - Vendas</t>
  </si>
  <si>
    <t>11646 - [WS]-Substituição/análise do desmoldante</t>
  </si>
  <si>
    <t>11686 - [RIO] Redução de colaboradores com troca de embaladora na Linha 05</t>
  </si>
  <si>
    <t>11821 - [Brasília] - Redução do consumo de energia elétrica.</t>
  </si>
  <si>
    <t>11830 - Automação de Provisões Manuais de Nomina</t>
  </si>
  <si>
    <t>11881 - Lançar Novos SKUs Portfólio Pães Pullman Especiais</t>
  </si>
  <si>
    <t>11965 - [CLONADO DO nº1727] Redução do químico fermento TopRise SD (52370) utilizado em tortilhas para o RS</t>
  </si>
  <si>
    <t>12008 - [CLONADO DO nº1028] Bid para Ação Promocional Ana Maria</t>
  </si>
  <si>
    <t>12028 - [CLONADO DO nº1028] BID MPDV (Papel)</t>
  </si>
  <si>
    <t>12037 - [CLONADO DO nº1028] Bid para Displays PP e Clip Strip</t>
  </si>
  <si>
    <t>12046 - [CLONADO DO nº1028] MPDVs PS</t>
  </si>
  <si>
    <t>12166 - IP-Telefonia fixa</t>
  </si>
  <si>
    <t>12216 - [BEN] Explorar segmento de high indulgence em SBG em co-manufacturing com a Nestlé</t>
  </si>
  <si>
    <t>12232 - (Raposo) Analises de tempos e movimentos na área da Manutenção</t>
  </si>
  <si>
    <t>12259 - [Enabler] Criar War Rooms para discussão de posicionamento de categorias estratégicas</t>
  </si>
  <si>
    <t>12270 - Desenvolver ações comerciais no canal OAS (Outros Auto Serviços)</t>
  </si>
  <si>
    <t>12272 - Criar estratégia de ações promocionais específicas por canais</t>
  </si>
  <si>
    <t>12274 - Criar réguas de preços para promoção diferenciadas por tipo de cliente</t>
  </si>
  <si>
    <t>12275 - [Gravataí] Redução de adicional noturno em colaboradores de sala de mesclas</t>
  </si>
  <si>
    <t>12276 - Reduzir os níveis de investimentos nos cliente com baixo retorno</t>
  </si>
  <si>
    <t>12287 - [Enabler] Criar index de canibalização para SKUs Bimbo</t>
  </si>
  <si>
    <t>12290 - [RIO] Instalação de transporte espiral na Linha 05</t>
  </si>
  <si>
    <t>12293 - (Raposo) Analises de tempos e movimentos na área da Segurança Alimentar</t>
  </si>
  <si>
    <t>12317 - (Iniciativa Enabler) Desenvolver e aplicar o conceito de Loja Perfeita Bimbo para os pilares de segmentação de PDV's e sortimento idelal.</t>
  </si>
  <si>
    <t>12393 - BID Açúcar Mascavo 2021</t>
  </si>
  <si>
    <t>12399 - BID Farinha Brasilia - Place Holder #599</t>
  </si>
  <si>
    <t>12437 - Novo CV Pavuna - Unificação de Duque de Caxias com Pavuna</t>
  </si>
  <si>
    <t>12463 - Rota reversa - Veículos dedicados</t>
  </si>
  <si>
    <t>FL - Equipment Control</t>
  </si>
  <si>
    <t>12517 - Comitê de Produtividade Supply Chain</t>
  </si>
  <si>
    <t>12553 - BBZ_Veículo Maior para entregas ASE (Raposo)</t>
  </si>
  <si>
    <t>FL - Select and Design Transportation Means and Distribution Services</t>
  </si>
  <si>
    <t>12585 - Renegociação de Preços Enzima Powerbake 7200 - Danisco / Dupont</t>
  </si>
  <si>
    <t>12590 - Renegociação de Preços Enzima 2001/1 - Danisco / Dupont</t>
  </si>
  <si>
    <t>12612 - BID Farinha Rio de Janeiro - Place Holder #599</t>
  </si>
  <si>
    <t>12627 - [MOGI] - Implementação Programa REMAR</t>
  </si>
  <si>
    <t>12671 - [RAPOSO] - Redução de Bajas Linha 00</t>
  </si>
  <si>
    <t>12672 - [RAPOSO] - Redução de bajas Linha 02</t>
  </si>
  <si>
    <t>12673 - [RAPOSO] - Redução de bajas Linha 03</t>
  </si>
  <si>
    <t>12675 - [RAPOSO] - Redução de bajas Linha 04</t>
  </si>
  <si>
    <t>12676 - [RAPOSO] - Redução de bajas Linha 06</t>
  </si>
  <si>
    <t>12677 - [RAPOSO] - Redução de bajas Linha 08</t>
  </si>
  <si>
    <t>12678 - [RAPOSO] - Redução de bajas Linha 12</t>
  </si>
  <si>
    <t>12680 - [RAPOSO] - Redução de bajas Linha 13</t>
  </si>
  <si>
    <t>12716 - Roll out - Gestão de Resíduos (Exceto SP e Mogi)</t>
  </si>
  <si>
    <t>1276 - [Governança] Comunicar mensalmente resultados da Bimbo Brasil a todos os colaboradores garantindo transparência e ciência da evolução do Programa de Transformação</t>
  </si>
  <si>
    <t>12833 - [RAPOSO] - Implementação Programa REMAR</t>
  </si>
  <si>
    <t>12872 - Redefinir arquitetura de preços de Bolos</t>
  </si>
  <si>
    <t>12923 - [WS]-Aprovar mais fornecedores de açucar invertido</t>
  </si>
  <si>
    <t>12946 - [WS]-Desenvolvimento de novos fornecedores gotas</t>
  </si>
  <si>
    <t>12948 - [WS]-Desenvolvimento de novos fornecedores cacau</t>
  </si>
  <si>
    <t>12952 - [WS]-Compra direta Ácido ascórbico e Ácido citrico</t>
  </si>
  <si>
    <t>12954 - [WS]-Fermento creme Raposo Tavares</t>
  </si>
  <si>
    <t>1296 - Desenvolvimento de fornecedor serviços de facilities em Centros de Vendas_SP</t>
  </si>
  <si>
    <t>12964 - [WS]-Reformulação da linha Nutrella com ajuste de peso final, extensão de shelf life e cobertura 360 (Projeto Garota de Ipanema)</t>
  </si>
  <si>
    <t>12970 - [WS]-Fornecedores locais de propionato de calcio - Trump</t>
  </si>
  <si>
    <t>1298 - TPR - Planejamento e Aprovação das Promoções</t>
  </si>
  <si>
    <t>12991 - [WS]-Desenvolver mais fornecedores de farinha</t>
  </si>
  <si>
    <t>1300 - Desenvolver Alavancas Comerciais para maximizar o volume de venda buscando incremento de VCM</t>
  </si>
  <si>
    <t>13007 - [WS]-Parceira para a produção de gluten no Brasil</t>
  </si>
  <si>
    <t>13009 - [WS]-Revisão de embalagem e frete de todas as farinhas</t>
  </si>
  <si>
    <t>13015 - [WS] - Envolver farelo na negociaçao da farinha</t>
  </si>
  <si>
    <t>1302 - Redefinir a política de preços para o canal distribuidores</t>
  </si>
  <si>
    <t>1304 - [Raposo] Liberar containers alugados utilizados para armazenagem de equipamentos</t>
  </si>
  <si>
    <t>13051 - Novo modelo de Supervisão - Vendas e Logistica</t>
  </si>
  <si>
    <t>13084 - Venda de Bens de Informática ( Bens em Desuso ) - CHILE</t>
  </si>
  <si>
    <t>13105 - IP-Análise de Falcoaria</t>
  </si>
  <si>
    <t>1311 - ( Enabler) Implementar uma ferramenta de compliance de preço para controlar as movimentações de sell in e Sell Out dos preço</t>
  </si>
  <si>
    <t>13123 - Negociação 2021 Ac Sorbico Encapsulado</t>
  </si>
  <si>
    <t>13124 - Negociação Global Enzimas e Emulsificantes DUPONT</t>
  </si>
  <si>
    <t>1317 - [Wonka S] Lançar linha de mini bolos Pullman e Plusvita</t>
  </si>
  <si>
    <t>1321 - Melhorar/Aumentar ocupação de caminhões frete primário na ociosidade através de "empurra ao vivo"</t>
  </si>
  <si>
    <t>13376 - Negociação Reajuste Fonoaudióloga</t>
  </si>
  <si>
    <t>1348 - [MOGI] - Redução de bajas de produção com a utilização de método PDCA</t>
  </si>
  <si>
    <t>13548 - [Governança] Plano de comunicação e reconhecimento Everest 2021</t>
  </si>
  <si>
    <t>1356 - [GRAVATAÍ] - Redução de bajas Linha 01 e Linha 04 com a utilização de método PDCA.</t>
  </si>
  <si>
    <t>13589 - IP-Substituição de lâminas Bettendorf x Hansaloy</t>
  </si>
  <si>
    <t>1359 - [RECIFE] - Redução de bajas de produção com utilização de método PDCA.</t>
  </si>
  <si>
    <t>1362 - [BRASÍLIA] - Redução de bajas de produção com utilização de método PDCA.</t>
  </si>
  <si>
    <t>13628 - [ENABLER] Melhorar e agilizar processo de factibilidade para os projetos de Inovação</t>
  </si>
  <si>
    <t>1376 - [RJ]Replicação Nacional do Sistema Automático de Geradores de monitoramento  na rede Electrica</t>
  </si>
  <si>
    <t>13788 - Redução de gramatura e dimensional do filme de bisnaga LV.</t>
  </si>
  <si>
    <t>13803 - IP-Negociação fornecedor de manutenção e gestão de dollies</t>
  </si>
  <si>
    <t>13888 - Migração CV Palhoça 12/03/21</t>
  </si>
  <si>
    <t>Posible traslape c/ ventas</t>
  </si>
  <si>
    <t>13921 - Migração CV São José dos Campos 02/04/21</t>
  </si>
  <si>
    <t>13954 - Migração CV Aracaju 02/04/21</t>
  </si>
  <si>
    <t>1400 - [Raposo] Substituir compras de Cilindros Pneumáticos danificados por compra de reparos para manutenção</t>
  </si>
  <si>
    <t>1402 - Monetizar equipamentos não operacionais no Brasil - Carros Executivos</t>
  </si>
  <si>
    <t>1404 - Deixar de pagar gastos recorrentes de Ativos vendidos</t>
  </si>
  <si>
    <t>1409 - Implementar Novo Modelo ASE v1.0 RJ</t>
  </si>
  <si>
    <t>14107 - [RJ] - Redução de bajas da L03</t>
  </si>
  <si>
    <t>14109 - [RJ] - Redução de bajas da L01</t>
  </si>
  <si>
    <t>14111 - [RJ] - Redução de bajas da L05</t>
  </si>
  <si>
    <t>14139 - [RECIFE] - Implementação Programa REMAR</t>
  </si>
  <si>
    <t>14151 - [GRAVATAÍ] - Implementação Programa REMAR</t>
  </si>
  <si>
    <t>14169 - Venda de equipamentos de informatica deteriorados - PERU</t>
  </si>
  <si>
    <t>14190 - Renegociação de Preços - Conservante Natural CSN001 - Item 51430</t>
  </si>
  <si>
    <t>14201 - Arquitetura de Preços 2021 - SP</t>
  </si>
  <si>
    <t>14202 - Arquitetura de Preços 2021 - RJ</t>
  </si>
  <si>
    <t>14203 - Arquitetura de Preços 2021 - NE</t>
  </si>
  <si>
    <t>14204 - Arquitetura de Preços 2021 - SUL</t>
  </si>
  <si>
    <t>14205 - Arquitetura de Preços 2021 - DF</t>
  </si>
  <si>
    <t>14211 - Pão artesano em  Brasilia</t>
  </si>
  <si>
    <t>1427 - Trocar sistema da Austin Labs</t>
  </si>
  <si>
    <t>14278 - Processo Tributação Hedge</t>
  </si>
  <si>
    <t>14282 - [RAPOSO]: Redução de despesas com empresa terceira de lavagem de cestos e pallets</t>
  </si>
  <si>
    <t>1431 - Mudar o faturamento de gastos com Microsoft para o Brasil, evitando 40% de impostos no pagamento</t>
  </si>
  <si>
    <t>1432 - Bid Agencia de Viagem /Adequação Política de viagens e Parametrização site Alatur</t>
  </si>
  <si>
    <t>1435 - Ganho com resíduos sólidos planta Raposo e Mogi das Cruzes</t>
  </si>
  <si>
    <t>14364 - Unificação CeVes Novo Hamburgo e Gravataí</t>
  </si>
  <si>
    <t>14449 - Venda de sucata de Informatica</t>
  </si>
  <si>
    <t>14533 - [ENABLER] [Confidencial] Projeto Minions Familiares Curta Vida (Branco e Integral)</t>
  </si>
  <si>
    <t>14579 - Westrock - Desenvolvimento para novo fornecimento de caixa de Papelão</t>
  </si>
  <si>
    <t>14585 - [Brasília] Redução de Sobrepeso - L01 - 2ª ONDA</t>
  </si>
  <si>
    <t>14602 - Pão Pantoja produzido no RJ.</t>
  </si>
  <si>
    <t>14620 - Bid farinha Gravatai</t>
  </si>
  <si>
    <t>1464 - [Governança] Reconhecimento Regras de Ouro</t>
  </si>
  <si>
    <t>14650 - [RAPOSO] - Redução de valores contrato SODEXO Facilities</t>
  </si>
  <si>
    <t>14675 - [Visão Compartilhada] Estruturar Política de Entrevista de Desligamento / dar maior visibilidade para as áreas de forma sistêmica.</t>
  </si>
  <si>
    <t>14682 - [ENABLER] RVV - Remuneração Variável de Vendedores</t>
  </si>
  <si>
    <t>14684 - [ENABLER] Bloqueio Pedido 24 x 48 horas</t>
  </si>
  <si>
    <t>14698 - [ENABLER] Registro único de faturamento - DRN - MC1 x DFe</t>
  </si>
  <si>
    <t>14700 - [ENABLER] Implementação Bloqueio por Dívida e Situação Fiscal de forma automática (EM PLANEJAMENTO)</t>
  </si>
  <si>
    <t>14704 - [ENABLER] Automatização Limite de Crédito</t>
  </si>
  <si>
    <t>14710 - [ENABLER] Pedido VMI (GPA)</t>
  </si>
  <si>
    <t>1475 - [Litígios] [Redução da demanda] Iniciativa Mãe</t>
  </si>
  <si>
    <t>1477 - [Litígios] [Redução de custo médio de processos] Iniciativa Mãe</t>
  </si>
  <si>
    <t>1479 - [Litígios] [Redução da demanda] Reduzir falhas nos equipamentos para controle de jornada</t>
  </si>
  <si>
    <t>14886 - Lançamento Artesano Pão na Chapa: NE SKU (503141)</t>
  </si>
  <si>
    <t>1492 - [Mogi] - Modificação de layout na área de modelagem 20K para eliminação de farinheira e esteiras (ganho de matéria prima)</t>
  </si>
  <si>
    <t>1494 - [Mogi] - Implementação sistema de despoeiramento do depanner da 20k para reduzir frequencia de limpeza e gastos com materiais(filtros e material de limpeza)</t>
  </si>
  <si>
    <t>14975 - [Litigios] [Redução da demanda] Revisar laudos técnicos de insalubridade</t>
  </si>
  <si>
    <t>15003 - [RIO] - Implementação programa REMAR</t>
  </si>
  <si>
    <t>1511 - [Mogi] - Aumento de Produtividade Linha Bolleria</t>
  </si>
  <si>
    <t>15128 - [BRASÍLIA]- Implementação Programa REMAR</t>
  </si>
  <si>
    <t>15170 - [MOGI] - MUDANÇA DE CONTRATO - ETIQUETADORAS (VIDEOJET - MARKEM-IMAJE).</t>
  </si>
  <si>
    <t>15205 - [MOGI] - MUDANÇA DE FORNECEDOR DE LUBRIFICANTE SPRAY (EXPERT PARA INTERLUB)</t>
  </si>
  <si>
    <t>15249 - [Visão Compartilhada] Revisar Politica de Gestão de Consequências e criar Cultura de utilização</t>
  </si>
  <si>
    <t>15255 - Reformulação dos pães integrais e especiais PUL e PVT em todas as plantas Brasil</t>
  </si>
  <si>
    <t>1535 - [Mogi] - Redução de diferença de inventários, implementando uma nova metodologia de controle de consumos</t>
  </si>
  <si>
    <t>15356 - |Mogi e Rio| substituição de mão de obra terceira de para mão de obra própria</t>
  </si>
  <si>
    <t>1537 - [Mogi] -[ENABLER DA INICIATIVA #1348] Implementar POKA YOKE para retorno após queda de energia -Todo sistema de utilidades composta pelos, chillers e compressores, se reiniciarão automaticamente após uma queda de energia. LINHA 20K</t>
  </si>
  <si>
    <t>15481 - [RAPOSO] Substituição de cargo na Atividade de lavagem de cestos de Ajudante de Sanidade para Auxiliar de Sanidade</t>
  </si>
  <si>
    <t>15620 - BBZ_Realizar capacitação somente com equipe própria</t>
  </si>
  <si>
    <t>1587 - Revisão espessura e plano mecânico para as embalagens de bisnaga - Fornecedor Zaraplast</t>
  </si>
  <si>
    <t>15897 - [MOGI] - AQUISIÇÃO DE EQUIPAMENTOS DE LIMPEZA E DEVOLUÇÃO DOS LOCADOS PELA AM LOCAÇÕES</t>
  </si>
  <si>
    <t>15906 - Push canal recuperação</t>
  </si>
  <si>
    <t>1595 - [Litígios] [Redução da demanda] Criar Política de Gestão de Consequências</t>
  </si>
  <si>
    <t>16088 - Pão especial Milho RJ</t>
  </si>
  <si>
    <t>16138 - [MOGI] - REDUÇÃO DA FREQUÊNCIA DE LIMPEZA DE FORNOS, SILOS E ESTUFAS SEM INTERFERIR NA QUALIDADE DO PRODUTO FABRICADO</t>
  </si>
  <si>
    <t>1618 - [Raposo] Redução de 50% no consumo do Ribbon por turno reutilizando o material por ambos os lados nas linhas 04 e 13</t>
  </si>
  <si>
    <t>16198 - Migração CV Praia Grande 18/06/21</t>
  </si>
  <si>
    <t>16329 - Migração CV Maceió 28/05/21</t>
  </si>
  <si>
    <t>16406 - Migração CV Ribeirão Preto 09/07/21</t>
  </si>
  <si>
    <t>1641 - [Litígios] [Redução de custo médio de processo] Realizar impressão do comprovante em papel</t>
  </si>
  <si>
    <t>1643 - [Litígios] [Redução da demanda] Mapear e nivelar cargos - Escalafom</t>
  </si>
  <si>
    <t>16438 - Migração CV São José do Rio Preto 02/07/21</t>
  </si>
  <si>
    <t>1647 - [Litígios] [Redução de custo médio de processo] Revisar estratégia de acordos trabalhistas</t>
  </si>
  <si>
    <t>16502 - Migração CV Goiânia 28/06/21</t>
  </si>
  <si>
    <t>1667 - [Raposo] Liberar contêineres alugados utilizados para armazenagem de equipamentos-{04 de 28}</t>
  </si>
  <si>
    <t>1672 - [Litígios] [Redução de custo médio de processo] Estabelecer competição por casos entre escritórios</t>
  </si>
  <si>
    <t>1680 - [Litígios] [Redução de demanda] Implementar treinamento online de gestão por consequências</t>
  </si>
  <si>
    <t>1682 - [Litígios] [Redução de demanda] Revisar critérios para a escolha de cargos de confiança</t>
  </si>
  <si>
    <t>1694 - [Swatch B]Lançar Bolos Recheados PUL/PVT co-branded Nestlé</t>
  </si>
  <si>
    <t>1705 - Monetizar terrenos excedente em Gravataí</t>
  </si>
  <si>
    <t>1722 - Importar biscoito Salmas do México para crescer na categoria de saudáveis e aumentar o portfólio e representatividade de Snacks salgados no Brasil</t>
  </si>
  <si>
    <t>1727 - Redução do químico fermento TopRise SD (52370) utilizado em tortilhas</t>
  </si>
  <si>
    <t>1728 - Slotting: Implementação do Layout de picking com base na Curva ABC</t>
  </si>
  <si>
    <t>1737 - Desenvolver portfólio catálogo ao canal food service - 50g com gergelim</t>
  </si>
  <si>
    <t>1739 - Desenvolver portfólio catálogo ao canal food service - Brioche 86g</t>
  </si>
  <si>
    <t>1748 - Desenvolver portfólio catálogo ao canal food service - 50g sem gergelim</t>
  </si>
  <si>
    <t>1750 - [Raposo] Alterar o modo de tratamento de água da área de Chillers e Caldeiras</t>
  </si>
  <si>
    <t>1781 - [RJ] - Reduzir o consumo de produto químico e gasto com água nas etapas de limpeza na linha 16K</t>
  </si>
  <si>
    <t>183 - Encerrar rodada de negociação com Amil até janeiro/2020</t>
  </si>
  <si>
    <t>1835 - [RJ] Redução de 24% no custo do sanitizante pronto uso (sem necessidade de enxágue) - DrySan Duo</t>
  </si>
  <si>
    <t>1853 - [RJ] Reduzir interrupções da Linha 1 aumentando a produtividade de RJ</t>
  </si>
  <si>
    <t>189 - Recuperar impostos de Vale Transporte, Vale Refeição e coparticipação do plano de saúde.</t>
  </si>
  <si>
    <t>1912 - [Projeto Swatch S] Lançar novos bolinhos Ana Maria co-branding Nestlé</t>
  </si>
  <si>
    <t>1916 - [Wonka B] Entrar no segmento de bolos caseiros com Pullman/Plusvita</t>
  </si>
  <si>
    <t>1918 - Lançar novos Skus para o portfolio de pães especiais Nutrella</t>
  </si>
  <si>
    <t>194 - Desenvolvimento de novos sku's .Zaraplast</t>
  </si>
  <si>
    <t>1997 - [Raposo] Aumentar disponibilidade da Linha 13 para redução de corte de produção, através do aumento da eficácia.</t>
  </si>
  <si>
    <t>206 - Alugar energia de um campo solar - Compartilhamento de geração distribuida</t>
  </si>
  <si>
    <t>2084 - Politica de Pagamentos 1x ao mes</t>
  </si>
  <si>
    <t>209 - Bid competitivo de Telefonia móvel</t>
  </si>
  <si>
    <t>2129 - [Brasilia] Aumentar disponibilidade da Linha 1 para redução de corte de produção, através do aumento da eficácia.</t>
  </si>
  <si>
    <t>213 - Implementar roteirização dinâmica no canal ASE</t>
  </si>
  <si>
    <t>214 - Implementar turno vespertino de entrega</t>
  </si>
  <si>
    <t>215 - Criar Redução de Rechazo - Salva Entrega</t>
  </si>
  <si>
    <t>217 - Aumentar frete retorno para redução de custo transporte primário</t>
  </si>
  <si>
    <t>219 - Xerpas fase 1 -Restruturação do processo de S&amp;OP</t>
  </si>
  <si>
    <t>220 - Rever contratos de aluguéis de veículos</t>
  </si>
  <si>
    <t>2210 - [Recife] Aumentar disponibilidade da Linha 1 para redução de corte de produção, através do aumento da eficácia.</t>
  </si>
  <si>
    <t>223 - Conferência e Carregamento - Expedição responsável pelo carregamento dos veículos.</t>
  </si>
  <si>
    <t>FL - Route and tracking</t>
  </si>
  <si>
    <t>226 - Otimizar consumo de combustível, pneus e manutenção através de acompanhamento individual de motoristas - ASE</t>
  </si>
  <si>
    <t>FL - Maintenance cost reduction</t>
  </si>
  <si>
    <t>227 - Alteração de modelo de contratação de veículos SPOT para operação secundária</t>
  </si>
  <si>
    <t>2283 - Revisão do Estorno de Crédito do ICMS do Estado de São Paulo</t>
  </si>
  <si>
    <t>2286 - Crédito Presumido Compra de Farinha do Estado do Paraná</t>
  </si>
  <si>
    <t>229 - Utilizar cabotagem para Rotas do Nordeste</t>
  </si>
  <si>
    <t>calculadora intermodal</t>
  </si>
  <si>
    <t>2292 - [MOGI]- Aumento de Produtividade Linha 3</t>
  </si>
  <si>
    <t>2315 - [RIO DE JANEIRO] Redução Custo e Sobrecusto por sobrepeso - L03</t>
  </si>
  <si>
    <t>2338 - [Recife] Aumentar disponibilidade da Linha 2 para redução de corte de produção, através do aumento da eficácia.</t>
  </si>
  <si>
    <t>2374 - [BRASÍLIA] - Redução de diferença de inventários, implementando uma nova metodologia de controle de consumos</t>
  </si>
  <si>
    <t>238 - Realizar bidding aberto competitivo com novos fornecedores para frete primário</t>
  </si>
  <si>
    <t>2395 - [RIO DE JANEIRO] - Redução de diferença de inventários, implementando uma nova metodologia de controle de consumos</t>
  </si>
  <si>
    <t>241 - Realizar entrega centralizada Key Accounts - GPA</t>
  </si>
  <si>
    <t>245 - Realizar entrega centralizada Key Accounts - walmart</t>
  </si>
  <si>
    <t>2464 - Negociação de Gergelim 2020</t>
  </si>
  <si>
    <t>2592 - [RJ] Reduzir interrupções da Linha 3 (16K) aumentando a produtividade de RJ</t>
  </si>
  <si>
    <t>2655 - [RJ] Reduzir interrupções da Linha 5 aumentando a produtividade de RJ</t>
  </si>
  <si>
    <t>3040 - Tail Spend Management [Mkt e Manutenção]</t>
  </si>
  <si>
    <t>3231 - Incentivo Fiscal de Brasilia</t>
  </si>
  <si>
    <t>3272 - [Mogi] [ENABLER DA INICIATIVA #1348]- Implementar POKA YOKE para retorno após queda de energia -Todo sistema de utilidades composta pelos compressores, se reiniciarão automaticamente após uma queda de energia. LINHA 3</t>
  </si>
  <si>
    <t>3381 - MRO - Negociação serviços para componentes Rockwell</t>
  </si>
  <si>
    <t>3382 - MRO - Negociação motores elétricos</t>
  </si>
  <si>
    <t>3385 - MRO - negociaçao de pneumaticos (valvulas, pistoes)</t>
  </si>
  <si>
    <t>3386 - MRO - renegociação correias (preço Brasil mais alto que outras operaçoes)</t>
  </si>
  <si>
    <t>3387 - MRO - nacionalização de peças de equipamentos (Lawrence, Comas, Tecnopool, etc)</t>
  </si>
  <si>
    <t>3403 - Negociação Nucleo Conservador e Nucleo Humectante 2020</t>
  </si>
  <si>
    <t>3542 - Relançamento do Grand Burger Brioche Pullman e Plusvita</t>
  </si>
  <si>
    <t>3553 - Desenvolver Portfólio de Lanches para o canal C&amp;C (SP e RJ) | KIM</t>
  </si>
  <si>
    <t>3653 - Insourcing designer</t>
  </si>
  <si>
    <t>3655 - Negociação Nielsen (Global, Regional ou Local)</t>
  </si>
  <si>
    <t>3711 - MRO - renegociaçao esteiras intralox (preço Brasil mais alto que outras operaçoes)</t>
  </si>
  <si>
    <t>3720 - Aprovação fornecedor alternativo para Fibra de Aveia</t>
  </si>
  <si>
    <t>3724 - Licitação Regional Quimicos 2020</t>
  </si>
  <si>
    <t>3727 - Licitação E&amp;E Regional</t>
  </si>
  <si>
    <t>3728 - BID Global de Gluten 20/21</t>
  </si>
  <si>
    <t>3758 - Retirada de metade da impressão na área da corbata dos sacos de pães e redução do calço branco, com impacto em 0,8% no custo dos itens com o fornecedor Copobrás</t>
  </si>
  <si>
    <t>4047 - Reduzir gastos de multas por NIC</t>
  </si>
  <si>
    <t>4250 - [Governança] Ações de Comunicação que aproxime colaboradores dos líderes e das áreas</t>
  </si>
  <si>
    <t>4251 - [Clima] [Planta Raposo] Revitalização ou criação de espaço social/recreação para fábrica Raposo</t>
  </si>
  <si>
    <t>4252 - [Clima] [RJ] Revitalização ou criação de espaço social/recreação para fábrica Rio de Janeiro</t>
  </si>
  <si>
    <t>4253 - [Clima] [Gravataí] Revitalização ou criação de espaço social/recreação para Fábrica Gravataí</t>
  </si>
  <si>
    <t>4254 - [Clima] [Jaboatão] Revitalização ou criação de espaço social/recreação para fábrica Jaboatão</t>
  </si>
  <si>
    <t>4255 - [Clima] [Mogi] Revitalização ou criação de espaço social/recreação para fábrica de Mogi</t>
  </si>
  <si>
    <t>4256 - [Programa de Capacitação] Implementar processo de onboarding de 90 dias com materiais corporativos e sugestão de agendas e conversas a serem feitas</t>
  </si>
  <si>
    <t>4267 - [Governança] Cápsula de cultura: criar cápsulas mais abrangentes que além de informações gerais da cultura Bimbo possam também trazer resultados nacionais e regionais</t>
  </si>
  <si>
    <t>4271 - [Disciplina Operacional] Automatizar e Comunicar o processo de Workflow de MP's</t>
  </si>
  <si>
    <t>4274 - [Modelo de Remuneração] Criar reconhecimento por tempo de casa</t>
  </si>
  <si>
    <t>4276 - [Programa de Capacitação] Criar treinamento e atividades para desenvolver comportamentos de mudança de mentalidade e senso de dono</t>
  </si>
  <si>
    <t>4277 - [Modelo de Remuneração] Implementar Beneficios Emocionais: Flexibilidade Laboral</t>
  </si>
  <si>
    <t>4282 - [Modelo de Remuneração] Criar mapa de carreira Y para colaboradores</t>
  </si>
  <si>
    <t>4295 - [Clima] Revisar processo de construção do Plano Laboral para que mais colaboradores sejam envolvidos</t>
  </si>
  <si>
    <t>4298 - [Modelo de Avaliação] Desenhar modelo de Plano de Sucessão para todos os cargos de liderança da BB</t>
  </si>
  <si>
    <t>4300 - [Modelo de Remuneração] Desenvolver politica de merito e promoção com conexão as os resultados de avaliação de desempenho</t>
  </si>
  <si>
    <t>4802 - Xerpas fase 2 - Cumprimento da Politica de Inventários</t>
  </si>
  <si>
    <t>4833 - Renegociação contrato restaurante</t>
  </si>
  <si>
    <t>4839 - Retirar o insumo farinha de malte em 4 SKUs PUL/PVT e retirar farinha de malte e incluir farelo de trigo em 4 SKUs PUL/PVT em todas as plantas Brasil</t>
  </si>
  <si>
    <t>5090 - Reduzir quantidade de óleo em pães mainstream PUL/PVT (2 SKUS)</t>
  </si>
  <si>
    <t>5108 - [Produtividade] Automatizar o processo de validação e pagamento de fretes</t>
  </si>
  <si>
    <t>5123 - [Disciplina Operacional] Criar Politica de Controle e Utilização de Uniformes</t>
  </si>
  <si>
    <t>527 - Eliminar recebimentos de vendas em espécie</t>
  </si>
  <si>
    <t>530 - Pedido Sugerido ABRAXAS</t>
  </si>
  <si>
    <t>535 - Implementar política de pedido mínimo</t>
  </si>
  <si>
    <t>536 - Implementar um novo processo para prospecção de novos clientes</t>
  </si>
  <si>
    <t>537 - Implementar modelo de Pré-Venda no canal Tradicional</t>
  </si>
  <si>
    <t>539 - Desenvolvimento de Novos Canais (Canal Doceiro)</t>
  </si>
  <si>
    <t>543 - Desenvolver mercado Farinha - B2B</t>
  </si>
  <si>
    <t>544 - Reativar Clientes Especiais</t>
  </si>
  <si>
    <t>548 - Diminuir Gap da distribuição de mix  por meio de metas e remuneração variável de vendedores.</t>
  </si>
  <si>
    <t>551 - Combo Execução (Material + produto bonificado)</t>
  </si>
  <si>
    <t>555 - Ativação Volta as aulas 1° SEM</t>
  </si>
  <si>
    <t>556 - Ativação de Ação de verão</t>
  </si>
  <si>
    <t>5600 - Contribuições previdenciárias sobre os pagamentos efetuados a título de salário-maternidade e salário-paternidade</t>
  </si>
  <si>
    <t>5603 - Contribuição Social de 10% sobre a multa do FGTS - One-time</t>
  </si>
  <si>
    <t>5768 - Primeiros 15 dias de afastamento - Recuperação de Encargos</t>
  </si>
  <si>
    <t>5769 - Recuperação de Encargos sobre 1/3 de Férias de colaboradores</t>
  </si>
  <si>
    <t>5772 - Recuperação de Encargos Contribuições de Terceiros: INCRA, FNDE e Sistema S. O impacto deve ser de 5,8%</t>
  </si>
  <si>
    <t>5774 - Majoração do RAT (antigo SAT - Seguro de Acidentes de Trabalho) Lei 8212/91</t>
  </si>
  <si>
    <t>5778 - FAP - Fator Acidentário Previdenciário</t>
  </si>
  <si>
    <t>5799 - Implementar atendimento mensal para clientes de baixo dropsize com portfolio de Larga Vida</t>
  </si>
  <si>
    <t>5896 - PILOTO ENABLER - Veículos com maior capacidade de ocupação no canal tradicional com dois colaboradores (Motorista e Repositor)</t>
  </si>
  <si>
    <t>598 - Otimizar utilização de container de Gluten - Fornecedor Beneo</t>
  </si>
  <si>
    <t>601 - Desenvolver fornecedor de farinha Integral Planta Nordeste</t>
  </si>
  <si>
    <t>602 - Implementar programa de confiabilidade de fornecedor de farinhas</t>
  </si>
  <si>
    <t>604 - Importação direta de cacau.</t>
  </si>
  <si>
    <t>605 - Prazo de pagamento categoria Cacau</t>
  </si>
  <si>
    <t>6054 - [LEAN] Criação do BSC para utilização nas reuniões Semanais Gerência Regional com Planta Mogi</t>
  </si>
  <si>
    <t>606 - Desenvolver novo fornecedor óleo de soja</t>
  </si>
  <si>
    <t>608 - Revisar especificação de Açúcar - parâmetros de cor (ICUMSA) de 150 para 400</t>
  </si>
  <si>
    <t>610 - Otimizar fórmulas de pães através da tecnologia de enzimas em 2 SKUS em todas as plantas</t>
  </si>
  <si>
    <t>6105 - Otimização de custos agência on line</t>
  </si>
  <si>
    <t>6106 - Otimização de custos agência off line</t>
  </si>
  <si>
    <t>6185 - Bidding CASTANHA DE CAJU 2O2O</t>
  </si>
  <si>
    <t>619 - Desenvolver opções de fornecedores para conservantes naturais</t>
  </si>
  <si>
    <t>6194 - Desenvolver novos fornecedores de Filme Stretch</t>
  </si>
  <si>
    <t>620 - Substituição do químico conservante shelf life em todos os SKUS de pães em todas as plantas</t>
  </si>
  <si>
    <t>621 - Bidding categoria de grãos</t>
  </si>
  <si>
    <t>6236 - [Programa de Capacitação] A2E Essentials</t>
  </si>
  <si>
    <t>626 - Redistribuição das quantidades de castanhas e nozes em pães com nuts em sua formulação, priorizando a de menor custo</t>
  </si>
  <si>
    <t>627 - #5361 Processo de Fason (compra do trigo para a produção da farinha)</t>
  </si>
  <si>
    <t>6283 - [Programa de Capacitação] Criar Treinamento sobre o processo de Gestão Orçamentária Bimbo para Líderes Brasil</t>
  </si>
  <si>
    <t>629 - Alteração de granulometria da farinha integral para redução de 2% base farinha de glúten em fórmula de todas as plantas</t>
  </si>
  <si>
    <t>6294 - [CLONADO DO nº1402] Monetizar equipamentos não operacionais no Brasil - Carros Executivos</t>
  </si>
  <si>
    <t>632 - Substitução do HOSO por blend de girassol + HOSO em 14 SKUs de doces</t>
  </si>
  <si>
    <t>6324 - [Litígios] [Redução de demanda] Aprimoramento e correção da base de dados para análises jurídicas</t>
  </si>
  <si>
    <t>6328 - [Litígios] [Redução de demanda] Criar governança e monitoramento de KPIs mais importantes de jornada laboral</t>
  </si>
  <si>
    <t>6383 - Roll out Facilities Ceve's  - exceto SP</t>
  </si>
  <si>
    <t>FL - Sales Center Services</t>
  </si>
  <si>
    <t>643 - #8652 IP Program de Trigo</t>
  </si>
  <si>
    <t>645 - #2098Change Supplier (Encapsulated Sorbic Acid)</t>
  </si>
  <si>
    <t>646 - FMP 5374 - BID Açúcar 2021</t>
  </si>
  <si>
    <t>647 - Bidding Regional de Sementes</t>
  </si>
  <si>
    <t>648 - Troca de quantidade de gotas grandes (90428) pela gota pequena (50913) em números de gotas, para Ana Maria Gotas e Bolo Gotas</t>
  </si>
  <si>
    <t>650 - #3705/5424 Desenvolvimento de fornecedor de maçã desidratada</t>
  </si>
  <si>
    <t>6507 - Alteração do frete do fornecedor Harald Cif para Fob</t>
  </si>
  <si>
    <t>651 - Propionato de Calcio - Licitação Q3 2020</t>
  </si>
  <si>
    <t>6528 - [Raposo] Redução de sobrepeso - Linha Tortilhas L03</t>
  </si>
  <si>
    <t>653 - #5371/6960 make or buy sugar confectionery</t>
  </si>
  <si>
    <t>6535 - [Top Team Effectiveness] Iniciativa Mãe</t>
  </si>
  <si>
    <t>6557 - [Brasilia] - Redução de gastos com a compra de Sacos para Pesadas</t>
  </si>
  <si>
    <t>6568 - CPRB - Manutenção e verificação do Recolhimento</t>
  </si>
  <si>
    <t>658 - Negociação 2021 -  Castanha do Pará Fornecedor RAPS</t>
  </si>
  <si>
    <t>661 - Egg - Strategic Sourcing. Aprovação de fornecedor alternativo</t>
  </si>
  <si>
    <t>6707 - PIS e COFINS sobre receita financeira</t>
  </si>
  <si>
    <t>6713 - Exclusão do PIS e COFINS da sua base</t>
  </si>
  <si>
    <t>675 - #6319Flavors Category - Price Negociation</t>
  </si>
  <si>
    <t>6792 - [Raposo] Redução de consumo de energia com Automação dos compressores e dos chillers.</t>
  </si>
  <si>
    <t>6816 - Desenvolver novo fornecedor de Álcool Etílico para as plantas de Mogi e Raposo</t>
  </si>
  <si>
    <t>6821 - Desenvolver novo fornecedor para a categoria de Lácteos</t>
  </si>
  <si>
    <t>6823 - [Mogi] - Redução de preço por troca de fornecedor de Lubrificante</t>
  </si>
  <si>
    <t>6872 - [Litígios] [Redução de demanda] Revisar o fluxo do processo demissional</t>
  </si>
  <si>
    <t>6890 - BID - Derivados de Coco</t>
  </si>
  <si>
    <t>7131 - [Mogi] Redução do consumo de gás.</t>
  </si>
  <si>
    <t>7267 - Customer Service - Contas Regionais</t>
  </si>
  <si>
    <t>7275 - Reduzir as divergências de preços</t>
  </si>
  <si>
    <t>7278 - Farinha Integral Cif para Fob</t>
  </si>
  <si>
    <t>7291 - [Modelo de Remuneração] Criar Bônus por Reconhecimento e Resultados - Programa Everest</t>
  </si>
  <si>
    <t>7292 - [Mogi] Reduzir custo/consumo de energia elétrica na planta de Mogi</t>
  </si>
  <si>
    <t>7303 - [Rio de Janeiro] Redução do consumo de energia.</t>
  </si>
  <si>
    <t>7308 - Portfólio ideal (Batalha Naval)</t>
  </si>
  <si>
    <t>7346 - Manutenção de Cestos (dados Externos)</t>
  </si>
  <si>
    <t>7409 - [Recife] Redução do consumo de energia.</t>
  </si>
  <si>
    <t>7419 - [Gravataí] Redução do consumo de gás.</t>
  </si>
  <si>
    <t>7426 - [Raposo] Redução do consumo de gás.</t>
  </si>
  <si>
    <t>7431 - [Recife] Redução do consumo de gás.</t>
  </si>
  <si>
    <t>7479 - [Raposo] Redução de sobrepeso - Linha Bolos L04</t>
  </si>
  <si>
    <t>7532 - Renovação Contratual Metlife</t>
  </si>
  <si>
    <t>7546 - Redução Temporária de valores dos Alugueis dos Ceves devido a crise atual- Beneficio Trimestral</t>
  </si>
  <si>
    <t>7571 - [RPA] FINANÇAS - FISCAL</t>
  </si>
  <si>
    <t>7575 - [RPA] - FINANÇAS - CONTABILIDADE</t>
  </si>
  <si>
    <t>7584 - [RPA] FINANÇAS - ATIVO E CUSTOS</t>
  </si>
  <si>
    <t>7611 - [RPA] FINANÇAS - CONTAS A PAGAR</t>
  </si>
  <si>
    <t>7617 - [RPA] FINANÇAS - CONTAS A RECEBER</t>
  </si>
  <si>
    <t>7636 - [RPA] FINANÇAS - RI - Conciliação DFE X RI</t>
  </si>
  <si>
    <t>7641 - Débito automático de convênios de tecnologia</t>
  </si>
  <si>
    <t>767 - Monetizar equipamentos não operacionais no Brasil</t>
  </si>
  <si>
    <t>7679 - Negociação de energia no mercado livre a partir de 2021</t>
  </si>
  <si>
    <t>769 - [Mogi]Replicação Nacional do Sistema Automático de Geradores de monitoramento  na rede Electrica</t>
  </si>
  <si>
    <t>7691 - Relançamento de Grãos e Castanhas Pullman - SKU 500199</t>
  </si>
  <si>
    <t>775 - [RAPOSO] Otimizar sobrepeso no corte do pão sem casca</t>
  </si>
  <si>
    <t>7772 - Substituição da fibra de trigo pela fibra de aveia (atual) e ajuste da dosagem em 11 SKUs</t>
  </si>
  <si>
    <t>7873 - Negociação de Tarifas de Frete (Primario) - Durante Pandemia</t>
  </si>
  <si>
    <t>7886 - [BRASÍLIA] Redução de sobrepeso - Pães L01</t>
  </si>
  <si>
    <t>7888 - [GRAVATAÍ] Redução de sobrepeso - Pães L04</t>
  </si>
  <si>
    <t>7890 - Redução Sobrepeso L06</t>
  </si>
  <si>
    <t>7891 - [MOGI] Redução de sobrepeso - Pães L03</t>
  </si>
  <si>
    <t>7892 - [MOGI] Redução de sobrepeso - Pães Bolleria</t>
  </si>
  <si>
    <t>7913 - Registro único de faturamento - DRN - MC1 x DFe</t>
  </si>
  <si>
    <t>7923 - [MOGI] REDUÇÃO DE RECLAMAÇÕES (CPM) ATRAVÉS DA MUDANÇA DO ESQUEMA LABORAL (4° TURMA)</t>
  </si>
  <si>
    <t>7970 - Negociação Uva Passa 2020</t>
  </si>
  <si>
    <t>7988 - Reduzir a quebra de cestos</t>
  </si>
  <si>
    <t>8007 - [Brasilia] Alterar o modo de tratamento de água da área de Chillers e Caldeiras</t>
  </si>
  <si>
    <t>8074 - [CLONED FROM #610] Otimizar fórmulas de pães através da tecnologia de enzimas em 10 SKUS em todas as plantas</t>
  </si>
  <si>
    <t>809 - [RAPOSO] - Redução de diferença de inventários, implementando uma nova metodologia de controle de consumos</t>
  </si>
  <si>
    <t>8106 - [CLONED FROM #5090] Reduzir quantidade de óleo em pães mainstream PUL/PVT (10 SKUS)</t>
  </si>
  <si>
    <t>8135 - BID de cantoneiras para amarração de pallets</t>
  </si>
  <si>
    <t>8136 - BID para compra de rodizios para dolly</t>
  </si>
  <si>
    <t>8137 - Centralização das compras de Pneus</t>
  </si>
  <si>
    <t>8138 - Centralizar negociação de baterias</t>
  </si>
  <si>
    <t>8162 - Desenvolvimento do Canal e-commerce</t>
  </si>
  <si>
    <t>8172 - [CLONADO DO nº1028] Bid estruturado para materiais de trade (Display Aramado e PS)</t>
  </si>
  <si>
    <t>8186 - Alteração do frete do fornecedor Coper MC</t>
  </si>
  <si>
    <t>822 - [Mogi] - Redução de consumo com lubrificantes importados na L03</t>
  </si>
  <si>
    <t>8253 - INTERFACE RIARINTER - criação de notas de crédito de devolução no AR (tipo 24/abatimento de cliente)</t>
  </si>
  <si>
    <t>8256 - Integração da as NFs emitidas em MC1 e SC no Oracle diretamente do SEFAZ - Carga XML: Mastersaf DFE &gt; Oracle</t>
  </si>
  <si>
    <t>8263 - ATUALIZAÇÃO PROCEDIMENTO DE CRÉDITO</t>
  </si>
  <si>
    <t>8267 - AUTOMATIZAÇÃO LIMITE DE CRÉDITO</t>
  </si>
  <si>
    <t>8274 - IMPLEMENTAR NOVO PORTAL DE BOLETOS</t>
  </si>
  <si>
    <t>8275 - Limpeza contencioso para tomada de decisões nas contas de ajuizamento</t>
  </si>
  <si>
    <t>8276 - DEPURACAO DA CARTEIRA DE COBRANCA COM SEGMENTO INCOBRÁVEL</t>
  </si>
  <si>
    <t>8277 - Automatizar cálculo do PDD</t>
  </si>
  <si>
    <t>8278 - SISTEMA DE CANHOTO VIRTUAL</t>
  </si>
  <si>
    <t>8309 - CONTRATAÇÃO EMPRESA DE COBRANÇA</t>
  </si>
  <si>
    <t>8310 - CONCILIAÇÃO CONTA 1111.0001 - Conciliação das NFs em cobrança em relação aos sistemas fiscais e de Origem.</t>
  </si>
  <si>
    <t>8311 - CONCILIAÇÃO DA CONTA 1111.0006 - Conta transitória de devolução de clientes tipo abatimento.</t>
  </si>
  <si>
    <t>8313 - CONCILIAÇÃO CONTA 1111.0007 - Conciliação de recebimentos pendentes de aplicação.</t>
  </si>
  <si>
    <t>8314 - Conciliação 1111.0009: Conciliação de abatimentos realizados pelos clientes versos acordos reconhecidos pelos clientes</t>
  </si>
  <si>
    <t>8354 - [MOGI] - Melhorar recuperação por venda de aparas</t>
  </si>
  <si>
    <t>8365 - Triagem de paletes PBR</t>
  </si>
  <si>
    <t>8394 - [RPA] LOGÍSTICA</t>
  </si>
  <si>
    <t>840 - [Raposo] Realizar compra de acessórios para otimizar setup na limpeza da injetora L12</t>
  </si>
  <si>
    <t>8436 - Automatizar processo Ticketlog</t>
  </si>
  <si>
    <t>8443 - Automatizar Risco Sacado (Banco x Oracle)</t>
  </si>
  <si>
    <t>8446 - Projeto Zero Protesto</t>
  </si>
  <si>
    <t>8464 - Correção estrutura nacional de Agencias, automatizando as liquidações.</t>
  </si>
  <si>
    <t>8515 - Utilizar Pay by performance no Mix do Distribuidor</t>
  </si>
  <si>
    <t>8519 - Expansão de larga vida no canal terceiro</t>
  </si>
  <si>
    <t>8521 - Expansão e segmentação de áreas brancas</t>
  </si>
  <si>
    <t>8539 - Internalizar CSC - Intercompanhia</t>
  </si>
  <si>
    <t>8547 - Migrar controle de agências para AR</t>
  </si>
  <si>
    <t>8566 - Portal fornecedor  I- Supplier - aumento de utilização</t>
  </si>
  <si>
    <t>8574 - Projeto Reduz + (Eliminação de Papel)</t>
  </si>
  <si>
    <t>8578 - Automatização Ingressos RI via RPA's</t>
  </si>
  <si>
    <t>8584 - Centralização RI - Oficina Nacional</t>
  </si>
  <si>
    <t>8590 - Implementar OI (Operador Independente) para os clientes distantes e de baixo drop size</t>
  </si>
  <si>
    <t>864 - [MOGI] Redução Custo e Sobrecusto por sobrepeso - Pães L20K</t>
  </si>
  <si>
    <t>865 - [Raposo] Aumentar disponibilidade da Linha 03 para redução de corte de produção, através do aumento da eficácia.</t>
  </si>
  <si>
    <t>866 - [MOGI]- Aumento de Produtividade Linha 20K</t>
  </si>
  <si>
    <t>8668 - Elaboração de fluxo de atendimento de demandas AR - Sharepoint</t>
  </si>
  <si>
    <t>8679 - [Mogi] - Descarte de ativos em deterioro e devolução de contêineres para redução de custos com aluguéis</t>
  </si>
  <si>
    <t>868 - [PA] Balanceamento de linha desobstruindo gargalos com aumento de produtividade da linha 04</t>
  </si>
  <si>
    <t>8680 - [Mogi] - Redução de horas extras pela equipe de manutenção</t>
  </si>
  <si>
    <t>8681 - [Raposo] - Substituição de fornecimento de insumos  para limpeza SODEXO para a BIMBO</t>
  </si>
  <si>
    <t>8683 - [RAPOSO] - Substituição de fornecimento de insumos para manutenção predial SODEXO para a BIMBO</t>
  </si>
  <si>
    <t>8693 - [Mogi] - Redução com custos de mão de obra terceira (Contrato Sodexo)</t>
  </si>
  <si>
    <t>8695 - [RAPOSO] - Devolução de containeres refrigerados [AMPE]</t>
  </si>
  <si>
    <t>8706 - [MOGI] Diminuir quantidade a ser comprada de lâminas para fatiadoras</t>
  </si>
  <si>
    <t>8707 - [MOGI] Redução de Horas Extras (CQ)</t>
  </si>
  <si>
    <t>8709 - [MOGI] Redução de Horas Extras (Seg. Alimentar)</t>
  </si>
  <si>
    <t>8710 - [MOGI] Redução de Quadro Básico através de mudança de layout no fluxo de montagem de cestos(Montagem de caixas Pantoja)</t>
  </si>
  <si>
    <t>8711 - [MOGI] Redução de Quadro Básico através de mudança de layout (Lavadora de cestos em atividade)</t>
  </si>
  <si>
    <t>8712 - [MOGI] Redução do custo de compra das Vassouras</t>
  </si>
  <si>
    <t>8724 - [Brasília] - Acompanhamento e gestão de gastos de materiais.</t>
  </si>
  <si>
    <t>8732 - [Brasília] - Jardinagem com equipe interna</t>
  </si>
  <si>
    <t>8743 - [Brasília] - Troca de fornecedor de esteira sanitária</t>
  </si>
  <si>
    <t>8746 - [Brasília] - Desenvolver fornecedores de materiais de limpeza</t>
  </si>
  <si>
    <t>8747 - [Brasília] - Limpeza da caixa d'água e silo</t>
  </si>
  <si>
    <t>8752 - [Brasília] - Revisão do contrato de manutenção nos ar condicionados</t>
  </si>
  <si>
    <t>8767 - [Brasília] - Redução de 04 operadores (temporários COVID)</t>
  </si>
  <si>
    <t>8768 - [Brasília] - Redução de hora extra do Industrial</t>
  </si>
  <si>
    <t>8816 - Vender veículos executivos parados</t>
  </si>
  <si>
    <t>FL - Fleet strategic planning</t>
  </si>
  <si>
    <t>8838 - [Rio] - Redução de hora extra da área industrial</t>
  </si>
  <si>
    <t>8851 - [Rio] - Embaladora Linha 1 - Redução Quadro Básico Linha 1</t>
  </si>
  <si>
    <t>8852 - [Rio] -  Alinhamento de pães no cooler- Redução de Quadro Básico Linha 3</t>
  </si>
  <si>
    <t>8854 - [Rio] -Dosagem manual de ingredientes  - Redução Quadro Básico Linha 3</t>
  </si>
  <si>
    <t>8856 - [Rio] - Alimentação de cesto - Redução Quadro Básico Linha 3</t>
  </si>
  <si>
    <t>8857 - [Rio] - Redução - Temporários COVID 19</t>
  </si>
  <si>
    <t>8859 - [Rio] - Redução hora extra da qualidade</t>
  </si>
  <si>
    <t>8864 - [Rio] - Redução de Material para limpeza</t>
  </si>
  <si>
    <t>8867 - [Rio] - Melhoria na utilização de sacos de pesada e inutilizado</t>
  </si>
  <si>
    <t>8870 - [Rio] - Redução Transporte COVID 19</t>
  </si>
  <si>
    <t>8873 - [Rio] - Redução do serviço de controle de pragas</t>
  </si>
  <si>
    <t>8890 - [Recife] Controlar compras de materias por demandas</t>
  </si>
  <si>
    <t>8892 - (Recife) Redução de posto de trabalho embalagem L#01</t>
  </si>
  <si>
    <t>8898 - [Recife] Redução de posto de trabalho Esponja L#02</t>
  </si>
  <si>
    <t>8900 - [Recife] Contratação automação interna</t>
  </si>
  <si>
    <t>8902 - [Recife] Redução de hora extra</t>
  </si>
  <si>
    <t>8906 - [RECIFE] Redução consumo dos sacos de pesadinha</t>
  </si>
  <si>
    <t>8907 - [Recife] Reduzir horas extras MOD</t>
  </si>
  <si>
    <t>8921 - [MOGI] - LAVADORA A VAPOR PARA AREA DE SEGURANÇA DOS ALIMENTOS</t>
  </si>
  <si>
    <t>8928 - [Gravatai] Redução do consumo de energia elétrica</t>
  </si>
  <si>
    <t>8933 - [Raposo] - Devolução da empilhadeira de projetos</t>
  </si>
  <si>
    <t>8936 - [Gravataí] Redução de veiculo extra COVID-19</t>
  </si>
  <si>
    <t>8942 - [RAPOSO] - Diminuir 15% de hora extra sem considerar feriados na Planta Raposo</t>
  </si>
  <si>
    <t>8943 - [Raposo] - Sinergia de posto de trabalho embalagem linha 0  (2 ajudantes)</t>
  </si>
  <si>
    <t>8944 - [Raposo] - Diminuir número de Terceiros contratados na Sanidade devido ao COVID (02 pessoas)</t>
  </si>
  <si>
    <t>8945 - [Raposo] - Transferir colaboradores temporários para vagas efetivas (MDO)</t>
  </si>
  <si>
    <t>8963 - [Gravataí] Redução de Mão de obra COVID-19 - Manutenção</t>
  </si>
  <si>
    <t>8965 - [Gravataí] Redução do consumo e custo de água.</t>
  </si>
  <si>
    <t>8968 - [Gravataí] Redução de Mão de obra COVID-19 - Produção</t>
  </si>
  <si>
    <t>8969 - [Gravataí] Troca de fornecedor de químicos de limpeza</t>
  </si>
  <si>
    <t>8971 - [Gravataí] Redução de consumo sacos de sala de mescla</t>
  </si>
  <si>
    <t>8973 - [Gravataí] Tamborsul - Resíduos perigosos</t>
  </si>
  <si>
    <t>8974 - [Gravataí] Substituição de fornecedor GreenLab</t>
  </si>
  <si>
    <t>8975 - [Gravataí] Folhito - Substituição de fornecedor de coleta de resíduos orgânicos</t>
  </si>
  <si>
    <t>8978 - [RIO] Redução Consumo de Esteiras UNRJ</t>
  </si>
  <si>
    <t>8979 - [Gravatai] Poço em desuso</t>
  </si>
  <si>
    <t>8987 - [RIO] Redução Mão de Obra Terceiro Eventual Preventivas UNRJ</t>
  </si>
  <si>
    <t>8992 - [RIO] Redução de Custo com destinação de Efluentes UNRJ</t>
  </si>
  <si>
    <t>8996 - [RIO] Redução Consumo de Tintas para Datadores UNRJ</t>
  </si>
  <si>
    <t>9001 - [RIO] Redução manutenção masseira Sancassiano UNRJ</t>
  </si>
  <si>
    <t>9002 - [RIO] - REDUÇÃO DO ALUGUEL DE EMPILHADEIRA</t>
  </si>
  <si>
    <t>9008 - (Rio de Janeiro) Redução Importação de Peças</t>
  </si>
  <si>
    <t>9012 - [Rio de Janeiro] Redução de Gastos de peças e serviços</t>
  </si>
  <si>
    <t>9027 - Negociação investimento - Dia%</t>
  </si>
  <si>
    <t>9045 - [MOGI] - REDUÇÃO DO CUSTO DE TRANSPORTE POR COMPRAS EMERGENCIAIS</t>
  </si>
  <si>
    <t>9125 - Recauchutagem de Pneus</t>
  </si>
  <si>
    <t>9141 - [Litígios] Garantir cumprimento da cota de PCD's</t>
  </si>
  <si>
    <t>9205 - Reduzir gastos com Impressoras</t>
  </si>
  <si>
    <t>9208 - Levantamento de contratos e propostas (outros) e renegociação de valores e escopo de assuntos em TI</t>
  </si>
  <si>
    <t>9236 - [Raposo] - Diminuir número de Terceiros contratados na Manutenção devido ao COVID (06 Eletromecânicos)</t>
  </si>
  <si>
    <t>9242 - [Raposo] - Redução de colaboradores - Projeto automação embalagem L12 - FASE 1</t>
  </si>
  <si>
    <t>9376 - PEG - Plano de Excelencia Distribuidores</t>
  </si>
  <si>
    <t>9384 - Ajuste turno CeVes</t>
  </si>
  <si>
    <t>9406 - Lançar novo sabor Pão Artesano: Pão na Chapa</t>
  </si>
  <si>
    <t>9411 - Alteração espessura Embalagem Rap10 - SP1</t>
  </si>
  <si>
    <t>9478 - [Raposo] Redução do Consumo de Água.</t>
  </si>
  <si>
    <t>9479 - [Rio de Janeiro] Redução do Consumo de Água</t>
  </si>
  <si>
    <t>9480 - [Brasília] Redução do consumo de água.</t>
  </si>
  <si>
    <t>9515 - Substituição Óleo de girassol alto oleico (HOSO) por Blend - Batalha Amarela</t>
  </si>
  <si>
    <t>9547 - [Raposo] - Melhorar Recuperação de aparas vendidas</t>
  </si>
  <si>
    <t>9548 - [Brasília] - Melhorar Recuperação de aparas vendidas</t>
  </si>
  <si>
    <t>9724 - Negociaçao Plano de Saude Unimed</t>
  </si>
  <si>
    <t>9769 - Restruturação de Atividades com Bancos</t>
  </si>
  <si>
    <t>990 - Majorar preços do canal tradicional para incluir prazo de sete dias para pagamento</t>
  </si>
  <si>
    <t>9908 - Negociação de Pallets</t>
  </si>
  <si>
    <t>9910 - ENERGIA 2022</t>
  </si>
  <si>
    <t>994 - Lançar Pão e Bisnaga branca da marca Nutrella na região Sul</t>
  </si>
  <si>
    <t>9958 - Projeto Gohan: retirada do ingrediente farinha de arroz na bisnaga integral PUL/PVT</t>
  </si>
  <si>
    <t>9967 - Migração CV Salvador 30/10/20</t>
  </si>
  <si>
    <t>9987 - TPR - Data Base &amp; KPI’s (Enabler iniciativa 1298)</t>
  </si>
  <si>
    <t>9988 - TPR - Governança (Enabler Iniciativa 1298)</t>
  </si>
  <si>
    <t>Best Nutritional Profiles For All</t>
  </si>
  <si>
    <t>Caring for our people 1</t>
  </si>
  <si>
    <t>Caring for our people</t>
  </si>
  <si>
    <t>Caring for our people 2</t>
  </si>
  <si>
    <t>Convert into Regenerative Agriculture</t>
  </si>
  <si>
    <t>Enabling Healthier Plant Based Diets</t>
  </si>
  <si>
    <t>Environmental Standards</t>
  </si>
  <si>
    <t>GB Connected</t>
  </si>
  <si>
    <t>Human Rights &amp; Labor Standards 1</t>
  </si>
  <si>
    <t xml:space="preserve">Human Rights &amp; Labor Standards </t>
  </si>
  <si>
    <t>Human Rights &amp; Labor Standards 2</t>
  </si>
  <si>
    <t>Net Zero Carbon Emission</t>
  </si>
  <si>
    <t>Product Quality and Safety</t>
  </si>
  <si>
    <t>Strengthening Communities</t>
  </si>
  <si>
    <t>Towards Zero Waste</t>
  </si>
  <si>
    <t>Transparent Sustainable Brands</t>
  </si>
  <si>
    <t>SC - Frete distribuição</t>
  </si>
  <si>
    <t>GTM - Penetração e mix</t>
  </si>
  <si>
    <t>Compras - Gastos diretos</t>
  </si>
  <si>
    <t>Saúde - Envolvimento dos colaboradores</t>
  </si>
  <si>
    <t>Compras - Gastos indiretos</t>
  </si>
  <si>
    <t>SC - Frete primario</t>
  </si>
  <si>
    <t>Manufatura  - Manutenção</t>
  </si>
  <si>
    <t xml:space="preserve"> Priorização no carregamento secundário para atendimento a clientes (Projeto VCM)</t>
  </si>
  <si>
    <t xml:space="preserve"> Roteirização do Vale Transporte</t>
  </si>
  <si>
    <t xml:space="preserve"> [Clima] [Brasilia] Revitalização ou criação de espaço social/recreação para fábrica Brasilia</t>
  </si>
  <si>
    <t xml:space="preserve"> [Litígios] Controle de Contratos e Prestações de Serviços</t>
  </si>
  <si>
    <t xml:space="preserve"> [Litígios] Controle de licenças e alvarás</t>
  </si>
  <si>
    <t xml:space="preserve"> Comitê de Escalada de Gastos</t>
  </si>
  <si>
    <t xml:space="preserve"> Redução Hora Extra logística primária</t>
  </si>
  <si>
    <t xml:space="preserve"> Renegociação de links de dados de todas as unidades (SDWAN)</t>
  </si>
  <si>
    <t xml:space="preserve"> Reduzir o consumo de gelo na unidade de PE</t>
  </si>
  <si>
    <t xml:space="preserve"> Pedido VMI</t>
  </si>
  <si>
    <t xml:space="preserve"> Contratação de empresa para fornecimento de serviço de manutenção de grupos geradores em todas as fábricas.</t>
  </si>
  <si>
    <t>Contratação de empresa especializada em controle de pragas em todas as fábricas</t>
  </si>
  <si>
    <t>Negociação de energia no mercado livre</t>
  </si>
  <si>
    <t xml:space="preserve"> [Governança] Criar Plano de Comunicação e Cultura Everest</t>
  </si>
  <si>
    <t xml:space="preserve"> Negociacao de fornecedores de locacao de equipamentos (empilhadeiras, paleteiras, plataformas)</t>
  </si>
  <si>
    <t xml:space="preserve"> Bid direto para serviços de portaria</t>
  </si>
  <si>
    <t xml:space="preserve"> Expansão Bisnaga Larga Vida 3º Turno</t>
  </si>
  <si>
    <t xml:space="preserve"> Migrar compra Emulsificante GSM540 Corbion para Dupont EM001</t>
  </si>
  <si>
    <t xml:space="preserve"> Plano de crescimento Rede Assaí</t>
  </si>
  <si>
    <t xml:space="preserve"> Aumentar prazo de pagamentos média de pagamento em 5 dias</t>
  </si>
  <si>
    <t xml:space="preserve"> Redução do contrato de garantia de suporte a servidores e respectivas peças de reposição</t>
  </si>
  <si>
    <t xml:space="preserve"> Gerenciamento e Monitoramento de usuarios Uber</t>
  </si>
  <si>
    <t xml:space="preserve"> Rentabilização de toda a linha RAP10</t>
  </si>
  <si>
    <t xml:space="preserve"> MÁQUINAS DE CARTÕES PARA OS CENTROS DE VENDAS</t>
  </si>
  <si>
    <t xml:space="preserve"> AM Triplo Choco</t>
  </si>
  <si>
    <t xml:space="preserve"> Lançar Pão XL para Canal C&amp;C</t>
  </si>
  <si>
    <t xml:space="preserve"> Relançamento de Milho e Coco</t>
  </si>
  <si>
    <t xml:space="preserve"> Desenvolvimento Novos fornecedores sacos de Pães. Copobras</t>
  </si>
  <si>
    <t xml:space="preserve"> Lançar Bisnaga XL no canal C&amp;C em SP (sku 503251)</t>
  </si>
  <si>
    <t xml:space="preserve"> Implementar Novo Modelo ASE v1.0 NE</t>
  </si>
  <si>
    <t xml:space="preserve"> Implementar Novo Modelo ASE v2.0</t>
  </si>
  <si>
    <t xml:space="preserve"> Implementar Novo Modelo ASE v3.0</t>
  </si>
  <si>
    <t xml:space="preserve"> Redução de multas "in full" dos pedidos do cliente Dia%</t>
  </si>
  <si>
    <t xml:space="preserve"> [RIO DE JANEIRO] Redução de Adicional Noturno L1</t>
  </si>
  <si>
    <t xml:space="preserve"> [CLONADO DO nº1028] Bid Display Aramado</t>
  </si>
  <si>
    <t xml:space="preserve"> Desenvolver Fornecedor Alternativo para Emulsficante Esterlac V</t>
  </si>
  <si>
    <t xml:space="preserve"> Pães especiais RJ</t>
  </si>
  <si>
    <t xml:space="preserve"> Lançar Bisnaguito Pull/Pvt sabor Milho</t>
  </si>
  <si>
    <t xml:space="preserve"> [RECIFE] Otimização proporcional (refeição e férias) das reduções das linhas 01 e 02</t>
  </si>
  <si>
    <t xml:space="preserve"> [RIO DE JANEIRO] Otimização proporcional (refeição e férias) das reduções das linhas 01, 03 e 05</t>
  </si>
  <si>
    <t xml:space="preserve"> [RAPOSO] Redução de QB adicional para produção de Pinguinos no turno 2</t>
  </si>
  <si>
    <t xml:space="preserve"> Redução do custo do seguro de Carga própria</t>
  </si>
  <si>
    <t xml:space="preserve"> Produção de pão de milho e coco na planta Brasília</t>
  </si>
  <si>
    <t xml:space="preserve"> [RIO] Redução de colaboradores com troca de embaladora na Linha 05</t>
  </si>
  <si>
    <t xml:space="preserve"> Automação de Provisões Manuais de Nomina</t>
  </si>
  <si>
    <t xml:space="preserve"> Lançar Novos SKUs Portfólio Pães Pullman Especiais</t>
  </si>
  <si>
    <t xml:space="preserve"> [CLONADO DO nº1727] Redução do químico fermento TopRise SD (52370) utilizado em tortilhas para o RS</t>
  </si>
  <si>
    <t xml:space="preserve"> [CLONADO DO nº1028] Bid para Ação Promocional Ana Maria</t>
  </si>
  <si>
    <t xml:space="preserve"> [CLONADO DO nº1028] BID MPDV (Papel)</t>
  </si>
  <si>
    <t xml:space="preserve"> [CLONADO DO nº1028] Bid para Displays PP e Clip Strip</t>
  </si>
  <si>
    <t xml:space="preserve"> [CLONADO DO nº1028] MPDVs PS</t>
  </si>
  <si>
    <t xml:space="preserve"> (Raposo) Analises de tempos e movimentos na área da Manutenção</t>
  </si>
  <si>
    <t xml:space="preserve"> [Enabler] Criar War Rooms para discussão de posicionamento de categorias estratégicas</t>
  </si>
  <si>
    <t xml:space="preserve"> Desenvolver ações comerciais no canal OAS (Outros Auto Serviços)</t>
  </si>
  <si>
    <t xml:space="preserve"> Criar estratégia de ações promocionais específicas por canais</t>
  </si>
  <si>
    <t xml:space="preserve"> Criar réguas de preços para promoção diferenciadas por tipo de cliente</t>
  </si>
  <si>
    <t xml:space="preserve"> [Gravataí] Redução de adicional noturno em colaboradores de sala de mesclas</t>
  </si>
  <si>
    <t xml:space="preserve"> Reduzir os níveis de investimentos nos cliente com baixo retorno</t>
  </si>
  <si>
    <t xml:space="preserve"> [Enabler] Criar index de canibalização para SKUs Bimbo</t>
  </si>
  <si>
    <t xml:space="preserve"> [RIO] Instalação de transporte espiral na Linha 05</t>
  </si>
  <si>
    <t xml:space="preserve"> (Raposo) Analises de tempos e movimentos na área da Segurança Alimentar</t>
  </si>
  <si>
    <t xml:space="preserve"> (Iniciativa Enabler) Desenvolver e aplicar o conceito de Loja Perfeita Bimbo para os pilares de segmentação de PDV's e sortimento idelal.</t>
  </si>
  <si>
    <t xml:space="preserve"> BID Açúcar Mascavo 2021</t>
  </si>
  <si>
    <t xml:space="preserve"> Comitê de Produtividade Supply Chain</t>
  </si>
  <si>
    <t xml:space="preserve"> [Governança] Comunicar mensalmente resultados da Bimbo Brasil a todos os colaboradores garantindo transparência e ciência da evolução do Programa de Transformação</t>
  </si>
  <si>
    <t xml:space="preserve"> Redefinir arquitetura de preços de Bolos</t>
  </si>
  <si>
    <t xml:space="preserve"> Desenvolvimento de fornecedor serviços de facilities em Centros de Vendas_SP</t>
  </si>
  <si>
    <t xml:space="preserve"> Desenvolver Alavancas Comerciais para maximizar o volume de venda buscando incremento de VCM</t>
  </si>
  <si>
    <t xml:space="preserve"> Redefinir a política de preços para o canal distribuidores</t>
  </si>
  <si>
    <t xml:space="preserve"> [Raposo] Liberar containers alugados utilizados para armazenagem de equipamentos</t>
  </si>
  <si>
    <t xml:space="preserve"> ( Enabler) Implementar uma ferramenta de compliance de preço para controlar as movimentações de sell in e Sell Out dos preço</t>
  </si>
  <si>
    <t xml:space="preserve"> Negociação 2021 Ac Sorbico Encapsulado</t>
  </si>
  <si>
    <t xml:space="preserve"> Negociação Global Enzimas e Emulsificantes DUPONT</t>
  </si>
  <si>
    <t xml:space="preserve"> [Wonka S] Lançar linha de mini bolos Pullman e Plusvita</t>
  </si>
  <si>
    <t xml:space="preserve"> Melhorar/Aumentar ocupação de caminhões frete primário na ociosidade através de "empurra ao vivo"</t>
  </si>
  <si>
    <t xml:space="preserve"> Negociação Reajuste Fonoaudióloga</t>
  </si>
  <si>
    <t xml:space="preserve"> [Governança] Plano de comunicação e reconhecimento Everest 2021</t>
  </si>
  <si>
    <t xml:space="preserve"> [ENABLER] Melhorar e agilizar processo de factibilidade para os projetos de Inovação</t>
  </si>
  <si>
    <t xml:space="preserve"> [RJ]Replicação Nacional do Sistema Automático de Geradores de monitoramento  na rede Electrica</t>
  </si>
  <si>
    <t xml:space="preserve"> Redução de gramatura e dimensional do filme de bisnaga LV.</t>
  </si>
  <si>
    <t xml:space="preserve"> [Raposo] Substituir compras de Cilindros Pneumáticos danificados por compra de reparos para manutenção</t>
  </si>
  <si>
    <t xml:space="preserve"> Deixar de pagar gastos recorrentes de Ativos vendidos</t>
  </si>
  <si>
    <t xml:space="preserve"> Implementar Novo Modelo ASE v1.0 RJ</t>
  </si>
  <si>
    <t xml:space="preserve"> Pão artesano em  Brasilia</t>
  </si>
  <si>
    <t xml:space="preserve"> Trocar sistema da Austin Labs</t>
  </si>
  <si>
    <t xml:space="preserve"> Processo Tributação Hedge</t>
  </si>
  <si>
    <t xml:space="preserve"> [RAPOSO]: Redução de despesas com empresa terceira de lavagem de cestos e pallets</t>
  </si>
  <si>
    <t xml:space="preserve"> Mudar o faturamento de gastos com Microsoft para o Brasil, evitando 40% de impostos no pagamento</t>
  </si>
  <si>
    <t xml:space="preserve"> Bid Agencia de Viagem /Adequação Política de viagens e Parametrização site Alatur</t>
  </si>
  <si>
    <t xml:space="preserve"> Ganho com resíduos sólidos planta Raposo e Mogi das Cruzes</t>
  </si>
  <si>
    <t xml:space="preserve"> Venda de sucata de Informatica</t>
  </si>
  <si>
    <t xml:space="preserve"> [ENABLER] [Confidencial] Projeto Minions Familiares Curta Vida (Branco e Integral)</t>
  </si>
  <si>
    <t xml:space="preserve"> Pão Pantoja produzido no RJ.</t>
  </si>
  <si>
    <t xml:space="preserve"> Bid farinha Gravatai</t>
  </si>
  <si>
    <t xml:space="preserve"> [Governança] Reconhecimento Regras de Ouro</t>
  </si>
  <si>
    <t xml:space="preserve"> [Visão Compartilhada] Estruturar Política de Entrevista de Desligamento / dar maior visibilidade para as áreas de forma sistêmica.</t>
  </si>
  <si>
    <t xml:space="preserve"> [ENABLER] Bloqueio Pedido 24 x 48 horas</t>
  </si>
  <si>
    <t xml:space="preserve"> [ENABLER] Implementação Bloqueio por Dívida e Situação Fiscal de forma automática (EM PLANEJAMENTO)</t>
  </si>
  <si>
    <t xml:space="preserve"> [ENABLER] Automatização Limite de Crédito</t>
  </si>
  <si>
    <t xml:space="preserve"> [ENABLER] Pedido VMI (GPA)</t>
  </si>
  <si>
    <t xml:space="preserve"> [Litígios] [Redução da demanda] Iniciativa Mãe</t>
  </si>
  <si>
    <t xml:space="preserve"> [Litígios] [Redução de custo médio de processos] Iniciativa Mãe</t>
  </si>
  <si>
    <t xml:space="preserve"> [Litígios] [Redução da demanda] Reduzir falhas nos equipamentos para controle de jornada</t>
  </si>
  <si>
    <t xml:space="preserve"> Lançamento Artesano Pão na Chapa: NE SKU (503141)</t>
  </si>
  <si>
    <t xml:space="preserve"> [Litigios] [Redução da demanda] Revisar laudos técnicos de insalubridade</t>
  </si>
  <si>
    <t xml:space="preserve"> [Visão Compartilhada] Revisar Politica de Gestão de Consequências e criar Cultura de utilização</t>
  </si>
  <si>
    <t xml:space="preserve"> Reformulação dos pães integrais e especiais PUL e PVT em todas as plantas Brasil</t>
  </si>
  <si>
    <t xml:space="preserve"> |Mogi e Rio| substituição de mão de obra terceira de para mão de obra própria</t>
  </si>
  <si>
    <t xml:space="preserve"> [RAPOSO] Substituição de cargo na Atividade de lavagem de cestos de Ajudante de Sanidade para Auxiliar de Sanidade</t>
  </si>
  <si>
    <t xml:space="preserve"> BBZ_Realizar capacitação somente com equipe própria</t>
  </si>
  <si>
    <t xml:space="preserve"> Push canal recuperação</t>
  </si>
  <si>
    <t xml:space="preserve"> [Litígios] [Redução da demanda] Criar Política de Gestão de Consequências</t>
  </si>
  <si>
    <t xml:space="preserve"> Pão especial Milho RJ</t>
  </si>
  <si>
    <t xml:space="preserve"> [Raposo] Redução de 50% no consumo do Ribbon por turno reutilizando o material por ambos os lados nas linhas 04 e 13</t>
  </si>
  <si>
    <t xml:space="preserve"> [Litígios] [Redução de custo médio de processo] Realizar impressão do comprovante em papel</t>
  </si>
  <si>
    <t xml:space="preserve"> [Litígios] [Redução de custo médio de processo] Revisar estratégia de acordos trabalhistas</t>
  </si>
  <si>
    <t xml:space="preserve"> [Litígios] [Redução de custo médio de processo] Estabelecer competição por casos entre escritórios</t>
  </si>
  <si>
    <t xml:space="preserve"> [Litígios] [Redução de demanda] Implementar treinamento online de gestão por consequências</t>
  </si>
  <si>
    <t xml:space="preserve"> [Litígios] [Redução de demanda] Revisar critérios para a escolha de cargos de confiança</t>
  </si>
  <si>
    <t xml:space="preserve"> Monetizar terrenos excedente em Gravataí</t>
  </si>
  <si>
    <t xml:space="preserve"> Importar biscoito Salmas do México para crescer na categoria de saudáveis e aumentar o portfólio e representatividade de Snacks salgados no Brasil</t>
  </si>
  <si>
    <t xml:space="preserve"> Redução do químico fermento TopRise SD (52370) utilizado em tortilhas</t>
  </si>
  <si>
    <t xml:space="preserve"> Slotting: Implementação do Layout de picking com base na Curva ABC</t>
  </si>
  <si>
    <t xml:space="preserve"> [Raposo] Alterar o modo de tratamento de água da área de Chillers e Caldeiras</t>
  </si>
  <si>
    <t xml:space="preserve"> Encerrar rodada de negociação com Amil até janeiro/2020</t>
  </si>
  <si>
    <t xml:space="preserve"> [RJ] Reduzir interrupções da Linha 1 aumentando a produtividade de RJ</t>
  </si>
  <si>
    <t xml:space="preserve"> Recuperar impostos de Vale Transporte, Vale Refeição e coparticipação do plano de saúde.</t>
  </si>
  <si>
    <t xml:space="preserve"> [Wonka B] Entrar no segmento de bolos caseiros com Pullman/Plusvita</t>
  </si>
  <si>
    <t xml:space="preserve"> Lançar novos Skus para o portfolio de pães especiais Nutrella</t>
  </si>
  <si>
    <t xml:space="preserve"> Desenvolvimento de novos sku's .Zaraplast</t>
  </si>
  <si>
    <t xml:space="preserve"> [Raposo] Aumentar disponibilidade da Linha 13 para redução de corte de produção, através do aumento da eficácia.</t>
  </si>
  <si>
    <t xml:space="preserve"> Politica de Pagamentos 1x ao mes</t>
  </si>
  <si>
    <t xml:space="preserve"> Bid competitivo de Telefonia móvel</t>
  </si>
  <si>
    <t xml:space="preserve"> [Brasilia] Aumentar disponibilidade da Linha 1 para redução de corte de produção, através do aumento da eficácia.</t>
  </si>
  <si>
    <t xml:space="preserve"> Implementar roteirização dinâmica no canal ASE</t>
  </si>
  <si>
    <t xml:space="preserve"> Implementar turno vespertino de entrega</t>
  </si>
  <si>
    <t xml:space="preserve"> Aumentar frete retorno para redução de custo transporte primário</t>
  </si>
  <si>
    <t xml:space="preserve"> Rever contratos de aluguéis de veículos</t>
  </si>
  <si>
    <t xml:space="preserve"> [Recife] Aumentar disponibilidade da Linha 1 para redução de corte de produção, através do aumento da eficácia.</t>
  </si>
  <si>
    <t xml:space="preserve"> Revisão do Estorno de Crédito do ICMS do Estado de São Paulo</t>
  </si>
  <si>
    <t xml:space="preserve"> Crédito Presumido Compra de Farinha do Estado do Paraná</t>
  </si>
  <si>
    <t xml:space="preserve"> Utilizar cabotagem para Rotas do Nordeste</t>
  </si>
  <si>
    <t xml:space="preserve"> [Recife] Aumentar disponibilidade da Linha 2 para redução de corte de produção, através do aumento da eficácia.</t>
  </si>
  <si>
    <t xml:space="preserve"> Realizar bidding aberto competitivo com novos fornecedores para frete primário</t>
  </si>
  <si>
    <t xml:space="preserve"> Negociação de Gergelim 2020</t>
  </si>
  <si>
    <t xml:space="preserve"> [RJ] Reduzir interrupções da Linha 3 (16K) aumentando a produtividade de RJ</t>
  </si>
  <si>
    <t xml:space="preserve"> [RJ] Reduzir interrupções da Linha 5 aumentando a produtividade de RJ</t>
  </si>
  <si>
    <t xml:space="preserve"> Tail Spend Management [Mkt e Manutenção]</t>
  </si>
  <si>
    <t xml:space="preserve"> Incentivo Fiscal de Brasilia</t>
  </si>
  <si>
    <t xml:space="preserve"> Negociação Nucleo Conservador e Nucleo Humectante 2020</t>
  </si>
  <si>
    <t xml:space="preserve"> Relançamento do Grand Burger Brioche Pullman e Plusvita</t>
  </si>
  <si>
    <t xml:space="preserve"> Desenvolver Portfólio de Lanches para o canal C&amp;C (SP e RJ) | KIM</t>
  </si>
  <si>
    <t xml:space="preserve"> Insourcing designer</t>
  </si>
  <si>
    <t xml:space="preserve"> Negociação Nielsen (Global, Regional ou Local)</t>
  </si>
  <si>
    <t xml:space="preserve"> Aprovação fornecedor alternativo para Fibra de Aveia</t>
  </si>
  <si>
    <t xml:space="preserve"> Licitação Regional Quimicos 2020</t>
  </si>
  <si>
    <t xml:space="preserve"> Licitação E&amp;E Regional</t>
  </si>
  <si>
    <t xml:space="preserve"> BID Global de Gluten 20/21</t>
  </si>
  <si>
    <t xml:space="preserve"> Retirada de metade da impressão na área da corbata dos sacos de pães e redução do calço branco, com impacto em 0,8% no custo dos itens com o fornecedor Copobrás</t>
  </si>
  <si>
    <t xml:space="preserve"> Reduzir gastos de multas por NIC</t>
  </si>
  <si>
    <t xml:space="preserve"> [Governança] Ações de Comunicação que aproxime colaboradores dos líderes e das áreas</t>
  </si>
  <si>
    <t xml:space="preserve"> [Clima] [Planta Raposo] Revitalização ou criação de espaço social/recreação para fábrica Raposo</t>
  </si>
  <si>
    <t xml:space="preserve"> [Clima] [RJ] Revitalização ou criação de espaço social/recreação para fábrica Rio de Janeiro</t>
  </si>
  <si>
    <t xml:space="preserve"> [Clima] [Gravataí] Revitalização ou criação de espaço social/recreação para Fábrica Gravataí</t>
  </si>
  <si>
    <t xml:space="preserve"> [Clima] [Jaboatão] Revitalização ou criação de espaço social/recreação para fábrica Jaboatão</t>
  </si>
  <si>
    <t xml:space="preserve"> [Clima] [Mogi] Revitalização ou criação de espaço social/recreação para fábrica de Mogi</t>
  </si>
  <si>
    <t xml:space="preserve"> [Programa de Capacitação] Implementar processo de onboarding de 90 dias com materiais corporativos e sugestão de agendas e conversas a serem feitas</t>
  </si>
  <si>
    <t xml:space="preserve"> [Governança] Cápsula de cultura: criar cápsulas mais abrangentes que além de informações gerais da cultura Bimbo possam também trazer resultados nacionais e regionais</t>
  </si>
  <si>
    <t xml:space="preserve"> [Disciplina Operacional] Automatizar e Comunicar o processo de Workflow de MP's</t>
  </si>
  <si>
    <t xml:space="preserve"> [Modelo de Remuneração] Criar reconhecimento por tempo de casa</t>
  </si>
  <si>
    <t xml:space="preserve"> [Programa de Capacitação] Criar treinamento e atividades para desenvolver comportamentos de mudança de mentalidade e senso de dono</t>
  </si>
  <si>
    <t xml:space="preserve"> [Modelo de Remuneração] Implementar Beneficios Emocionais: Flexibilidade Laboral</t>
  </si>
  <si>
    <t xml:space="preserve"> [Modelo de Remuneração] Criar mapa de carreira Y para colaboradores</t>
  </si>
  <si>
    <t xml:space="preserve"> [Clima] Revisar processo de construção do Plano Laboral para que mais colaboradores sejam envolvidos</t>
  </si>
  <si>
    <t xml:space="preserve"> [Modelo de Avaliação] Desenhar modelo de Plano de Sucessão para todos os cargos de liderança da BB</t>
  </si>
  <si>
    <t xml:space="preserve"> [Modelo de Remuneração] Desenvolver politica de merito e promoção com conexão as os resultados de avaliação de desempenho</t>
  </si>
  <si>
    <t xml:space="preserve"> Renegociação contrato restaurante</t>
  </si>
  <si>
    <t xml:space="preserve"> Retirar o insumo farinha de malte em 4 SKUs PUL/PVT e retirar farinha de malte e incluir farelo de trigo em 4 SKUs PUL/PVT em todas as plantas Brasil</t>
  </si>
  <si>
    <t xml:space="preserve"> Reduzir quantidade de óleo em pães mainstream PUL/PVT (2 SKUS)</t>
  </si>
  <si>
    <t xml:space="preserve"> [Produtividade] Automatizar o processo de validação e pagamento de fretes</t>
  </si>
  <si>
    <t xml:space="preserve"> [Disciplina Operacional] Criar Politica de Controle e Utilização de Uniformes</t>
  </si>
  <si>
    <t xml:space="preserve"> Eliminar recebimentos de vendas em espécie</t>
  </si>
  <si>
    <t xml:space="preserve"> Pedido Sugerido ABRAXAS</t>
  </si>
  <si>
    <t xml:space="preserve"> Implementar política de pedido mínimo</t>
  </si>
  <si>
    <t xml:space="preserve"> Implementar um novo processo para prospecção de novos clientes</t>
  </si>
  <si>
    <t xml:space="preserve"> Desenvolvimento de Novos Canais (Canal Doceiro)</t>
  </si>
  <si>
    <t xml:space="preserve"> Reativar Clientes Especiais</t>
  </si>
  <si>
    <t xml:space="preserve"> Diminuir Gap da distribuição de mix  por meio de metas e remuneração variável de vendedores.</t>
  </si>
  <si>
    <t xml:space="preserve"> Combo Execução (Material + produto bonificado)</t>
  </si>
  <si>
    <t xml:space="preserve"> Ativação Volta as aulas 1° SEM</t>
  </si>
  <si>
    <t xml:space="preserve"> Ativação de Ação de verão</t>
  </si>
  <si>
    <t xml:space="preserve"> Recuperação de Encargos sobre 1/3 de Férias de colaboradores</t>
  </si>
  <si>
    <t xml:space="preserve"> Recuperação de Encargos Contribuições de Terceiros: INCRA, FNDE e Sistema S. O impacto deve ser de 5,8%</t>
  </si>
  <si>
    <t xml:space="preserve"> Implementar atendimento mensal para clientes de baixo dropsize com portfolio de Larga Vida</t>
  </si>
  <si>
    <t xml:space="preserve"> Desenvolver fornecedor de farinha Integral Planta Nordeste</t>
  </si>
  <si>
    <t xml:space="preserve"> Implementar programa de confiabilidade de fornecedor de farinhas</t>
  </si>
  <si>
    <t xml:space="preserve"> Importação direta de cacau.</t>
  </si>
  <si>
    <t xml:space="preserve"> Prazo de pagamento categoria Cacau</t>
  </si>
  <si>
    <t xml:space="preserve"> [LEAN] Criação do BSC para utilização nas reuniões Semanais Gerência Regional com Planta Mogi</t>
  </si>
  <si>
    <t xml:space="preserve"> Desenvolver novo fornecedor óleo de soja</t>
  </si>
  <si>
    <t xml:space="preserve"> Otimizar fórmulas de pães através da tecnologia de enzimas em 2 SKUS em todas as plantas</t>
  </si>
  <si>
    <t xml:space="preserve"> Otimização de custos agência on line</t>
  </si>
  <si>
    <t xml:space="preserve"> Otimização de custos agência off line</t>
  </si>
  <si>
    <t xml:space="preserve"> Bidding CASTANHA DE CAJU 2O2O</t>
  </si>
  <si>
    <t xml:space="preserve"> Desenvolver opções de fornecedores para conservantes naturais</t>
  </si>
  <si>
    <t xml:space="preserve"> Desenvolver novos fornecedores de Filme Stretch</t>
  </si>
  <si>
    <t xml:space="preserve"> Substituição do químico conservante shelf life em todos os SKUS de pães em todas as plantas</t>
  </si>
  <si>
    <t xml:space="preserve"> Bidding categoria de grãos</t>
  </si>
  <si>
    <t xml:space="preserve"> [Programa de Capacitação] A2E Essentials</t>
  </si>
  <si>
    <t xml:space="preserve"> Redistribuição das quantidades de castanhas e nozes em pães com nuts em sua formulação, priorizando a de menor custo</t>
  </si>
  <si>
    <t xml:space="preserve"> #5361 Processo de Fason (compra do trigo para a produção da farinha)</t>
  </si>
  <si>
    <t xml:space="preserve"> [Programa de Capacitação] Criar Treinamento sobre o processo de Gestão Orçamentária Bimbo para Líderes Brasil</t>
  </si>
  <si>
    <t xml:space="preserve"> Alteração de granulometria da farinha integral para redução de 2% base farinha de glúten em fórmula de todas as plantas</t>
  </si>
  <si>
    <t xml:space="preserve"> Substitução do HOSO por blend de girassol + HOSO em 14 SKUs de doces</t>
  </si>
  <si>
    <t xml:space="preserve"> [Litígios] [Redução de demanda] Aprimoramento e correção da base de dados para análises jurídicas</t>
  </si>
  <si>
    <t xml:space="preserve"> [Litígios] [Redução de demanda] Criar governança e monitoramento de KPIs mais importantes de jornada laboral</t>
  </si>
  <si>
    <t xml:space="preserve"> #8652 IP Program de Trigo</t>
  </si>
  <si>
    <t xml:space="preserve"> #2098Change Supplier (Encapsulated Sorbic Acid)</t>
  </si>
  <si>
    <t xml:space="preserve"> Bidding Regional de Sementes</t>
  </si>
  <si>
    <t xml:space="preserve"> Troca de quantidade de gotas grandes (90428) pela gota pequena (50913) em números de gotas, para Ana Maria Gotas e Bolo Gotas</t>
  </si>
  <si>
    <t xml:space="preserve"> #3705/5424 Desenvolvimento de fornecedor de maçã desidratada</t>
  </si>
  <si>
    <t xml:space="preserve"> Alteração do frete do fornecedor Harald Cif para Fob</t>
  </si>
  <si>
    <t xml:space="preserve"> #5371/6960 make or buy sugar confectionery</t>
  </si>
  <si>
    <t xml:space="preserve"> [Top Team Effectiveness] Iniciativa Mãe</t>
  </si>
  <si>
    <t xml:space="preserve"> PIS e COFINS sobre receita financeira</t>
  </si>
  <si>
    <t xml:space="preserve"> Exclusão do PIS e COFINS da sua base</t>
  </si>
  <si>
    <t xml:space="preserve"> [Raposo] Redução de consumo de energia com Automação dos compressores e dos chillers.</t>
  </si>
  <si>
    <t xml:space="preserve"> Desenvolver novo fornecedor de Álcool Etílico para as plantas de Mogi e Raposo</t>
  </si>
  <si>
    <t xml:space="preserve"> Desenvolver novo fornecedor para a categoria de Lácteos</t>
  </si>
  <si>
    <t xml:space="preserve"> [Litígios] [Redução de demanda] Revisar o fluxo do processo demissional</t>
  </si>
  <si>
    <t xml:space="preserve"> [Mogi] Redução do consumo de gás.</t>
  </si>
  <si>
    <t xml:space="preserve"> Reduzir as divergências de preços</t>
  </si>
  <si>
    <t xml:space="preserve"> Farinha Integral Cif para Fob</t>
  </si>
  <si>
    <t xml:space="preserve"> [Mogi] Reduzir custo/consumo de energia elétrica na planta de Mogi</t>
  </si>
  <si>
    <t xml:space="preserve"> [Rio de Janeiro] Redução do consumo de energia.</t>
  </si>
  <si>
    <t xml:space="preserve"> Portfólio ideal (Batalha Naval)</t>
  </si>
  <si>
    <t xml:space="preserve"> Manutenção de Cestos (dados Externos)</t>
  </si>
  <si>
    <t xml:space="preserve"> [Recife] Redução do consumo de energia.</t>
  </si>
  <si>
    <t xml:space="preserve"> [Gravataí] Redução do consumo de gás.</t>
  </si>
  <si>
    <t xml:space="preserve"> [Raposo] Redução do consumo de gás.</t>
  </si>
  <si>
    <t xml:space="preserve"> [Recife] Redução do consumo de gás.</t>
  </si>
  <si>
    <t xml:space="preserve"> Renovação Contratual Metlife</t>
  </si>
  <si>
    <t xml:space="preserve"> Débito automático de convênios de tecnologia</t>
  </si>
  <si>
    <t xml:space="preserve"> Monetizar equipamentos não operacionais no Brasil</t>
  </si>
  <si>
    <t xml:space="preserve"> Negociação de energia no mercado livre a partir de 2021</t>
  </si>
  <si>
    <t xml:space="preserve"> [Mogi]Replicação Nacional do Sistema Automático de Geradores de monitoramento  na rede Electrica</t>
  </si>
  <si>
    <t xml:space="preserve"> [RAPOSO] Otimizar sobrepeso no corte do pão sem casca</t>
  </si>
  <si>
    <t xml:space="preserve"> Substituição da fibra de trigo pela fibra de aveia (atual) e ajuste da dosagem em 11 SKUs</t>
  </si>
  <si>
    <t xml:space="preserve"> Redução Sobrepeso L06</t>
  </si>
  <si>
    <t xml:space="preserve"> [MOGI] REDUÇÃO DE RECLAMAÇÕES (CPM) ATRAVÉS DA MUDANÇA DO ESQUEMA LABORAL (4° TURMA)</t>
  </si>
  <si>
    <t xml:space="preserve"> Negociação Uva Passa 2020</t>
  </si>
  <si>
    <t xml:space="preserve"> [Brasilia] Alterar o modo de tratamento de água da área de Chillers e Caldeiras</t>
  </si>
  <si>
    <t xml:space="preserve"> [CLONED FROM #610] Otimizar fórmulas de pães através da tecnologia de enzimas em 10 SKUS em todas as plantas</t>
  </si>
  <si>
    <t xml:space="preserve"> [CLONED FROM #5090] Reduzir quantidade de óleo em pães mainstream PUL/PVT (10 SKUS)</t>
  </si>
  <si>
    <t xml:space="preserve"> BID de cantoneiras para amarração de pallets</t>
  </si>
  <si>
    <t xml:space="preserve"> BID para compra de rodizios para dolly</t>
  </si>
  <si>
    <t xml:space="preserve"> Centralização das compras de Pneus</t>
  </si>
  <si>
    <t xml:space="preserve"> Centralizar negociação de baterias</t>
  </si>
  <si>
    <t xml:space="preserve"> [CLONADO DO nº1028] Bid estruturado para materiais de trade (Display Aramado e PS)</t>
  </si>
  <si>
    <t xml:space="preserve"> Alteração do frete do fornecedor Coper MC</t>
  </si>
  <si>
    <t xml:space="preserve"> ATUALIZAÇÃO PROCEDIMENTO DE CRÉDITO</t>
  </si>
  <si>
    <t xml:space="preserve"> AUTOMATIZAÇÃO LIMITE DE CRÉDITO</t>
  </si>
  <si>
    <t xml:space="preserve"> IMPLEMENTAR NOVO PORTAL DE BOLETOS</t>
  </si>
  <si>
    <t xml:space="preserve"> Limpeza contencioso para tomada de decisões nas contas de ajuizamento</t>
  </si>
  <si>
    <t xml:space="preserve"> DEPURACAO DA CARTEIRA DE COBRANCA COM SEGMENTO INCOBRÁVEL</t>
  </si>
  <si>
    <t xml:space="preserve"> Automatizar cálculo do PDD</t>
  </si>
  <si>
    <t xml:space="preserve"> SISTEMA DE CANHOTO VIRTUAL</t>
  </si>
  <si>
    <t xml:space="preserve"> CONTRATAÇÃO EMPRESA DE COBRANÇA</t>
  </si>
  <si>
    <t xml:space="preserve"> Conciliação 1111.0009: Conciliação de abatimentos realizados pelos clientes versos acordos reconhecidos pelos clientes</t>
  </si>
  <si>
    <t xml:space="preserve"> Triagem de paletes PBR</t>
  </si>
  <si>
    <t xml:space="preserve"> [RPA] LOGÍSTICA</t>
  </si>
  <si>
    <t xml:space="preserve"> [Raposo] Realizar compra de acessórios para otimizar setup na limpeza da injetora L12</t>
  </si>
  <si>
    <t xml:space="preserve"> Automatizar processo Ticketlog</t>
  </si>
  <si>
    <t xml:space="preserve"> Automatizar Risco Sacado (Banco x Oracle)</t>
  </si>
  <si>
    <t xml:space="preserve"> Projeto Zero Protesto</t>
  </si>
  <si>
    <t xml:space="preserve"> Correção estrutura nacional de Agencias, automatizando as liquidações.</t>
  </si>
  <si>
    <t xml:space="preserve"> Utilizar Pay by performance no Mix do Distribuidor</t>
  </si>
  <si>
    <t xml:space="preserve"> Expansão de larga vida no canal terceiro</t>
  </si>
  <si>
    <t xml:space="preserve"> Expansão e segmentação de áreas brancas</t>
  </si>
  <si>
    <t xml:space="preserve"> Migrar controle de agências para AR</t>
  </si>
  <si>
    <t xml:space="preserve"> Projeto Reduz + (Eliminação de Papel)</t>
  </si>
  <si>
    <t xml:space="preserve"> Automatização Ingressos RI via RPA's</t>
  </si>
  <si>
    <t xml:space="preserve"> Implementar OI (Operador Independente) para os clientes distantes e de baixo drop size</t>
  </si>
  <si>
    <t xml:space="preserve"> [Raposo] Aumentar disponibilidade da Linha 03 para redução de corte de produção, através do aumento da eficácia.</t>
  </si>
  <si>
    <t xml:space="preserve"> [PA] Balanceamento de linha desobstruindo gargalos com aumento de produtividade da linha 04</t>
  </si>
  <si>
    <t xml:space="preserve"> [MOGI] Diminuir quantidade a ser comprada de lâminas para fatiadoras</t>
  </si>
  <si>
    <t xml:space="preserve"> [MOGI] Redução de Horas Extras (CQ)</t>
  </si>
  <si>
    <t xml:space="preserve"> [MOGI] Redução de Horas Extras (Seg. Alimentar)</t>
  </si>
  <si>
    <t xml:space="preserve"> [MOGI] Redução de Quadro Básico através de mudança de layout no fluxo de montagem de cestos(Montagem de caixas Pantoja)</t>
  </si>
  <si>
    <t xml:space="preserve"> [MOGI] Redução de Quadro Básico através de mudança de layout (Lavadora de cestos em atividade)</t>
  </si>
  <si>
    <t xml:space="preserve"> [MOGI] Redução do custo de compra das Vassouras</t>
  </si>
  <si>
    <t xml:space="preserve"> [Recife] Controlar compras de materias por demandas</t>
  </si>
  <si>
    <t xml:space="preserve"> (Recife) Redução de posto de trabalho embalagem L#01</t>
  </si>
  <si>
    <t xml:space="preserve"> [Recife] Redução de posto de trabalho Esponja L#02</t>
  </si>
  <si>
    <t xml:space="preserve"> [Recife] Contratação automação interna</t>
  </si>
  <si>
    <t xml:space="preserve"> [Recife] Redução de hora extra</t>
  </si>
  <si>
    <t xml:space="preserve"> [RECIFE] Redução consumo dos sacos de pesadinha</t>
  </si>
  <si>
    <t xml:space="preserve"> [Recife] Reduzir horas extras MOD</t>
  </si>
  <si>
    <t xml:space="preserve"> [Gravatai] Redução do consumo de energia elétrica</t>
  </si>
  <si>
    <t xml:space="preserve"> [Gravataí] Redução do consumo e custo de água.</t>
  </si>
  <si>
    <t xml:space="preserve"> [Gravataí] Troca de fornecedor de químicos de limpeza</t>
  </si>
  <si>
    <t xml:space="preserve"> [Gravataí] Redução de consumo sacos de sala de mescla</t>
  </si>
  <si>
    <t xml:space="preserve"> [Gravataí] Substituição de fornecedor GreenLab</t>
  </si>
  <si>
    <t xml:space="preserve"> [RIO] Redução Consumo de Esteiras UNRJ</t>
  </si>
  <si>
    <t xml:space="preserve"> [Gravatai] Poço em desuso</t>
  </si>
  <si>
    <t xml:space="preserve"> [RIO] Redução Mão de Obra Terceiro Eventual Preventivas UNRJ</t>
  </si>
  <si>
    <t xml:space="preserve"> [RIO] Redução de Custo com destinação de Efluentes UNRJ</t>
  </si>
  <si>
    <t xml:space="preserve"> [RIO] Redução Consumo de Tintas para Datadores UNRJ</t>
  </si>
  <si>
    <t xml:space="preserve"> [RIO] Redução manutenção masseira Sancassiano UNRJ</t>
  </si>
  <si>
    <t xml:space="preserve"> (Rio de Janeiro) Redução Importação de Peças</t>
  </si>
  <si>
    <t xml:space="preserve"> [Rio de Janeiro] Redução de Gastos de peças e serviços</t>
  </si>
  <si>
    <t xml:space="preserve"> Recauchutagem de Pneus</t>
  </si>
  <si>
    <t xml:space="preserve"> [Litígios] Garantir cumprimento da cota de PCD's</t>
  </si>
  <si>
    <t xml:space="preserve"> Reduzir gastos com Impressoras</t>
  </si>
  <si>
    <t xml:space="preserve"> Levantamento de contratos e propostas (outros) e renegociação de valores e escopo de assuntos em TI</t>
  </si>
  <si>
    <t xml:space="preserve"> Lançar novo sabor Pão Artesano: Pão na Chapa</t>
  </si>
  <si>
    <t xml:space="preserve"> [Raposo] Redução do Consumo de Água.</t>
  </si>
  <si>
    <t xml:space="preserve"> [Rio de Janeiro] Redução do Consumo de Água</t>
  </si>
  <si>
    <t xml:space="preserve"> [Brasília] Redução do consumo de água.</t>
  </si>
  <si>
    <t xml:space="preserve"> Negociaçao Plano de Saude Unimed</t>
  </si>
  <si>
    <t xml:space="preserve"> Restruturação de Atividades com Bancos</t>
  </si>
  <si>
    <t xml:space="preserve"> Majorar preços do canal tradicional para incluir prazo de sete dias para pagamento</t>
  </si>
  <si>
    <t xml:space="preserve"> Negociação de Pallets</t>
  </si>
  <si>
    <t xml:space="preserve"> ENERGIA 2022</t>
  </si>
  <si>
    <t xml:space="preserve"> Lançar Pão e Bisnaga branca da marca Nutrella na região Sul</t>
  </si>
  <si>
    <t xml:space="preserve"> Projeto Gohan: retirada do ingrediente farinha de arroz na bisnaga integral PUL/PVT</t>
  </si>
  <si>
    <t>Custos fixos</t>
  </si>
  <si>
    <t>Jurídico</t>
  </si>
  <si>
    <t>Processos administrativos</t>
  </si>
  <si>
    <t>Manufatura  - Produtividade</t>
  </si>
  <si>
    <t>10899 - [MOGI] Redução de Quadro Básico linha 3 (8711?)</t>
  </si>
  <si>
    <t>11385 - Implementação Ferramenta de Gerenciamento de Desempenho Corporativo (Jedox) (11387?)</t>
  </si>
  <si>
    <t>Compras</t>
  </si>
  <si>
    <t>Portfolio management</t>
  </si>
  <si>
    <t>Go-to-Market</t>
  </si>
  <si>
    <t>Tecnologia</t>
  </si>
  <si>
    <t>Tributos</t>
  </si>
  <si>
    <t>Saúde Organizacional</t>
  </si>
  <si>
    <t>Manufatura</t>
  </si>
  <si>
    <t>Supply chain</t>
  </si>
  <si>
    <t>Gestão de receita</t>
  </si>
  <si>
    <t>GTM - Distribuição</t>
  </si>
  <si>
    <t>Portfolio management - STB</t>
  </si>
  <si>
    <t>Portfolio management - Pães</t>
  </si>
  <si>
    <t>Jurídico - Redução de demanda</t>
  </si>
  <si>
    <t>Manufatura  - Sustentabilidade</t>
  </si>
  <si>
    <t>Gestão de receita  - Precificação</t>
  </si>
  <si>
    <t>Gestão de receita  - Promoção</t>
  </si>
  <si>
    <t>Gestão de receita  - Shopper marketing e GC</t>
  </si>
  <si>
    <t>SC - Planejamento network</t>
  </si>
  <si>
    <t>Manufatura  - Comite de perdas</t>
  </si>
  <si>
    <t>Saúde organizacional</t>
  </si>
  <si>
    <t>Saúde - Visão compartilhada</t>
  </si>
  <si>
    <t>Manufatura  - Gestão de ativos</t>
  </si>
  <si>
    <t>SC - Armazenagem</t>
  </si>
  <si>
    <t xml:space="preserve"> [MOGI] Redução de Quadro Básico linha 3 (8711?)</t>
  </si>
  <si>
    <t xml:space="preserve"> Implementação Ferramenta de Gerenciamento de Desempenho Corporativo (Jedox) (11387?)</t>
  </si>
  <si>
    <t>Project Nb</t>
  </si>
  <si>
    <t xml:space="preserve"> Plano de crescimento / Atacadão</t>
  </si>
  <si>
    <t xml:space="preserve"> BID EMBALAGENS FLEXIVEIS / PP e PE / 1ªOnda</t>
  </si>
  <si>
    <t xml:space="preserve"> Expansão e segmentação de áreas Cinzas / Onda 1</t>
  </si>
  <si>
    <t xml:space="preserve"> Eliminar utilização de container de enzima / Caravan para Corbion</t>
  </si>
  <si>
    <t xml:space="preserve"> Inplasul / Desenvolvimento novo fornecimento saco de pães</t>
  </si>
  <si>
    <t xml:space="preserve"> [Raposo] Realocação de turno dos colaboradores do 1° turno para o 2° turno da linha 01</t>
  </si>
  <si>
    <t xml:space="preserve"> [Brasília] Nacionalização de membranas da mesa boleadora</t>
  </si>
  <si>
    <t xml:space="preserve"> Manutenção de Cestos  /Novo Player desenvolvido / Dekyplast</t>
  </si>
  <si>
    <t xml:space="preserve"> Controle e Redução das horas extras / Vendas</t>
  </si>
  <si>
    <t xml:space="preserve"> [Brasília] Redução do consumo de energia elétrica.</t>
  </si>
  <si>
    <t xml:space="preserve"> IP Telefonia fixa</t>
  </si>
  <si>
    <t xml:space="preserve"> [BEN] Explorar segmento de high indulgence em SBG em comanufacturing com a Nestlé</t>
  </si>
  <si>
    <t xml:space="preserve"> BID Farinha Brasilia Place Holder #599</t>
  </si>
  <si>
    <t xml:space="preserve"> Renegociação de Preços Enzima Powerbake 7200 Danisco / Dupont</t>
  </si>
  <si>
    <t xml:space="preserve"> Renegociação de Preços Enzima 2001/1 Danisco / Dupont</t>
  </si>
  <si>
    <t xml:space="preserve"> BID Farinha Rio de Janeiro Place Holder #599</t>
  </si>
  <si>
    <t xml:space="preserve"> [MOGI] Implementação Programa REMAR</t>
  </si>
  <si>
    <t xml:space="preserve"> [RAPOSO] Redução de Bajas Linha 00</t>
  </si>
  <si>
    <t xml:space="preserve"> [RAPOSO] Redução de bajas Linha 02</t>
  </si>
  <si>
    <t xml:space="preserve"> [RAPOSO] Redução de bajas Linha 03</t>
  </si>
  <si>
    <t xml:space="preserve"> [RAPOSO] Redução de bajas Linha 04</t>
  </si>
  <si>
    <t xml:space="preserve"> [RAPOSO] Redução de bajas Linha 06</t>
  </si>
  <si>
    <t xml:space="preserve"> [RAPOSO] Redução de bajas Linha 08</t>
  </si>
  <si>
    <t xml:space="preserve"> [RAPOSO] Redução de bajas Linha 12</t>
  </si>
  <si>
    <t xml:space="preserve"> [RAPOSO] Redução de bajas Linha 13</t>
  </si>
  <si>
    <t xml:space="preserve"> Roll out Gestão de Resíduos (Exceto SP e Mogi)</t>
  </si>
  <si>
    <t xml:space="preserve"> [RAPOSO] Implementação Programa REMAR</t>
  </si>
  <si>
    <t xml:space="preserve"> [WS] Aprovar mais fornecedores de açucar invertido</t>
  </si>
  <si>
    <t xml:space="preserve"> [WS] Desenvolvimento de novos fornecedores gotas</t>
  </si>
  <si>
    <t xml:space="preserve"> [WS] Desenvolvimento de novos fornecedores cacau</t>
  </si>
  <si>
    <t xml:space="preserve"> [WS] Compra direta Ácido ascórbico e Ácido citrico</t>
  </si>
  <si>
    <t xml:space="preserve"> [WS] Fermento creme Raposo Tavares</t>
  </si>
  <si>
    <t xml:space="preserve"> [WS] Reformulação da linha Nutrella com ajuste de peso final, extensão de shelf life e cobertura 360 (Projeto Garota de Ipanema)</t>
  </si>
  <si>
    <t xml:space="preserve"> TPR Planejamento e Aprovação das Promoções</t>
  </si>
  <si>
    <t xml:space="preserve"> [WS] Desenvolver mais fornecedores de farinha</t>
  </si>
  <si>
    <t xml:space="preserve"> [WS] Parceira para a produção de gluten no Brasil</t>
  </si>
  <si>
    <t xml:space="preserve"> [WS] Revisão de embalagem e frete de todas as farinhas</t>
  </si>
  <si>
    <t xml:space="preserve"> [WS] Envolver farelo na negociaçao da farinha</t>
  </si>
  <si>
    <t xml:space="preserve"> Venda de Bens de Informática ( Bens em Desuso ) [CHILE]</t>
  </si>
  <si>
    <t xml:space="preserve"> IP Análise de Falcoaria</t>
  </si>
  <si>
    <t xml:space="preserve"> [MOGI] Redução de bajas de produção com a utilização de método PDCA</t>
  </si>
  <si>
    <t xml:space="preserve"> [GRAVATAÍ] Redução de bajas Linha 01 e Linha 04 com a utilização de método PDCA.</t>
  </si>
  <si>
    <t xml:space="preserve"> IP Substituição de lâminas Bettendorf x Hansaloy</t>
  </si>
  <si>
    <t xml:space="preserve"> [RECIFE] Redução de bajas de produção com utilização de método PDCA.</t>
  </si>
  <si>
    <t xml:space="preserve"> [BRASÍLIA] Redução de bajas de produção com utilização de método PDCA.</t>
  </si>
  <si>
    <t xml:space="preserve"> IP Negociação fornecedor de manutenção e gestão de dollies</t>
  </si>
  <si>
    <t xml:space="preserve"> Monetizar equipamentos não operacionais no Brasil Carros Executivos</t>
  </si>
  <si>
    <t xml:space="preserve"> [RJ] Redução de bajas da L03</t>
  </si>
  <si>
    <t xml:space="preserve"> [RJ] Redução de bajas da L01</t>
  </si>
  <si>
    <t xml:space="preserve"> [RJ] Redução de bajas da L05</t>
  </si>
  <si>
    <t xml:space="preserve"> [RECIFE] Implementação Programa REMAR</t>
  </si>
  <si>
    <t xml:space="preserve"> [GRAVATAÍ] Implementação Programa REMAR</t>
  </si>
  <si>
    <t xml:space="preserve"> Venda de equipamentos de informatica deteriorados PERU</t>
  </si>
  <si>
    <t xml:space="preserve"> Arquitetura de Preços 2021 /SP</t>
  </si>
  <si>
    <t xml:space="preserve"> Arquitetura de Preços 2021 /RJ</t>
  </si>
  <si>
    <t xml:space="preserve"> Arquitetura de Preços 2021 /NE</t>
  </si>
  <si>
    <t xml:space="preserve"> Arquitetura de Preços 2021 /SUL</t>
  </si>
  <si>
    <t xml:space="preserve"> Arquitetura de Preços 2021 /DF</t>
  </si>
  <si>
    <t xml:space="preserve"> Westrock Desenvolvimento para novo fornecimento de caixa de Papelão</t>
  </si>
  <si>
    <t xml:space="preserve"> [Brasília] Redução de Sobrepeso /L01 2ª ONDA</t>
  </si>
  <si>
    <t xml:space="preserve"> [RAPOSO] Redução de valores contrato SODEXO Facilities</t>
  </si>
  <si>
    <t xml:space="preserve"> [ENABLER] RVV Remuneração Variável de Vendedores</t>
  </si>
  <si>
    <t xml:space="preserve"> [ENABLER] Registro único de faturamento DRN MC1 x DFe</t>
  </si>
  <si>
    <t xml:space="preserve"> [Mogi] Modificação de layout na área de modelagem 20K para eliminação de farinheira e esteiras (ganho de matéria prima)</t>
  </si>
  <si>
    <t xml:space="preserve"> [Mogi] Implementação sistema de despoeiramento do depanner da 20k para reduzir frequencia de limpeza e gastos com materiais(filtros e material de limpeza)</t>
  </si>
  <si>
    <t xml:space="preserve"> [RIO] Implementação programa REMAR</t>
  </si>
  <si>
    <t xml:space="preserve"> [Mogi] Aumento de Produtividade Linha Bolleria</t>
  </si>
  <si>
    <t xml:space="preserve"> [BRASÍLIA] Implementação Programa REMAR</t>
  </si>
  <si>
    <t xml:space="preserve"> [MOGI] MUDANÇA DE FORNECEDOR DE LUBRIFICANTE SPRAY (EXPERT PARA INTERLUB)</t>
  </si>
  <si>
    <t xml:space="preserve"> [Mogi] Redução de diferença de inventários, implementando uma nova metodologia de controle de consumos</t>
  </si>
  <si>
    <t xml:space="preserve"> Revisão espessura e plano mecânico para as embalagens de bisnaga / Fornecedor Zaraplast</t>
  </si>
  <si>
    <t xml:space="preserve"> [MOGI] AQUISIÇÃO DE EQUIPAMENTOS DE LIMPEZA E DEVOLUÇÃO DOS LOCADOS PELA AM LOCAÇÕES</t>
  </si>
  <si>
    <t xml:space="preserve"> [MOGI] REDUÇÃO DA FREQUÊNCIA DE LIMPEZA DE FORNOS, SILOS E ESTUFAS SEM INTERFERIR NA QUALIDADE DO PRODUTO FABRICADO</t>
  </si>
  <si>
    <t xml:space="preserve"> Desenvolver portfólio catálogo ao canal food service 50g com gergelim</t>
  </si>
  <si>
    <t xml:space="preserve"> Desenvolver portfólio catálogo ao canal food service Brioche 86g</t>
  </si>
  <si>
    <t xml:space="preserve"> Desenvolver portfólio catálogo ao canal food service 50g sem gergelim</t>
  </si>
  <si>
    <t xml:space="preserve"> [RJ] Reduzir o consumo de produto químico e gasto com água nas etapas de limpeza na linha 16K</t>
  </si>
  <si>
    <t xml:space="preserve"> [RJ] Redução de 24% no custo do sanitizante pronto uso (sem necessidade de enxágue) DrySan Duo</t>
  </si>
  <si>
    <t xml:space="preserve"> [Projeto Swatch S] Lançar novos bolinhos Ana Maria cobranding Nestlé</t>
  </si>
  <si>
    <t xml:space="preserve"> Alugar energia de um campo solar / Compartilhamento de geração distribuida</t>
  </si>
  <si>
    <t xml:space="preserve"> Xerpas fase 1 Restruturação do processo de S&amp;OP</t>
  </si>
  <si>
    <t xml:space="preserve"> [MOGI] Aumento de Produtividade Linha 3</t>
  </si>
  <si>
    <t xml:space="preserve"> [RIO DE JANEIRO] Redução Custo e Sobrecusto por sobrepeso L03</t>
  </si>
  <si>
    <t xml:space="preserve"> [BRASÍLIA] Redução de diferença de inventários, implementando uma nova metodologia de controle de consumos</t>
  </si>
  <si>
    <t xml:space="preserve"> [RIO DE JANEIRO] Redução de diferença de inventários, implementando uma nova metodologia de controle de consumos</t>
  </si>
  <si>
    <t xml:space="preserve"> [Mogi] [ENABLER DA INICIATIVA #1348] Implementar POKA YOKE para retorno após queda de energia / Todo sistema de utilidades composta pelos compressores, se reiniciarão automaticamente após uma queda de energia. LINHA 3</t>
  </si>
  <si>
    <t xml:space="preserve"> MRO Negociação serviços para componentes Rockwell</t>
  </si>
  <si>
    <t xml:space="preserve"> MRO Negociação motores elétricos</t>
  </si>
  <si>
    <t xml:space="preserve"> MRO Negociaçao de pneumaticos (valvulas, pistoes)</t>
  </si>
  <si>
    <t xml:space="preserve"> MRO renegociação correias (preço Brasil mais alto que outras operaçoes)</t>
  </si>
  <si>
    <t xml:space="preserve"> MRO nacionalização de peças de equipamentos (Lawrence, Comas, Tecnopool, etc)</t>
  </si>
  <si>
    <t xml:space="preserve"> MRO renegociaçao esteiras intralox (preço Brasil mais alto que outras operaçoes)</t>
  </si>
  <si>
    <t xml:space="preserve"> Xerpas fase 2 Cumprimento da Politica de Inventários</t>
  </si>
  <si>
    <t xml:space="preserve"> Desenvolver mercado Farinha B2B</t>
  </si>
  <si>
    <t xml:space="preserve"> Contribuições previdenciárias sobre os pagamentos efetuados a título de salário maternidade e salário paternidade</t>
  </si>
  <si>
    <t xml:space="preserve"> Contribuição Social de 10% sobre a multa do FGTS OneTime</t>
  </si>
  <si>
    <t xml:space="preserve"> Primeiros 15 dias de afastamento Recuperação de Encargos</t>
  </si>
  <si>
    <t xml:space="preserve"> Majoração do RAT (antigo SAT / Seguro de Acidentes de Trabalho) Lei 8212/91</t>
  </si>
  <si>
    <t xml:space="preserve"> FAP Fator Acidentário Previdenciário</t>
  </si>
  <si>
    <t xml:space="preserve"> Otimizar utilização de container de Gluten Fornecedor Beneo</t>
  </si>
  <si>
    <t xml:space="preserve"> [CLONADO DO nº1402] Monetizar equipamentos não operacionais no Brasil Carros Executivos</t>
  </si>
  <si>
    <t xml:space="preserve"> FMP 5374 BID Açúcar 2021</t>
  </si>
  <si>
    <t xml:space="preserve"> Propionato de Calcio Licitação Q3 2020</t>
  </si>
  <si>
    <t xml:space="preserve"> [Raposo] Redução de sobrepeso Linha Tortilhas L03</t>
  </si>
  <si>
    <t xml:space="preserve"> [Brasilia] Redução de gastos com a compra de Sacos para Pesadas</t>
  </si>
  <si>
    <t xml:space="preserve"> CPRB Manutenção e verificação do Recolhimento</t>
  </si>
  <si>
    <t xml:space="preserve"> Negociação 2021 / Castanha do Pará Fornecedor RAPS</t>
  </si>
  <si>
    <t xml:space="preserve"> Egg Strategic Sourcing. Aprovação de fornecedor alternativo</t>
  </si>
  <si>
    <t xml:space="preserve"> #6319Flavors Category Price Negociation</t>
  </si>
  <si>
    <t xml:space="preserve"> [Mogi] Redução de preço por troca de fornecedor de Lubrificante</t>
  </si>
  <si>
    <t xml:space="preserve"> [Modelo de Remuneração] Criar Bônus por Reconhecimento e Resultados Programa Everest</t>
  </si>
  <si>
    <t xml:space="preserve"> [Raposo] Redução de sobrepeso Linha Bolos L04</t>
  </si>
  <si>
    <t xml:space="preserve"> [RPA] FINANÇAS [FISCAL]</t>
  </si>
  <si>
    <t xml:space="preserve"> [RPA] FINANÇAS [ATIVO E CUSTOS]</t>
  </si>
  <si>
    <t xml:space="preserve"> [RPA] FINANÇAS [CONTAS A PAGAR]</t>
  </si>
  <si>
    <t xml:space="preserve"> [RPA] FINANÇAS [CONTAS A RECEBER]</t>
  </si>
  <si>
    <t xml:space="preserve"> [RPA] FINANÇAS  RI  Conciliação DFE X RI</t>
  </si>
  <si>
    <t xml:space="preserve"> Relançamento de Grãos e Castanhas Pullman SKU 500199</t>
  </si>
  <si>
    <t xml:space="preserve"> Negociação de Tarifas de Frete (Primario)  Durante Pandemia</t>
  </si>
  <si>
    <t xml:space="preserve"> [BRASÍLIA] Redução de sobrepeso Pães L01</t>
  </si>
  <si>
    <t xml:space="preserve"> [GRAVATAÍ] Redução de sobrepeso Pães L04</t>
  </si>
  <si>
    <t xml:space="preserve"> [MOGI] Redução de sobrepeso Pães L03</t>
  </si>
  <si>
    <t xml:space="preserve"> [MOGI] Redução de sobrepeso Pães Bolleria</t>
  </si>
  <si>
    <t xml:space="preserve"> Registro único de faturamento DRN  MC1 x DFe</t>
  </si>
  <si>
    <t xml:space="preserve"> [RAPOSO] Redução de diferença de inventários, implementando uma nova metodologia de controle de consumos</t>
  </si>
  <si>
    <t xml:space="preserve"> Desenvolvimento do Canal ecommerce</t>
  </si>
  <si>
    <t xml:space="preserve"> INTERFACE RIARINTER / criação de notas de crédito de devolução no AR (tipo 24/abatimento de cliente)</t>
  </si>
  <si>
    <t xml:space="preserve"> Integração da as NFs emitidas em MC1 e SC no Oracle diretamente do SEFAZ/Carga XML: Mastersaf DFE &gt; Oracle</t>
  </si>
  <si>
    <t xml:space="preserve"> CONCILIAÇÃO CONTA 1111.0001 / Conciliação das NFs em cobrança em relação aos sistemas fiscais e de Origem.</t>
  </si>
  <si>
    <t xml:space="preserve"> CONCILIAÇÃO DA CONTA 1111.0006 / Conta transitória de devolução de clientes tipo abatimento.</t>
  </si>
  <si>
    <t xml:space="preserve"> CONCILIAÇÃO CONTA 1111.0007 / Conciliação de recebimentos pendentes de aplicação.</t>
  </si>
  <si>
    <t xml:space="preserve"> [MOGI] Melhorar recuperação por venda de aparas</t>
  </si>
  <si>
    <t xml:space="preserve"> Internalizar CSC Intercompanhia</t>
  </si>
  <si>
    <t xml:space="preserve"> Portal fornecedor  I Supplier aumento de utilização</t>
  </si>
  <si>
    <t xml:space="preserve"> Centralização RI (Oficina Nacional)</t>
  </si>
  <si>
    <t xml:space="preserve"> [MOGI] Aumento de Produtividade Linha 20K</t>
  </si>
  <si>
    <t xml:space="preserve"> Elaboração de fluxo de atendimento de demandas AR Sharepoint</t>
  </si>
  <si>
    <t xml:space="preserve"> [Mogi] Descarte de ativos em deterioro e devolução de contêineres para redução de custos com aluguéis</t>
  </si>
  <si>
    <t xml:space="preserve"> [Mogi] Redução de horas extras pela equipe de manutenção</t>
  </si>
  <si>
    <t xml:space="preserve"> [Raposo] Substituição de fornecimento de insumos  para limpeza SODEXO para a BIMBO</t>
  </si>
  <si>
    <t xml:space="preserve"> [RAPOSO] Substituição de fornecimento de insumos para manutenção predial SODEXO para a BIMBO</t>
  </si>
  <si>
    <t xml:space="preserve"> [Mogi] Redução com custos de mão de obra terceira (Contrato Sodexo)</t>
  </si>
  <si>
    <t xml:space="preserve"> [RAPOSO] Devolução de containeres refrigerados [AMPE]</t>
  </si>
  <si>
    <t xml:space="preserve"> [Brasília] Acompanhamento e gestão de gastos de materiais.</t>
  </si>
  <si>
    <t xml:space="preserve"> [Brasília] Jardinagem com equipe interna</t>
  </si>
  <si>
    <t xml:space="preserve"> [Brasília] Troca de fornecedor de esteira sanitária</t>
  </si>
  <si>
    <t xml:space="preserve"> [Brasília] Desenvolver fornecedores de materiais de limpeza</t>
  </si>
  <si>
    <t xml:space="preserve"> [Brasília] Limpeza da caixa d'água e silo</t>
  </si>
  <si>
    <t xml:space="preserve"> [Brasília] Revisão do contrato de manutenção nos ar condicionados</t>
  </si>
  <si>
    <t xml:space="preserve"> [Brasília] Redução de 04 operadores (temporários COVID)</t>
  </si>
  <si>
    <t xml:space="preserve"> [Brasília] Redução de hora extra do Industrial</t>
  </si>
  <si>
    <t xml:space="preserve"> [Rio] Redução de hora extra da área industrial</t>
  </si>
  <si>
    <t xml:space="preserve"> [Rio] Embaladora Linha 1 / Redução Quadro Básico Linha 1</t>
  </si>
  <si>
    <t xml:space="preserve"> [Rio] Alinhamento de pães no cooler / Redução de Quadro Básico Linha 3</t>
  </si>
  <si>
    <t xml:space="preserve"> [Rio] Dosagem manual de ingredientes  / Redução Quadro Básico Linha 3</t>
  </si>
  <si>
    <t xml:space="preserve"> [Rio] Redução Temporários COVID 19</t>
  </si>
  <si>
    <t xml:space="preserve"> [Rio] Redução hora extra da qualidade</t>
  </si>
  <si>
    <t xml:space="preserve"> [Rio] Redução de Material para limpeza</t>
  </si>
  <si>
    <t xml:space="preserve"> [Rio] Melhoria na utilização de sacos de pesada e inutilizado</t>
  </si>
  <si>
    <t xml:space="preserve"> [Rio] Redução Transporte COVID 19</t>
  </si>
  <si>
    <t xml:space="preserve"> [Rio] Redução do serviço de controle de pragas</t>
  </si>
  <si>
    <t xml:space="preserve"> [MOGI] LAVADORA A VAPOR PARA AREA DE SEGURANÇA DOS ALIMENTOS</t>
  </si>
  <si>
    <t xml:space="preserve"> [Raposo] Devolução da empilhadeira de projetos</t>
  </si>
  <si>
    <t xml:space="preserve"> [RAPOSO] Diminuir 15% de hora extra sem considerar feriados na Planta Raposo</t>
  </si>
  <si>
    <t xml:space="preserve"> [Raposo] Sinergia de posto de trabalho embalagem linha 0  (2 ajudantes)</t>
  </si>
  <si>
    <t xml:space="preserve"> [Raposo] Diminuir número de Terceiros contratados na Sanidade devido ao COVID (02 pessoas)</t>
  </si>
  <si>
    <t xml:space="preserve"> [RIO] REDUÇÃO DO ALUGUEL DE EMPILHADEIRA</t>
  </si>
  <si>
    <t xml:space="preserve"> [Raposo] Diminuir número de Terceiros contratados na Manutenção devido ao COVID (06 Eletromecânicos)</t>
  </si>
  <si>
    <t xml:space="preserve"> Alteração espessura Embalagem Rap10 SP1</t>
  </si>
  <si>
    <t xml:space="preserve"> Substituição Óleo de girassol alto oleico (HOSO) por Blend Batalha Amarela</t>
  </si>
  <si>
    <t xml:space="preserve"> [Raposo] Melhorar Recuperação de aparas vendidas</t>
  </si>
  <si>
    <t xml:space="preserve"> [Brasília] Melhorar Recuperação de aparas vendidas</t>
  </si>
  <si>
    <t xml:space="preserve"> MRO -  Homologação de fornecedor para filtros industriais</t>
  </si>
  <si>
    <t xml:space="preserve"> Pedido Centralizado TEVEC</t>
  </si>
  <si>
    <t xml:space="preserve"> Redução spend na categoria de lubrificantes  Fornecedores curva A</t>
  </si>
  <si>
    <t xml:space="preserve"> Datadoras -  locação de equipamentos</t>
  </si>
  <si>
    <t xml:space="preserve"> Laminas de corte -  importação direta</t>
  </si>
  <si>
    <t xml:space="preserve"> Plano de crescimento - Tenda</t>
  </si>
  <si>
    <t xml:space="preserve"> Coleta de Cestos Novos  Frete FOB</t>
  </si>
  <si>
    <t xml:space="preserve"> Tecnoval -  desenvolvimento novo Fornecimento saco de pães</t>
  </si>
  <si>
    <t xml:space="preserve"> Renegociação de Preço -  Item 905090 BLD001 - Eurogerm</t>
  </si>
  <si>
    <t xml:space="preserve"> [RECIFE]  Redução adicional noturno sala de mescla</t>
  </si>
  <si>
    <t xml:space="preserve"> [WS] Substituição/análise do desmoldante</t>
  </si>
  <si>
    <t xml:space="preserve"> [WS] Fornecedores locais de propionato de calcio Trump</t>
  </si>
  <si>
    <t xml:space="preserve"> Novo modelo de Supervisão -  Vendas e Logistica</t>
  </si>
  <si>
    <t xml:space="preserve"> Renegociação de Preços -  Conservante Natural CSN001 Item 51430</t>
  </si>
  <si>
    <t xml:space="preserve"> [MOGI] MUDANÇA DE CONTRATO ETIQUETADORAS   (VIDEOJET MARKEM IMAJE).</t>
  </si>
  <si>
    <t xml:space="preserve"> [Mogi] [ENABLER DA INICIATIVA #1348] Implementar POKA YOKE para retorno após queda de energia / Todo sistema de utilidades composta pelos, chillers e compressores, se reiniciarão automaticamente após uma queda de energia. LINHA 20K</t>
  </si>
  <si>
    <t xml:space="preserve"> [Litígios] [Redução da demanda] Mapear e nivelar cargos - Escalafom</t>
  </si>
  <si>
    <t xml:space="preserve"> [Raposo] Liberar contêineres alugados utilizados para armazenagem de equipamentos {04 de 28}</t>
  </si>
  <si>
    <t xml:space="preserve"> [Swatch B]Lançar Bolos Recheados PUL/PVT co-branded Nestlé</t>
  </si>
  <si>
    <t xml:space="preserve"> Criar Redução de Rechazo -  Salva Entrega</t>
  </si>
  <si>
    <t xml:space="preserve"> Implementar modelo de Pré-Venda no canal Tradicional</t>
  </si>
  <si>
    <t xml:space="preserve"> Revisar especificação de Açúcar -  parâmetros de cor (ICUMSA) de 150 para 400</t>
  </si>
  <si>
    <t xml:space="preserve"> BID  Derivados de Coco</t>
  </si>
  <si>
    <t xml:space="preserve"> Customer Service  Contas Regionais</t>
  </si>
  <si>
    <t xml:space="preserve"> Redução Temporária de valores dos Alugueis dos Ceves devido a crise atual -  Beneficio Trimestral</t>
  </si>
  <si>
    <t xml:space="preserve"> [RPA]  FINANÇAS [CONTABILIDADE]</t>
  </si>
  <si>
    <t xml:space="preserve"> [Mogi]  Redução de consumo com lubrificantes importados na L03</t>
  </si>
  <si>
    <t xml:space="preserve"> [MOGI] Redução Custo e Sobrecusto por sobrepeso  Pães L20K</t>
  </si>
  <si>
    <t xml:space="preserve"> [Rio] Alimentação de cesto / Redução Quadro Básico Linha 3</t>
  </si>
  <si>
    <t xml:space="preserve"> [Gravataí] Redução de veiculo extra COVID-19</t>
  </si>
  <si>
    <t xml:space="preserve"> [Raposo]  Transferir colaboradores temporários para vagas efetivas (MDO)</t>
  </si>
  <si>
    <t xml:space="preserve"> [Gravataí] Redução de Mão de obra COVID-19 - Manutenção</t>
  </si>
  <si>
    <t xml:space="preserve"> [Gravataí] Redução de Mão de obra COVID-19 - Produção</t>
  </si>
  <si>
    <t xml:space="preserve"> [Gravataí] Tamborsul - Resíduos perigosos</t>
  </si>
  <si>
    <t xml:space="preserve"> [Gravataí] Folhito - Substituição de fornecedor de coleta de resíduos orgânicos</t>
  </si>
  <si>
    <t xml:space="preserve"> Negociação investimento  Dia%</t>
  </si>
  <si>
    <t xml:space="preserve"> [MOGI] REDUÇÃO DO CUSTO DE TRANSPORTE POR COMPRAS EMERGENCIAIS</t>
  </si>
  <si>
    <t xml:space="preserve"> [Raposo] Redução de colaboradores -  Projeto automação embalagem L12 FASE 1</t>
  </si>
  <si>
    <t xml:space="preserve"> PEG -  Plano de Excelencia Distribuidores</t>
  </si>
  <si>
    <t xml:space="preserve"> TPR -  Data Base &amp; KPI’s (Enabler iniciativa 1298)</t>
  </si>
  <si>
    <t xml:space="preserve"> TPR -  Governança (Enabler Iniciativa 1298)</t>
  </si>
  <si>
    <t>Revisão contratual da lavagem dos veículos da frota</t>
  </si>
  <si>
    <t>Redução Hora Extra logística secundária</t>
  </si>
  <si>
    <t>Reciclagem  para injeção de Cestos (50% material virgem 50% reciclado)</t>
  </si>
  <si>
    <t>Desenvolver fornecedor em SP para fornecimento de cestos novos</t>
  </si>
  <si>
    <t>Redução perda de piso - Baixa de estoque no CeVe</t>
  </si>
  <si>
    <t>Novo CV Santo André: Unificação dos CVs São Bernardo com São Mateus</t>
  </si>
  <si>
    <t>Novo CV Pavuna - Unificação de Duque de Caxias com Pavuna</t>
  </si>
  <si>
    <t>Rota reversa - Veículos dedicados</t>
  </si>
  <si>
    <t>BBZ_Veículo Maior para entregas ASE (Raposo)</t>
  </si>
  <si>
    <t>Migração CV Palhoça 12/03/21</t>
  </si>
  <si>
    <t>Migração CV São José dos Campos 02/04/21</t>
  </si>
  <si>
    <t>Migração CV Aracaju 02/04/21</t>
  </si>
  <si>
    <t>Unificação CeVes Novo Hamburgo e Gravataí</t>
  </si>
  <si>
    <t>Migração CV Praia Grande 18/06/21</t>
  </si>
  <si>
    <t>Migração CV Maceió 28/05/21</t>
  </si>
  <si>
    <t>Migração CV Ribeirão Preto 09/07/21</t>
  </si>
  <si>
    <t>Migração CV São José do Rio Preto 02/07/21</t>
  </si>
  <si>
    <t>Migração CV Goiânia 28/06/21</t>
  </si>
  <si>
    <t>Conferência e Carregamento - Expedição responsável pelo carregamento dos veículos.</t>
  </si>
  <si>
    <t>Otimizar consumo de combustível, pneus e manutenção através de acompanhamento individual de motoristas - ASE</t>
  </si>
  <si>
    <t>Alteração de modelo de contratação de veículos SPOT para operação secundária</t>
  </si>
  <si>
    <t>PILOTO ENABLER - Veículos com maior capacidade de ocupação no canal tradicional com dois colaboradores (Motorista e Repositor)</t>
  </si>
  <si>
    <t>Roll out Facilities Ceve's  - exceto SP</t>
  </si>
  <si>
    <t>Reduzir a quebra de cestos</t>
  </si>
  <si>
    <t>Vender veículos executivos parados</t>
  </si>
  <si>
    <t>Ajuste turno CeVes</t>
  </si>
  <si>
    <t>Migração CV Salvador 30/10/20</t>
  </si>
  <si>
    <t>JAN</t>
  </si>
  <si>
    <t>FEV</t>
  </si>
  <si>
    <t>MAR</t>
  </si>
  <si>
    <t>APR</t>
  </si>
  <si>
    <t>MAI</t>
  </si>
  <si>
    <t>JUN</t>
  </si>
  <si>
    <t>-</t>
  </si>
  <si>
    <t>CAT</t>
  </si>
  <si>
    <t>ÁREA</t>
  </si>
  <si>
    <t>Rótulos de Linha</t>
  </si>
  <si>
    <t>(vazio)</t>
  </si>
  <si>
    <t>Total Geral</t>
  </si>
  <si>
    <t>Contagem de JAN</t>
  </si>
  <si>
    <t>DESPACHO</t>
  </si>
  <si>
    <t>FROTA</t>
  </si>
  <si>
    <t>FL - Strategic Planning</t>
  </si>
  <si>
    <t>FL - Centralized Negociation</t>
  </si>
  <si>
    <t>YTD</t>
  </si>
  <si>
    <t xml:space="preserve">  Ajuste turno CeVe (fase 2 apos ajustes sistemicos)</t>
  </si>
  <si>
    <t xml:space="preserve">  Novo CV Santo André: Unificação dos CVs São Bernardo com São Mateus</t>
  </si>
  <si>
    <t xml:space="preserve">  Slotting: Implementação do Layout de picking com base na Curva ABC</t>
  </si>
  <si>
    <t xml:space="preserve">  Ajuste turno CeVes</t>
  </si>
  <si>
    <t xml:space="preserve"> Rentabilizar Salvador</t>
  </si>
  <si>
    <t xml:space="preserve">  Redução Hora Extra logística secundária</t>
  </si>
  <si>
    <t xml:space="preserve">  Implementar roteirização dinâmica no canal ASE</t>
  </si>
  <si>
    <t xml:space="preserve">  Implementar turno vespertino de entrega</t>
  </si>
  <si>
    <t xml:space="preserve">  Alteração de modelo de contratação de veículos SPOT para operação secundária</t>
  </si>
  <si>
    <t xml:space="preserve"> Análise de Falcoaria</t>
  </si>
  <si>
    <t xml:space="preserve">  Otimizar consumo de combustível, pneus e manutenção através de acompanhamento individual de motoristas  </t>
  </si>
  <si>
    <t xml:space="preserve">  Reduzir gastos de multas por NIC</t>
  </si>
  <si>
    <t xml:space="preserve">  Recauchutagem de Pneus</t>
  </si>
  <si>
    <t xml:space="preserve">  Coleta de Cestos Novos  </t>
  </si>
  <si>
    <t xml:space="preserve">  Triagem de paletes PBR</t>
  </si>
  <si>
    <t xml:space="preserve"> Reciclagem  para injeção de Cestos (50% material virgem 50% reciclado)</t>
  </si>
  <si>
    <t xml:space="preserve"> Manutenção de Cestos </t>
  </si>
  <si>
    <t xml:space="preserve"> Negociação de Pallets </t>
  </si>
  <si>
    <t>NÃO</t>
  </si>
  <si>
    <t>SIM</t>
  </si>
  <si>
    <t>EFFICIENCY EZE</t>
  </si>
  <si>
    <t>NB</t>
  </si>
  <si>
    <t>#</t>
  </si>
  <si>
    <t>Name</t>
  </si>
  <si>
    <t>Stage</t>
  </si>
  <si>
    <t>Weekly status</t>
  </si>
  <si>
    <t>Initiative owner</t>
  </si>
  <si>
    <t>Accountable workstream</t>
  </si>
  <si>
    <t>Net recurring benefits (latest estimate, annualized)</t>
  </si>
  <si>
    <t>L4 latest estimated date</t>
  </si>
  <si>
    <t>Resumo</t>
  </si>
  <si>
    <t>L3 (Planned)</t>
  </si>
  <si>
    <t>On track</t>
  </si>
  <si>
    <t>Anderson Garcia</t>
  </si>
  <si>
    <t>Carlos Vinicius Da Silva</t>
  </si>
  <si>
    <t>07/05 - Em Junho após virada das iniciativas de roteirização, veículos maiores será retomada o estudo do potencial desta iniciativa.</t>
  </si>
  <si>
    <t>08/06 –  foi postergada para SET após estabilização dos projetos (roteirização e Lincros).</t>
  </si>
  <si>
    <t>18/06 – Sem relevantes</t>
  </si>
  <si>
    <t>24/06 – Sem relevantes</t>
  </si>
  <si>
    <t>01/07 - Sem relevantes</t>
  </si>
  <si>
    <t>Reduzir gastos de multas por NIC</t>
  </si>
  <si>
    <t>Raymundo Castro Valério Neto</t>
  </si>
  <si>
    <t>Bruno Fellipe</t>
  </si>
  <si>
    <t>04/06, dados de Abril abaixo da meta, pois devido ao COVID os órgão que emitem as multas, estão postergando envio das comunicações e multas, expectativas é que assim que a situação “melhorar” receberemos o que está represado.</t>
  </si>
  <si>
    <t>08/06 – órgãos continuam não faturando, mas o que recebem esta sendo tratado. Mudança IO</t>
  </si>
  <si>
    <t>17/06 – definição de novo IO e backup</t>
  </si>
  <si>
    <t>24/06 – Novo IO apurando números para atualização em sistema</t>
  </si>
  <si>
    <t>01/07 – entender melhor workflow de identificação do condutor</t>
  </si>
  <si>
    <t>Realizar entrega centralizada Key Accounts - GPA</t>
  </si>
  <si>
    <t>Kasuo Junior</t>
  </si>
  <si>
    <t>04/06 – Alinhar com IO se iremos prosseguir com essa iniciativa.</t>
  </si>
  <si>
    <t>08/06 – IO considera conflito com a centralização dos pedidos e provavelmente postergada</t>
  </si>
  <si>
    <t>17/06- IO considera conflito com a centralização dos pedidos e provavelmente postergada</t>
  </si>
  <si>
    <t>24/06 – Atualizar sistemas com a nova data 30/09</t>
  </si>
  <si>
    <t>01/07 – Postergada e sem relevantes</t>
  </si>
  <si>
    <t>L4</t>
  </si>
  <si>
    <t>L5 latest estimated date</t>
  </si>
  <si>
    <t>L5 (Executed)</t>
  </si>
  <si>
    <t>Rodrigo Fonseca</t>
  </si>
  <si>
    <t>14/05 – aprovado L5.</t>
  </si>
  <si>
    <t>28/05 – sem relevantes</t>
  </si>
  <si>
    <t>08/06 – entender porque ABR esta abaixo da meta (-10K) e lançar MAI, porem IO em férias e será feito pelo backup Roberta Batista (reviu o forecast e apurando a justificativa)</t>
  </si>
  <si>
    <t>17/06- pedir comparativo dos impactos dos Ceves fechados x SPOT contratados</t>
  </si>
  <si>
    <t>24/06 – Roberta está tentando apurar os dados de MAIO, IO retorna de férias dia 07/07</t>
  </si>
  <si>
    <t>01/07- dados apurados e sem relevantes</t>
  </si>
  <si>
    <t>Submitted for L5 approval</t>
  </si>
  <si>
    <t xml:space="preserve">LEONARDO DIAS </t>
  </si>
  <si>
    <t>07/07 - Após inventario de 15/05, mantendo resultado positivo enviar para L5 ainda este mês.</t>
  </si>
  <si>
    <t>14/05 – Proximo sábado seré realizado inventário e após a apuração enviar para L5.</t>
  </si>
  <si>
    <t>21/05 – Resultado de Maio acima da meta, enviado para aprovação antecipadamente.</t>
  </si>
  <si>
    <t>28/05 – Aguardando aprovação.</t>
  </si>
  <si>
    <t>04/06 – aprovado em L5.</t>
  </si>
  <si>
    <t>08/06-  Sem relevantes e expectativa de fechar acima do forecast</t>
  </si>
  <si>
    <t>17/06 – Dados de MAIO apurados e acima do forecast</t>
  </si>
  <si>
    <t>24/06 – sem relevantes</t>
  </si>
  <si>
    <t>01/07 – Dados de JUN apurados e acima 512x116 </t>
  </si>
  <si>
    <t>L4 (Executed)</t>
  </si>
  <si>
    <r>
      <t>07/05 - Reunião com Finanças para apresentar as planilhas de controles e enviar para L5</t>
    </r>
    <r>
      <rPr>
        <sz val="11"/>
        <color theme="1"/>
        <rFont val="Calibri"/>
        <family val="2"/>
      </rPr>
      <t>.</t>
    </r>
  </si>
  <si>
    <t>14/05 – Enviado para aprovação L5.</t>
  </si>
  <si>
    <t>28/05 – realizado reunião com finanças, solicitado para deixar os dados da planilha de apuração, ligadas a planilha enviada pelo GP, anexar também, print do e-mail com a informação dos % de carga social.</t>
  </si>
  <si>
    <t>Fechado dados de Maio, aguardando agora e-mail do GP validando o % da carga tributaria.</t>
  </si>
  <si>
    <t>08/06 – aguardando OK de GP para validar com contabilidade</t>
  </si>
  <si>
    <t>17/06 – Reunião com GP dia 16/06 e enviar para L5 com o OK do forecast, sem esperar melhoria do Apdata</t>
  </si>
  <si>
    <t>24/06 – sem relevantes, aprovada em 01/07- L5 aprovado em 25/06</t>
  </si>
  <si>
    <t>Redução Hora Extra logística primária</t>
  </si>
  <si>
    <t>Rafael Soares Barile</t>
  </si>
  <si>
    <t>Gustavo Kioshi</t>
  </si>
  <si>
    <r>
      <t>07/05 - Enviar para L5</t>
    </r>
    <r>
      <rPr>
        <sz val="11"/>
        <color theme="1"/>
        <rFont val="Calibri"/>
        <family val="2"/>
      </rPr>
      <t>.</t>
    </r>
  </si>
  <si>
    <t>14/05 – Enviado aprovação L5.</t>
  </si>
  <si>
    <t>28/05 – reprovado em L5, solicitado para deixar os dados da planilha de apuração, ligadas a planilha enviada pelo GP.</t>
  </si>
  <si>
    <t>04/06 – Novo IO Gustavo Kioshi, marcar reunião para dar andamento.</t>
  </si>
  <si>
    <t>08/06 – IO irá revisar números e links ate 30/06</t>
  </si>
  <si>
    <t>17/06 – sem relevantes </t>
  </si>
  <si>
    <t>24/06 –  modificado benefício para One time e apurar os dados ate dia 28/06</t>
  </si>
  <si>
    <t>01/07-  Revisado saving (10K) e L5 aprovado em 30/06</t>
  </si>
  <si>
    <t>L5</t>
  </si>
  <si>
    <t>SAVINGS</t>
  </si>
  <si>
    <t>REALES</t>
  </si>
  <si>
    <t>DOLARES</t>
  </si>
  <si>
    <t>JUL</t>
  </si>
  <si>
    <t>AGO</t>
  </si>
  <si>
    <t>VCM</t>
  </si>
  <si>
    <t>FR</t>
  </si>
  <si>
    <t xml:space="preserve"> Realizar entrega centralizada Key Accounts GPA (ON HOLD)</t>
  </si>
  <si>
    <t xml:space="preserve"> Realizar entrega centralizada Key Accounts - Walmart (ON HOLD)</t>
  </si>
  <si>
    <t>Roteirização dinâmica</t>
  </si>
  <si>
    <t>Veículos maiores (Fase 1)</t>
  </si>
  <si>
    <t>Veículos maiores (Fase 2)</t>
  </si>
  <si>
    <t>Veículos maiores (Fase 3)</t>
  </si>
  <si>
    <t>BBZ Trade marketing</t>
  </si>
  <si>
    <t>Estouro de Capacidade</t>
  </si>
  <si>
    <t>Venta Neta Financieira</t>
  </si>
  <si>
    <t>Impacto em benefícios FR</t>
  </si>
  <si>
    <t>ESTIMATIVA ANUAL</t>
  </si>
  <si>
    <t>SET</t>
  </si>
  <si>
    <t>OUT</t>
  </si>
  <si>
    <t>NOV</t>
  </si>
  <si>
    <t>DEZ</t>
  </si>
  <si>
    <t>Soma de Jan-2022</t>
  </si>
  <si>
    <t>Soma de Feb-2022</t>
  </si>
  <si>
    <t>Soma de Mar-2022</t>
  </si>
  <si>
    <t>Soma de Apr-2022</t>
  </si>
  <si>
    <t>Soma de May-2022</t>
  </si>
  <si>
    <t>Soma de Jun-2022</t>
  </si>
  <si>
    <t>Soma de JuL-2022</t>
  </si>
  <si>
    <t>Soma de Ago-2022</t>
  </si>
  <si>
    <t>ESTIMATED ANNUALIZED</t>
  </si>
  <si>
    <t>Soma de Sep-2022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</si>
</sst>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\ * #,##0_-;\-[$R$-416]\ * #,##0_-;_-[$R$-416]\ * &quot;-&quot;??_-;_-@_-"/>
    <numFmt numFmtId="165" formatCode="0_ ;[Red]\-0\ "/>
    <numFmt numFmtId="166" formatCode="_-[$$-409]* #,##0_ ;_-[$$-409]* \-#,##0\ ;_-[$$-409]* &quot;-&quot;??_ ;_-@_ "/>
    <numFmt numFmtId="167" formatCode="_-&quot;R$&quot;\ * #,##0_-;\-&quot;R$&quot;\ * #,##0_-;_-&quot;R$&quot;\ * &quot;-&quot;??_-;_-@_-"/>
  </numFmts>
  <fonts count="15" x14ac:knownFonts="1"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/>
    <xf numFmtId="44" fontId="11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3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0" borderId="11" xfId="0" applyBorder="1"/>
    <xf numFmtId="0" fontId="0" fillId="0" borderId="10" xfId="0" applyBorder="1"/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14" fontId="8" fillId="0" borderId="11" xfId="0" applyNumberFormat="1" applyFont="1" applyBorder="1" applyAlignment="1">
      <alignment horizontal="right" vertical="center"/>
    </xf>
    <xf numFmtId="14" fontId="9" fillId="0" borderId="11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14" fontId="8" fillId="0" borderId="11" xfId="0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11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164" fontId="1" fillId="2" borderId="12" xfId="0" applyNumberFormat="1" applyFont="1" applyFill="1" applyBorder="1" applyAlignment="1">
      <alignment horizontal="center" vertical="center" wrapText="1"/>
    </xf>
    <xf numFmtId="164" fontId="1" fillId="2" borderId="12" xfId="2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66" fontId="1" fillId="2" borderId="12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7" fontId="0" fillId="0" borderId="0" xfId="2" applyNumberFormat="1" applyFont="1" applyAlignment="1">
      <alignment horizontal="center"/>
    </xf>
    <xf numFmtId="0" fontId="14" fillId="6" borderId="13" xfId="0" applyFont="1" applyFill="1" applyBorder="1"/>
    <xf numFmtId="0" fontId="14" fillId="6" borderId="14" xfId="0" applyFont="1" applyFill="1" applyBorder="1" applyAlignment="1">
      <alignment horizontal="left"/>
    </xf>
    <xf numFmtId="0" fontId="14" fillId="6" borderId="14" xfId="0" applyFont="1" applyFill="1" applyBorder="1"/>
    <xf numFmtId="0" fontId="1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14" fontId="8" fillId="0" borderId="7" xfId="0" applyNumberFormat="1" applyFont="1" applyBorder="1" applyAlignment="1">
      <alignment horizontal="right" vertical="center" wrapText="1"/>
    </xf>
    <xf numFmtId="14" fontId="8" fillId="0" borderId="8" xfId="0" applyNumberFormat="1" applyFont="1" applyBorder="1" applyAlignment="1">
      <alignment horizontal="right" vertical="center" wrapText="1"/>
    </xf>
    <xf numFmtId="14" fontId="8" fillId="0" borderId="9" xfId="0" applyNumberFormat="1" applyFont="1" applyBorder="1" applyAlignment="1">
      <alignment horizontal="right" vertical="center" wrapText="1"/>
    </xf>
    <xf numFmtId="14" fontId="7" fillId="0" borderId="7" xfId="0" applyNumberFormat="1" applyFont="1" applyBorder="1" applyAlignment="1">
      <alignment horizontal="right" vertical="center" wrapText="1"/>
    </xf>
    <xf numFmtId="14" fontId="7" fillId="0" borderId="8" xfId="0" applyNumberFormat="1" applyFont="1" applyBorder="1" applyAlignment="1">
      <alignment horizontal="right" vertical="center" wrapText="1"/>
    </xf>
    <xf numFmtId="14" fontId="7" fillId="0" borderId="9" xfId="0" applyNumberFormat="1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</cellXfs>
  <cellStyles count="3">
    <cellStyle name="Moeda" xfId="2" builtinId="4"/>
    <cellStyle name="Normal" xfId="0" builtinId="0"/>
    <cellStyle name="Normal 10 3" xfId="1" xr:uid="{F454F31E-BF7E-4468-9FCD-8F9E7C85A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rivequi\Desktop\Copia%20de%20Propuesta%20de%20clasificaci&#243;n%20EE2E%20DGV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viane.michaelis\AppData\Local\Microsoft\Windows\INetCache\Content.Outlook\CGI2G8WO\Latest%20data%20-%20Wave%20-%2020210924%20(08h36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y2025_export_yaelrivera_"/>
      <sheetName val="Hoja1"/>
      <sheetName val="EAA"/>
      <sheetName val="Hoja3"/>
      <sheetName val="Hoja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document"/>
      <sheetName val="impact annualised"/>
      <sheetName val="Planilha2"/>
      <sheetName val="impact"/>
      <sheetName val="initiative"/>
      <sheetName val="kpi annualised"/>
      <sheetName val="kpi"/>
      <sheetName val="milestone"/>
      <sheetName val="workstreamAction"/>
      <sheetName val="TTE Commitments"/>
      <sheetName val="TTE milestone"/>
      <sheetName val="TTEkpi annualised"/>
      <sheetName val="TTEkpi"/>
      <sheetName val="Cards Links"/>
      <sheetName val="Copyright"/>
      <sheetName val="WaveExportInfo"/>
    </sheetNames>
    <sheetDataSet>
      <sheetData sheetId="0"/>
      <sheetData sheetId="1"/>
      <sheetData sheetId="2"/>
      <sheetData sheetId="3">
        <row r="5">
          <cell r="A5">
            <v>192</v>
          </cell>
          <cell r="B5" t="str">
            <v>(vazio)</v>
          </cell>
        </row>
        <row r="6">
          <cell r="A6">
            <v>193</v>
          </cell>
          <cell r="B6" t="str">
            <v>Pull</v>
          </cell>
        </row>
        <row r="7">
          <cell r="A7">
            <v>194</v>
          </cell>
          <cell r="B7" t="str">
            <v>Costo de lo vendido</v>
          </cell>
        </row>
        <row r="8">
          <cell r="A8">
            <v>195</v>
          </cell>
          <cell r="B8" t="str">
            <v>(vazio)</v>
          </cell>
        </row>
        <row r="9">
          <cell r="A9">
            <v>196</v>
          </cell>
          <cell r="B9" t="str">
            <v>Costo de lo vendido</v>
          </cell>
        </row>
        <row r="10">
          <cell r="A10">
            <v>197</v>
          </cell>
          <cell r="B10" t="str">
            <v>(vazio)</v>
          </cell>
        </row>
        <row r="11">
          <cell r="A11">
            <v>198</v>
          </cell>
          <cell r="B11" t="str">
            <v>Costo de lo vendido</v>
          </cell>
        </row>
        <row r="12">
          <cell r="A12">
            <v>199</v>
          </cell>
          <cell r="B12" t="str">
            <v>(vazio)</v>
          </cell>
        </row>
        <row r="13">
          <cell r="A13">
            <v>200</v>
          </cell>
          <cell r="B13" t="str">
            <v>Costo de lo vendido</v>
          </cell>
        </row>
        <row r="14">
          <cell r="A14">
            <v>201</v>
          </cell>
          <cell r="B14" t="str">
            <v>Costo de lo vendido</v>
          </cell>
        </row>
        <row r="15">
          <cell r="A15">
            <v>202</v>
          </cell>
          <cell r="B15" t="str">
            <v>Costo de lo vendido</v>
          </cell>
        </row>
        <row r="16">
          <cell r="A16">
            <v>203</v>
          </cell>
          <cell r="B16" t="str">
            <v>(vazio)</v>
          </cell>
        </row>
        <row r="17">
          <cell r="A17">
            <v>204</v>
          </cell>
          <cell r="B17" t="str">
            <v>(vazio)</v>
          </cell>
        </row>
        <row r="18">
          <cell r="A18">
            <v>205</v>
          </cell>
          <cell r="B18" t="str">
            <v>Costo de lo vendido</v>
          </cell>
        </row>
        <row r="19">
          <cell r="A19">
            <v>206</v>
          </cell>
          <cell r="B19" t="str">
            <v>Energéticos</v>
          </cell>
        </row>
        <row r="20">
          <cell r="A20">
            <v>207</v>
          </cell>
          <cell r="B20" t="str">
            <v>(vazio)</v>
          </cell>
        </row>
        <row r="21">
          <cell r="A21">
            <v>208</v>
          </cell>
          <cell r="B21" t="str">
            <v>(vazio)</v>
          </cell>
        </row>
        <row r="22">
          <cell r="A22">
            <v>209</v>
          </cell>
          <cell r="B22" t="str">
            <v>Gastos de administración</v>
          </cell>
        </row>
        <row r="23">
          <cell r="A23">
            <v>210</v>
          </cell>
          <cell r="B23" t="str">
            <v>(vazio)</v>
          </cell>
        </row>
        <row r="24">
          <cell r="A24">
            <v>211</v>
          </cell>
          <cell r="B24" t="str">
            <v>(vazio)</v>
          </cell>
        </row>
        <row r="25">
          <cell r="A25">
            <v>212</v>
          </cell>
          <cell r="B25" t="str">
            <v>(vazio)</v>
          </cell>
        </row>
        <row r="26">
          <cell r="A26">
            <v>213</v>
          </cell>
          <cell r="B26" t="str">
            <v>Dac Ventas</v>
          </cell>
        </row>
        <row r="27">
          <cell r="A27">
            <v>213</v>
          </cell>
          <cell r="B27" t="str">
            <v>FR</v>
          </cell>
        </row>
        <row r="28">
          <cell r="A28">
            <v>214</v>
          </cell>
          <cell r="B28" t="str">
            <v>FR</v>
          </cell>
        </row>
        <row r="29">
          <cell r="A29">
            <v>215</v>
          </cell>
          <cell r="B29" t="str">
            <v>Venta Neta Financieira</v>
          </cell>
        </row>
        <row r="30">
          <cell r="A30">
            <v>216</v>
          </cell>
          <cell r="B30" t="str">
            <v>(vazio)</v>
          </cell>
        </row>
        <row r="31">
          <cell r="A31">
            <v>218</v>
          </cell>
          <cell r="B31" t="str">
            <v>(vazio)</v>
          </cell>
        </row>
        <row r="32">
          <cell r="A32">
            <v>219</v>
          </cell>
          <cell r="B32" t="str">
            <v>Venta Neta Financieira</v>
          </cell>
        </row>
        <row r="33">
          <cell r="A33">
            <v>220</v>
          </cell>
          <cell r="B33" t="str">
            <v>FR</v>
          </cell>
        </row>
        <row r="34">
          <cell r="A34">
            <v>221</v>
          </cell>
          <cell r="B34" t="str">
            <v>(vazio)</v>
          </cell>
        </row>
        <row r="35">
          <cell r="A35">
            <v>222</v>
          </cell>
          <cell r="B35" t="str">
            <v>(vazio)</v>
          </cell>
        </row>
        <row r="36">
          <cell r="A36">
            <v>223</v>
          </cell>
          <cell r="B36" t="str">
            <v>Dac Mixto</v>
          </cell>
        </row>
        <row r="37">
          <cell r="A37">
            <v>223</v>
          </cell>
          <cell r="B37" t="str">
            <v>Dac Ventas</v>
          </cell>
        </row>
        <row r="38">
          <cell r="A38">
            <v>223</v>
          </cell>
          <cell r="B38" t="str">
            <v>FR</v>
          </cell>
        </row>
        <row r="39">
          <cell r="A39">
            <v>224</v>
          </cell>
          <cell r="B39" t="str">
            <v>Dac Logístico</v>
          </cell>
        </row>
        <row r="40">
          <cell r="A40">
            <v>226</v>
          </cell>
          <cell r="B40" t="str">
            <v>FR</v>
          </cell>
        </row>
        <row r="41">
          <cell r="A41">
            <v>227</v>
          </cell>
          <cell r="B41" t="str">
            <v>Dac Logístico</v>
          </cell>
        </row>
        <row r="42">
          <cell r="A42">
            <v>228</v>
          </cell>
          <cell r="B42" t="str">
            <v>Dac Mixto</v>
          </cell>
        </row>
        <row r="43">
          <cell r="A43">
            <v>229</v>
          </cell>
          <cell r="B43" t="str">
            <v>Fletes primarios</v>
          </cell>
        </row>
        <row r="44">
          <cell r="A44">
            <v>231</v>
          </cell>
          <cell r="B44" t="str">
            <v>(vazio)</v>
          </cell>
        </row>
        <row r="45">
          <cell r="A45">
            <v>232</v>
          </cell>
          <cell r="B45" t="str">
            <v>(vazio)</v>
          </cell>
        </row>
        <row r="46">
          <cell r="A46">
            <v>233</v>
          </cell>
          <cell r="B46" t="str">
            <v>(vazio)</v>
          </cell>
        </row>
        <row r="47">
          <cell r="A47">
            <v>234</v>
          </cell>
          <cell r="B47" t="str">
            <v>(vazio)</v>
          </cell>
        </row>
        <row r="48">
          <cell r="A48">
            <v>235</v>
          </cell>
          <cell r="B48" t="str">
            <v>(vazio)</v>
          </cell>
        </row>
        <row r="49">
          <cell r="A49">
            <v>236</v>
          </cell>
          <cell r="B49" t="str">
            <v>(vazio)</v>
          </cell>
        </row>
        <row r="50">
          <cell r="A50">
            <v>237</v>
          </cell>
          <cell r="B50" t="str">
            <v>(vazio)</v>
          </cell>
        </row>
        <row r="51">
          <cell r="A51">
            <v>238</v>
          </cell>
          <cell r="B51" t="str">
            <v>Fletes primarios</v>
          </cell>
        </row>
        <row r="52">
          <cell r="A52">
            <v>239</v>
          </cell>
          <cell r="B52" t="str">
            <v>(vazio)</v>
          </cell>
        </row>
        <row r="53">
          <cell r="A53">
            <v>240</v>
          </cell>
          <cell r="B53" t="str">
            <v>(vazio)</v>
          </cell>
        </row>
        <row r="54">
          <cell r="A54">
            <v>241</v>
          </cell>
          <cell r="B54" t="str">
            <v>FR</v>
          </cell>
        </row>
        <row r="55">
          <cell r="A55">
            <v>242</v>
          </cell>
          <cell r="B55" t="str">
            <v>(vazio)</v>
          </cell>
        </row>
        <row r="56">
          <cell r="A56">
            <v>243</v>
          </cell>
          <cell r="B56" t="str">
            <v>(vazio)</v>
          </cell>
        </row>
        <row r="57">
          <cell r="A57">
            <v>244</v>
          </cell>
          <cell r="B57" t="str">
            <v>(vazio)</v>
          </cell>
        </row>
        <row r="58">
          <cell r="A58">
            <v>245</v>
          </cell>
          <cell r="B58" t="str">
            <v>FR</v>
          </cell>
        </row>
        <row r="59">
          <cell r="A59">
            <v>246</v>
          </cell>
          <cell r="B59" t="str">
            <v>(vazio)</v>
          </cell>
        </row>
        <row r="60">
          <cell r="A60">
            <v>247</v>
          </cell>
          <cell r="B60" t="str">
            <v>(vazio)</v>
          </cell>
        </row>
        <row r="61">
          <cell r="A61">
            <v>248</v>
          </cell>
          <cell r="B61" t="str">
            <v>(vazio)</v>
          </cell>
        </row>
        <row r="62">
          <cell r="A62">
            <v>249</v>
          </cell>
          <cell r="B62" t="str">
            <v>(vazio)</v>
          </cell>
        </row>
        <row r="63">
          <cell r="A63">
            <v>250</v>
          </cell>
          <cell r="B63" t="str">
            <v>(vazio)</v>
          </cell>
        </row>
        <row r="64">
          <cell r="A64">
            <v>251</v>
          </cell>
          <cell r="B64" t="str">
            <v>(vazio)</v>
          </cell>
        </row>
        <row r="65">
          <cell r="A65">
            <v>519</v>
          </cell>
          <cell r="B65" t="str">
            <v>(vazio)</v>
          </cell>
        </row>
        <row r="66">
          <cell r="A66">
            <v>520</v>
          </cell>
          <cell r="B66" t="str">
            <v>Comisiones</v>
          </cell>
        </row>
        <row r="67">
          <cell r="A67">
            <v>520</v>
          </cell>
          <cell r="B67" t="str">
            <v>Costo de lo vendido</v>
          </cell>
        </row>
        <row r="68">
          <cell r="A68">
            <v>520</v>
          </cell>
          <cell r="B68" t="str">
            <v>Devoluciones</v>
          </cell>
        </row>
        <row r="69">
          <cell r="A69">
            <v>520</v>
          </cell>
          <cell r="B69" t="str">
            <v>Pull</v>
          </cell>
        </row>
        <row r="70">
          <cell r="A70">
            <v>520</v>
          </cell>
          <cell r="B70" t="str">
            <v>Venta Neta Financieira</v>
          </cell>
        </row>
        <row r="71">
          <cell r="A71">
            <v>521</v>
          </cell>
          <cell r="B71" t="str">
            <v>(vazio)</v>
          </cell>
        </row>
        <row r="72">
          <cell r="A72">
            <v>522</v>
          </cell>
          <cell r="B72" t="str">
            <v>(vazio)</v>
          </cell>
        </row>
        <row r="73">
          <cell r="A73">
            <v>523</v>
          </cell>
          <cell r="B73" t="str">
            <v>Venta Neta Financieira</v>
          </cell>
        </row>
        <row r="74">
          <cell r="A74">
            <v>524</v>
          </cell>
          <cell r="B74" t="str">
            <v>Devoluciones</v>
          </cell>
        </row>
        <row r="75">
          <cell r="A75">
            <v>524</v>
          </cell>
          <cell r="B75" t="str">
            <v>Pull</v>
          </cell>
        </row>
        <row r="76">
          <cell r="A76">
            <v>525</v>
          </cell>
          <cell r="B76" t="str">
            <v>(vazio)</v>
          </cell>
        </row>
        <row r="77">
          <cell r="A77">
            <v>526</v>
          </cell>
          <cell r="B77" t="str">
            <v>(vazio)</v>
          </cell>
        </row>
        <row r="78">
          <cell r="A78">
            <v>527</v>
          </cell>
          <cell r="B78" t="str">
            <v>Dac Mixto</v>
          </cell>
        </row>
        <row r="79">
          <cell r="A79">
            <v>527</v>
          </cell>
          <cell r="B79" t="str">
            <v>Dac Ventas</v>
          </cell>
        </row>
        <row r="80">
          <cell r="A80">
            <v>527</v>
          </cell>
          <cell r="B80" t="str">
            <v>Venta Neta Financieira</v>
          </cell>
        </row>
        <row r="81">
          <cell r="A81">
            <v>528</v>
          </cell>
          <cell r="B81" t="str">
            <v>(vazio)</v>
          </cell>
        </row>
        <row r="82">
          <cell r="A82">
            <v>529</v>
          </cell>
          <cell r="B82" t="str">
            <v>Pull</v>
          </cell>
        </row>
        <row r="83">
          <cell r="A83">
            <v>529</v>
          </cell>
          <cell r="B83" t="str">
            <v>Venta Neta Financieira</v>
          </cell>
        </row>
        <row r="84">
          <cell r="A84">
            <v>530</v>
          </cell>
          <cell r="B84" t="str">
            <v>Venta Neta Financieira</v>
          </cell>
        </row>
        <row r="85">
          <cell r="A85">
            <v>531</v>
          </cell>
          <cell r="B85" t="str">
            <v>(vazio)</v>
          </cell>
        </row>
        <row r="86">
          <cell r="A86">
            <v>532</v>
          </cell>
          <cell r="B86" t="str">
            <v>(vazio)</v>
          </cell>
        </row>
        <row r="87">
          <cell r="A87">
            <v>533</v>
          </cell>
          <cell r="B87" t="str">
            <v>(vazio)</v>
          </cell>
        </row>
        <row r="88">
          <cell r="A88">
            <v>534</v>
          </cell>
          <cell r="B88" t="str">
            <v>(vazio)</v>
          </cell>
        </row>
        <row r="89">
          <cell r="A89">
            <v>535</v>
          </cell>
          <cell r="B89" t="str">
            <v>Comisiones</v>
          </cell>
        </row>
        <row r="90">
          <cell r="A90">
            <v>535</v>
          </cell>
          <cell r="B90" t="str">
            <v>Costo de lo vendido</v>
          </cell>
        </row>
        <row r="91">
          <cell r="A91">
            <v>535</v>
          </cell>
          <cell r="B91" t="str">
            <v>Dac Ventas</v>
          </cell>
        </row>
        <row r="92">
          <cell r="A92">
            <v>535</v>
          </cell>
          <cell r="B92" t="str">
            <v>FR</v>
          </cell>
        </row>
        <row r="93">
          <cell r="A93">
            <v>535</v>
          </cell>
          <cell r="B93" t="str">
            <v>Pull</v>
          </cell>
        </row>
        <row r="94">
          <cell r="A94">
            <v>536</v>
          </cell>
          <cell r="B94" t="str">
            <v>Venta Neta Financieira</v>
          </cell>
        </row>
        <row r="95">
          <cell r="A95">
            <v>537</v>
          </cell>
          <cell r="B95" t="str">
            <v>Dac Ventas</v>
          </cell>
        </row>
        <row r="96">
          <cell r="A96">
            <v>537</v>
          </cell>
          <cell r="B96" t="str">
            <v>FR</v>
          </cell>
        </row>
        <row r="97">
          <cell r="A97">
            <v>538</v>
          </cell>
          <cell r="B97" t="str">
            <v>Venta Neta Financieira</v>
          </cell>
        </row>
        <row r="98">
          <cell r="A98">
            <v>539</v>
          </cell>
          <cell r="B98" t="str">
            <v>Venta Neta Financieira</v>
          </cell>
        </row>
        <row r="99">
          <cell r="A99">
            <v>540</v>
          </cell>
          <cell r="B99" t="str">
            <v>(vazio)</v>
          </cell>
        </row>
        <row r="100">
          <cell r="A100">
            <v>541</v>
          </cell>
          <cell r="B100" t="str">
            <v>Venta Neta Financieira</v>
          </cell>
        </row>
        <row r="101">
          <cell r="A101">
            <v>542</v>
          </cell>
          <cell r="B101" t="str">
            <v>Venta Neta Financieira</v>
          </cell>
        </row>
        <row r="102">
          <cell r="A102">
            <v>543</v>
          </cell>
          <cell r="B102" t="str">
            <v>Venta Neta Financieira</v>
          </cell>
        </row>
        <row r="103">
          <cell r="A103">
            <v>544</v>
          </cell>
          <cell r="B103" t="str">
            <v>Venta Neta Financieira</v>
          </cell>
        </row>
        <row r="104">
          <cell r="A104">
            <v>545</v>
          </cell>
          <cell r="B104" t="str">
            <v>(vazio)</v>
          </cell>
        </row>
        <row r="105">
          <cell r="A105">
            <v>546</v>
          </cell>
          <cell r="B105" t="str">
            <v>(vazio)</v>
          </cell>
        </row>
        <row r="106">
          <cell r="A106">
            <v>547</v>
          </cell>
          <cell r="B106" t="str">
            <v>(vazio)</v>
          </cell>
        </row>
        <row r="107">
          <cell r="A107">
            <v>548</v>
          </cell>
          <cell r="B107" t="str">
            <v>Venta Neta Financieira</v>
          </cell>
        </row>
        <row r="108">
          <cell r="A108">
            <v>549</v>
          </cell>
          <cell r="B108" t="str">
            <v>Comisiones</v>
          </cell>
        </row>
        <row r="109">
          <cell r="A109">
            <v>549</v>
          </cell>
          <cell r="B109" t="str">
            <v>Devoluciones</v>
          </cell>
        </row>
        <row r="110">
          <cell r="A110">
            <v>549</v>
          </cell>
          <cell r="B110" t="str">
            <v>Pull</v>
          </cell>
        </row>
        <row r="111">
          <cell r="A111">
            <v>549</v>
          </cell>
          <cell r="B111" t="str">
            <v>Venta Neta Financieira</v>
          </cell>
        </row>
        <row r="112">
          <cell r="A112">
            <v>550</v>
          </cell>
          <cell r="B112" t="str">
            <v>(vazio)</v>
          </cell>
        </row>
        <row r="113">
          <cell r="A113">
            <v>552</v>
          </cell>
          <cell r="B113" t="str">
            <v>(vazio)</v>
          </cell>
        </row>
        <row r="114">
          <cell r="A114">
            <v>553</v>
          </cell>
          <cell r="B114" t="str">
            <v>(vazio)</v>
          </cell>
        </row>
        <row r="115">
          <cell r="A115">
            <v>554</v>
          </cell>
          <cell r="B115" t="str">
            <v>(vazio)</v>
          </cell>
        </row>
        <row r="116">
          <cell r="A116">
            <v>555</v>
          </cell>
          <cell r="B116" t="str">
            <v>Venta Neta Financieira</v>
          </cell>
        </row>
        <row r="117">
          <cell r="A117">
            <v>557</v>
          </cell>
          <cell r="B117" t="str">
            <v>(vazio)</v>
          </cell>
        </row>
        <row r="118">
          <cell r="A118">
            <v>597</v>
          </cell>
          <cell r="B118" t="str">
            <v>Costo de lo vendido</v>
          </cell>
        </row>
        <row r="119">
          <cell r="A119">
            <v>598</v>
          </cell>
          <cell r="B119" t="str">
            <v>Costo de lo vendido</v>
          </cell>
        </row>
        <row r="120">
          <cell r="A120">
            <v>599</v>
          </cell>
          <cell r="B120" t="str">
            <v>Venta Neta Financieira</v>
          </cell>
        </row>
        <row r="121">
          <cell r="A121">
            <v>600</v>
          </cell>
          <cell r="B121" t="str">
            <v>(vazio)</v>
          </cell>
        </row>
        <row r="122">
          <cell r="A122">
            <v>601</v>
          </cell>
          <cell r="B122" t="str">
            <v>Costo de lo vendido</v>
          </cell>
        </row>
        <row r="123">
          <cell r="A123">
            <v>602</v>
          </cell>
          <cell r="B123" t="str">
            <v>Costo de lo vendido</v>
          </cell>
        </row>
        <row r="124">
          <cell r="A124">
            <v>603</v>
          </cell>
          <cell r="B124" t="str">
            <v>(vazio)</v>
          </cell>
        </row>
        <row r="125">
          <cell r="A125">
            <v>604</v>
          </cell>
          <cell r="B125" t="str">
            <v>Costo de lo vendido</v>
          </cell>
        </row>
        <row r="126">
          <cell r="A126">
            <v>606</v>
          </cell>
          <cell r="B126" t="str">
            <v>Costo de lo vendido</v>
          </cell>
        </row>
        <row r="127">
          <cell r="A127">
            <v>607</v>
          </cell>
          <cell r="B127" t="str">
            <v>(vazio)</v>
          </cell>
        </row>
        <row r="128">
          <cell r="A128">
            <v>608</v>
          </cell>
          <cell r="B128" t="str">
            <v>Costo de lo vendido</v>
          </cell>
        </row>
        <row r="129">
          <cell r="A129">
            <v>609</v>
          </cell>
          <cell r="B129" t="str">
            <v>(vazio)</v>
          </cell>
        </row>
        <row r="130">
          <cell r="A130">
            <v>610</v>
          </cell>
          <cell r="B130" t="str">
            <v>Costo de lo vendido</v>
          </cell>
        </row>
        <row r="131">
          <cell r="A131">
            <v>611</v>
          </cell>
          <cell r="B131" t="str">
            <v>(vazio)</v>
          </cell>
        </row>
        <row r="132">
          <cell r="A132">
            <v>612</v>
          </cell>
          <cell r="B132" t="str">
            <v>Costo de lo vendido</v>
          </cell>
        </row>
        <row r="133">
          <cell r="A133">
            <v>613</v>
          </cell>
          <cell r="B133" t="str">
            <v>(vazio)</v>
          </cell>
        </row>
        <row r="134">
          <cell r="A134">
            <v>614</v>
          </cell>
          <cell r="B134" t="str">
            <v>(vazio)</v>
          </cell>
        </row>
        <row r="135">
          <cell r="A135">
            <v>615</v>
          </cell>
          <cell r="B135" t="str">
            <v>(vazio)</v>
          </cell>
        </row>
        <row r="136">
          <cell r="A136">
            <v>616</v>
          </cell>
          <cell r="B136" t="str">
            <v>(vazio)</v>
          </cell>
        </row>
        <row r="137">
          <cell r="A137">
            <v>617</v>
          </cell>
          <cell r="B137" t="str">
            <v>(vazio)</v>
          </cell>
        </row>
        <row r="138">
          <cell r="A138">
            <v>618</v>
          </cell>
          <cell r="B138" t="str">
            <v>(vazio)</v>
          </cell>
        </row>
        <row r="139">
          <cell r="A139">
            <v>619</v>
          </cell>
          <cell r="B139" t="str">
            <v>Costo de lo vendido</v>
          </cell>
        </row>
        <row r="140">
          <cell r="A140">
            <v>620</v>
          </cell>
          <cell r="B140" t="str">
            <v>Costo de lo vendido</v>
          </cell>
        </row>
        <row r="141">
          <cell r="A141">
            <v>621</v>
          </cell>
          <cell r="B141" t="str">
            <v>Costo de lo vendido</v>
          </cell>
        </row>
        <row r="142">
          <cell r="A142">
            <v>622</v>
          </cell>
          <cell r="B142" t="str">
            <v>(vazio)</v>
          </cell>
        </row>
        <row r="143">
          <cell r="A143">
            <v>623</v>
          </cell>
          <cell r="B143" t="str">
            <v>(vazio)</v>
          </cell>
        </row>
        <row r="144">
          <cell r="A144">
            <v>624</v>
          </cell>
          <cell r="B144" t="str">
            <v>(vazio)</v>
          </cell>
        </row>
        <row r="145">
          <cell r="A145">
            <v>625</v>
          </cell>
          <cell r="B145" t="str">
            <v>(vazio)</v>
          </cell>
        </row>
        <row r="146">
          <cell r="A146">
            <v>626</v>
          </cell>
          <cell r="B146" t="str">
            <v>Costo de lo vendido</v>
          </cell>
        </row>
        <row r="147">
          <cell r="A147">
            <v>627</v>
          </cell>
          <cell r="B147" t="str">
            <v>Costo de lo vendido</v>
          </cell>
        </row>
        <row r="148">
          <cell r="A148">
            <v>628</v>
          </cell>
          <cell r="B148" t="str">
            <v>(vazio)</v>
          </cell>
        </row>
        <row r="149">
          <cell r="A149">
            <v>629</v>
          </cell>
          <cell r="B149" t="str">
            <v>Costo de lo vendido</v>
          </cell>
        </row>
        <row r="150">
          <cell r="A150">
            <v>630</v>
          </cell>
          <cell r="B150" t="str">
            <v>Costo de lo vendido</v>
          </cell>
        </row>
        <row r="151">
          <cell r="A151">
            <v>631</v>
          </cell>
          <cell r="B151" t="str">
            <v>(vazio)</v>
          </cell>
        </row>
        <row r="152">
          <cell r="A152">
            <v>632</v>
          </cell>
          <cell r="B152" t="str">
            <v>Venta Neta Financieira</v>
          </cell>
        </row>
        <row r="153">
          <cell r="A153">
            <v>633</v>
          </cell>
          <cell r="B153" t="str">
            <v>(vazio)</v>
          </cell>
        </row>
        <row r="154">
          <cell r="A154">
            <v>634</v>
          </cell>
          <cell r="B154" t="str">
            <v>(vazio)</v>
          </cell>
        </row>
        <row r="155">
          <cell r="A155">
            <v>635</v>
          </cell>
          <cell r="B155" t="str">
            <v>Costo de lo vendido</v>
          </cell>
        </row>
        <row r="156">
          <cell r="A156">
            <v>636</v>
          </cell>
          <cell r="B156" t="str">
            <v>Venta Neta Financieira</v>
          </cell>
        </row>
        <row r="157">
          <cell r="A157">
            <v>637</v>
          </cell>
          <cell r="B157" t="str">
            <v>Costo de lo vendido</v>
          </cell>
        </row>
        <row r="158">
          <cell r="A158">
            <v>638</v>
          </cell>
          <cell r="B158" t="str">
            <v>(vazio)</v>
          </cell>
        </row>
        <row r="159">
          <cell r="A159">
            <v>639</v>
          </cell>
          <cell r="B159" t="str">
            <v>(vazio)</v>
          </cell>
        </row>
        <row r="160">
          <cell r="A160">
            <v>640</v>
          </cell>
          <cell r="B160" t="str">
            <v>Costo de lo vendido</v>
          </cell>
        </row>
        <row r="161">
          <cell r="A161">
            <v>641</v>
          </cell>
          <cell r="B161" t="str">
            <v>(vazio)</v>
          </cell>
        </row>
        <row r="162">
          <cell r="A162">
            <v>642</v>
          </cell>
          <cell r="B162" t="str">
            <v>(vazio)</v>
          </cell>
        </row>
        <row r="163">
          <cell r="A163">
            <v>643</v>
          </cell>
          <cell r="B163" t="str">
            <v>Costo de lo vendido</v>
          </cell>
        </row>
        <row r="164">
          <cell r="A164">
            <v>644</v>
          </cell>
          <cell r="B164" t="str">
            <v>(vazio)</v>
          </cell>
        </row>
        <row r="165">
          <cell r="A165">
            <v>645</v>
          </cell>
          <cell r="B165" t="str">
            <v>Costo de lo vendido</v>
          </cell>
        </row>
        <row r="166">
          <cell r="A166">
            <v>646</v>
          </cell>
          <cell r="B166" t="str">
            <v>Costo de lo vendido</v>
          </cell>
        </row>
        <row r="167">
          <cell r="A167">
            <v>647</v>
          </cell>
          <cell r="B167" t="str">
            <v>Costo de lo vendido</v>
          </cell>
        </row>
        <row r="168">
          <cell r="A168">
            <v>648</v>
          </cell>
          <cell r="B168" t="str">
            <v>Venta Neta Financieira</v>
          </cell>
        </row>
        <row r="169">
          <cell r="A169">
            <v>649</v>
          </cell>
          <cell r="B169" t="str">
            <v>(vazio)</v>
          </cell>
        </row>
        <row r="170">
          <cell r="A170">
            <v>650</v>
          </cell>
          <cell r="B170" t="str">
            <v>Venta Neta Financieira</v>
          </cell>
        </row>
        <row r="171">
          <cell r="A171">
            <v>651</v>
          </cell>
          <cell r="B171" t="str">
            <v>Costo de lo vendido</v>
          </cell>
        </row>
        <row r="172">
          <cell r="A172">
            <v>652</v>
          </cell>
          <cell r="B172" t="str">
            <v>(vazio)</v>
          </cell>
        </row>
        <row r="173">
          <cell r="A173">
            <v>653</v>
          </cell>
          <cell r="B173" t="str">
            <v>Costo de lo vendido</v>
          </cell>
        </row>
        <row r="174">
          <cell r="A174">
            <v>654</v>
          </cell>
          <cell r="B174" t="str">
            <v>(vazio)</v>
          </cell>
        </row>
        <row r="175">
          <cell r="A175">
            <v>655</v>
          </cell>
          <cell r="B175" t="str">
            <v>Costo de lo vendido</v>
          </cell>
        </row>
        <row r="176">
          <cell r="A176">
            <v>656</v>
          </cell>
          <cell r="B176" t="str">
            <v>(vazio)</v>
          </cell>
        </row>
        <row r="177">
          <cell r="A177">
            <v>657</v>
          </cell>
          <cell r="B177" t="str">
            <v>Costo de lo vendido</v>
          </cell>
        </row>
        <row r="178">
          <cell r="A178">
            <v>658</v>
          </cell>
          <cell r="B178" t="str">
            <v>Costo de lo vendido</v>
          </cell>
        </row>
        <row r="179">
          <cell r="A179">
            <v>659</v>
          </cell>
          <cell r="B179" t="str">
            <v>Costo de lo vendido</v>
          </cell>
        </row>
        <row r="180">
          <cell r="A180">
            <v>660</v>
          </cell>
          <cell r="B180" t="str">
            <v>(vazio)</v>
          </cell>
        </row>
        <row r="181">
          <cell r="A181">
            <v>661</v>
          </cell>
          <cell r="B181" t="str">
            <v>Costo de lo vendido</v>
          </cell>
        </row>
        <row r="182">
          <cell r="A182">
            <v>662</v>
          </cell>
          <cell r="B182" t="str">
            <v>Costo de lo vendido</v>
          </cell>
        </row>
        <row r="183">
          <cell r="A183">
            <v>663</v>
          </cell>
          <cell r="B183" t="str">
            <v>(vazio)</v>
          </cell>
        </row>
        <row r="184">
          <cell r="A184">
            <v>664</v>
          </cell>
          <cell r="B184" t="str">
            <v>(vazio)</v>
          </cell>
        </row>
        <row r="185">
          <cell r="A185">
            <v>665</v>
          </cell>
          <cell r="B185" t="str">
            <v>(vazio)</v>
          </cell>
        </row>
        <row r="186">
          <cell r="A186">
            <v>666</v>
          </cell>
          <cell r="B186" t="str">
            <v>Costo de lo vendido</v>
          </cell>
        </row>
        <row r="187">
          <cell r="A187">
            <v>667</v>
          </cell>
          <cell r="B187" t="str">
            <v>(vazio)</v>
          </cell>
        </row>
        <row r="188">
          <cell r="A188">
            <v>668</v>
          </cell>
          <cell r="B188" t="str">
            <v>(vazio)</v>
          </cell>
        </row>
        <row r="189">
          <cell r="A189">
            <v>669</v>
          </cell>
          <cell r="B189" t="str">
            <v>Costo de lo vendido</v>
          </cell>
        </row>
        <row r="190">
          <cell r="A190">
            <v>670</v>
          </cell>
          <cell r="B190" t="str">
            <v>Costo de lo vendido</v>
          </cell>
        </row>
        <row r="191">
          <cell r="A191">
            <v>671</v>
          </cell>
          <cell r="B191" t="str">
            <v>(vazio)</v>
          </cell>
        </row>
        <row r="192">
          <cell r="A192">
            <v>672</v>
          </cell>
          <cell r="B192" t="str">
            <v>(vazio)</v>
          </cell>
        </row>
        <row r="193">
          <cell r="A193">
            <v>673</v>
          </cell>
          <cell r="B193" t="str">
            <v>(vazio)</v>
          </cell>
        </row>
        <row r="194">
          <cell r="A194">
            <v>674</v>
          </cell>
          <cell r="B194" t="str">
            <v>Costo de lo vendido</v>
          </cell>
        </row>
        <row r="195">
          <cell r="A195">
            <v>675</v>
          </cell>
          <cell r="B195" t="str">
            <v>Costo de lo vendido</v>
          </cell>
        </row>
        <row r="196">
          <cell r="A196">
            <v>676</v>
          </cell>
          <cell r="B196" t="str">
            <v>(vazio)</v>
          </cell>
        </row>
        <row r="197">
          <cell r="A197">
            <v>677</v>
          </cell>
          <cell r="B197" t="str">
            <v>(vazio)</v>
          </cell>
        </row>
        <row r="198">
          <cell r="A198">
            <v>678</v>
          </cell>
          <cell r="B198" t="str">
            <v>(vazio)</v>
          </cell>
        </row>
        <row r="199">
          <cell r="A199">
            <v>679</v>
          </cell>
          <cell r="B199" t="str">
            <v>(vazio)</v>
          </cell>
        </row>
        <row r="200">
          <cell r="A200">
            <v>769</v>
          </cell>
          <cell r="B200" t="str">
            <v>Energéticos de producción</v>
          </cell>
        </row>
        <row r="201">
          <cell r="A201">
            <v>770</v>
          </cell>
          <cell r="B201" t="str">
            <v>(vazio)</v>
          </cell>
        </row>
        <row r="202">
          <cell r="A202">
            <v>772</v>
          </cell>
          <cell r="B202" t="str">
            <v>(vazio)</v>
          </cell>
        </row>
        <row r="203">
          <cell r="A203">
            <v>773</v>
          </cell>
          <cell r="B203" t="str">
            <v>(vazio)</v>
          </cell>
        </row>
        <row r="204">
          <cell r="A204">
            <v>774</v>
          </cell>
          <cell r="B204" t="str">
            <v>(vazio)</v>
          </cell>
        </row>
        <row r="205">
          <cell r="A205">
            <v>775</v>
          </cell>
          <cell r="B205" t="str">
            <v>Costo de lo vendido</v>
          </cell>
        </row>
        <row r="206">
          <cell r="A206">
            <v>776</v>
          </cell>
          <cell r="B206" t="str">
            <v>(vazio)</v>
          </cell>
        </row>
        <row r="207">
          <cell r="A207">
            <v>777</v>
          </cell>
          <cell r="B207" t="str">
            <v>Energéticos</v>
          </cell>
        </row>
        <row r="208">
          <cell r="A208">
            <v>778</v>
          </cell>
          <cell r="B208" t="str">
            <v>(vazio)</v>
          </cell>
        </row>
        <row r="209">
          <cell r="A209">
            <v>779</v>
          </cell>
          <cell r="B209" t="str">
            <v>(vazio)</v>
          </cell>
        </row>
        <row r="210">
          <cell r="A210">
            <v>780</v>
          </cell>
          <cell r="B210" t="str">
            <v>(vazio)</v>
          </cell>
        </row>
        <row r="211">
          <cell r="A211">
            <v>781</v>
          </cell>
          <cell r="B211" t="str">
            <v>(vazio)</v>
          </cell>
        </row>
        <row r="212">
          <cell r="A212">
            <v>782</v>
          </cell>
          <cell r="B212" t="str">
            <v>(vazio)</v>
          </cell>
        </row>
        <row r="213">
          <cell r="A213">
            <v>783</v>
          </cell>
          <cell r="B213" t="str">
            <v>(vazio)</v>
          </cell>
        </row>
        <row r="214">
          <cell r="A214">
            <v>784</v>
          </cell>
          <cell r="B214" t="str">
            <v>(vazio)</v>
          </cell>
        </row>
        <row r="215">
          <cell r="A215">
            <v>785</v>
          </cell>
          <cell r="B215" t="str">
            <v>(vazio)</v>
          </cell>
        </row>
        <row r="216">
          <cell r="A216">
            <v>787</v>
          </cell>
          <cell r="B216" t="str">
            <v>(vazio)</v>
          </cell>
        </row>
        <row r="217">
          <cell r="A217">
            <v>788</v>
          </cell>
          <cell r="B217" t="str">
            <v>(vazio)</v>
          </cell>
        </row>
        <row r="218">
          <cell r="A218">
            <v>789</v>
          </cell>
          <cell r="B218" t="str">
            <v>(vazio)</v>
          </cell>
        </row>
        <row r="219">
          <cell r="A219">
            <v>790</v>
          </cell>
          <cell r="B219" t="str">
            <v>Indirectos</v>
          </cell>
        </row>
        <row r="220">
          <cell r="A220">
            <v>791</v>
          </cell>
          <cell r="B220" t="str">
            <v>(vazio)</v>
          </cell>
        </row>
        <row r="221">
          <cell r="A221">
            <v>792</v>
          </cell>
          <cell r="B221" t="str">
            <v>(vazio)</v>
          </cell>
        </row>
        <row r="222">
          <cell r="A222">
            <v>793</v>
          </cell>
          <cell r="B222" t="str">
            <v>(vazio)</v>
          </cell>
        </row>
        <row r="223">
          <cell r="A223">
            <v>795</v>
          </cell>
          <cell r="B223" t="str">
            <v>Costo de lo vendido</v>
          </cell>
        </row>
        <row r="224">
          <cell r="A224">
            <v>796</v>
          </cell>
          <cell r="B224" t="str">
            <v>(vazio)</v>
          </cell>
        </row>
        <row r="225">
          <cell r="A225">
            <v>797</v>
          </cell>
          <cell r="B225" t="str">
            <v>(vazio)</v>
          </cell>
        </row>
        <row r="226">
          <cell r="A226">
            <v>798</v>
          </cell>
          <cell r="B226" t="str">
            <v>(vazio)</v>
          </cell>
        </row>
        <row r="227">
          <cell r="A227">
            <v>799</v>
          </cell>
          <cell r="B227" t="str">
            <v>(vazio)</v>
          </cell>
        </row>
        <row r="228">
          <cell r="A228">
            <v>800</v>
          </cell>
          <cell r="B228" t="str">
            <v>(vazio)</v>
          </cell>
        </row>
        <row r="229">
          <cell r="A229">
            <v>801</v>
          </cell>
          <cell r="B229" t="str">
            <v>(vazio)</v>
          </cell>
        </row>
        <row r="230">
          <cell r="A230">
            <v>802</v>
          </cell>
          <cell r="B230" t="str">
            <v>(vazio)</v>
          </cell>
        </row>
        <row r="231">
          <cell r="A231">
            <v>803</v>
          </cell>
          <cell r="B231" t="str">
            <v>(vazio)</v>
          </cell>
        </row>
        <row r="232">
          <cell r="A232">
            <v>804</v>
          </cell>
          <cell r="B232" t="str">
            <v>(vazio)</v>
          </cell>
        </row>
        <row r="233">
          <cell r="A233">
            <v>807</v>
          </cell>
          <cell r="B233" t="str">
            <v>(vazio)</v>
          </cell>
        </row>
        <row r="234">
          <cell r="A234">
            <v>808</v>
          </cell>
          <cell r="B234" t="str">
            <v>(vazio)</v>
          </cell>
        </row>
        <row r="235">
          <cell r="A235">
            <v>809</v>
          </cell>
          <cell r="B235" t="str">
            <v>Costo de lo vendido</v>
          </cell>
        </row>
        <row r="236">
          <cell r="A236">
            <v>810</v>
          </cell>
          <cell r="B236" t="str">
            <v>To be assigned</v>
          </cell>
        </row>
        <row r="237">
          <cell r="A237">
            <v>811</v>
          </cell>
          <cell r="B237" t="str">
            <v>(vazio)</v>
          </cell>
        </row>
        <row r="238">
          <cell r="A238">
            <v>813</v>
          </cell>
          <cell r="B238" t="str">
            <v>Indirectos</v>
          </cell>
        </row>
        <row r="239">
          <cell r="A239">
            <v>814</v>
          </cell>
          <cell r="B239" t="str">
            <v>(vazio)</v>
          </cell>
        </row>
        <row r="240">
          <cell r="A240">
            <v>816</v>
          </cell>
          <cell r="B240" t="str">
            <v>(vazio)</v>
          </cell>
        </row>
        <row r="241">
          <cell r="A241">
            <v>818</v>
          </cell>
          <cell r="B241" t="str">
            <v>(vazio)</v>
          </cell>
        </row>
        <row r="242">
          <cell r="A242">
            <v>819</v>
          </cell>
          <cell r="B242" t="str">
            <v>(vazio)</v>
          </cell>
        </row>
        <row r="243">
          <cell r="A243">
            <v>820</v>
          </cell>
          <cell r="B243" t="str">
            <v>(vazio)</v>
          </cell>
        </row>
        <row r="244">
          <cell r="A244">
            <v>821</v>
          </cell>
          <cell r="B244" t="str">
            <v>(vazio)</v>
          </cell>
        </row>
        <row r="245">
          <cell r="A245">
            <v>822</v>
          </cell>
          <cell r="B245" t="str">
            <v>Indirectos</v>
          </cell>
        </row>
        <row r="246">
          <cell r="A246">
            <v>823</v>
          </cell>
          <cell r="B246" t="str">
            <v>(vazio)</v>
          </cell>
        </row>
        <row r="247">
          <cell r="A247">
            <v>824</v>
          </cell>
          <cell r="B247" t="str">
            <v>(vazio)</v>
          </cell>
        </row>
        <row r="248">
          <cell r="A248">
            <v>825</v>
          </cell>
          <cell r="B248" t="str">
            <v>(vazio)</v>
          </cell>
        </row>
        <row r="249">
          <cell r="A249">
            <v>826</v>
          </cell>
          <cell r="B249" t="str">
            <v>(vazio)</v>
          </cell>
        </row>
        <row r="250">
          <cell r="A250">
            <v>827</v>
          </cell>
          <cell r="B250" t="str">
            <v>(vazio)</v>
          </cell>
        </row>
        <row r="251">
          <cell r="A251">
            <v>828</v>
          </cell>
          <cell r="B251" t="str">
            <v>(vazio)</v>
          </cell>
        </row>
        <row r="252">
          <cell r="A252">
            <v>829</v>
          </cell>
          <cell r="B252" t="str">
            <v>(vazio)</v>
          </cell>
        </row>
        <row r="253">
          <cell r="A253">
            <v>830</v>
          </cell>
          <cell r="B253" t="str">
            <v>(vazio)</v>
          </cell>
        </row>
        <row r="254">
          <cell r="A254">
            <v>831</v>
          </cell>
          <cell r="B254" t="str">
            <v>(vazio)</v>
          </cell>
        </row>
        <row r="255">
          <cell r="A255">
            <v>832</v>
          </cell>
          <cell r="B255" t="str">
            <v>(vazio)</v>
          </cell>
        </row>
        <row r="256">
          <cell r="A256">
            <v>833</v>
          </cell>
          <cell r="B256" t="str">
            <v>(vazio)</v>
          </cell>
        </row>
        <row r="257">
          <cell r="A257">
            <v>834</v>
          </cell>
          <cell r="B257" t="str">
            <v>(vazio)</v>
          </cell>
        </row>
        <row r="258">
          <cell r="A258">
            <v>835</v>
          </cell>
          <cell r="B258" t="str">
            <v>(vazio)</v>
          </cell>
        </row>
        <row r="259">
          <cell r="A259">
            <v>836</v>
          </cell>
          <cell r="B259" t="str">
            <v>(vazio)</v>
          </cell>
        </row>
        <row r="260">
          <cell r="A260">
            <v>837</v>
          </cell>
          <cell r="B260" t="str">
            <v>(vazio)</v>
          </cell>
        </row>
        <row r="261">
          <cell r="A261">
            <v>838</v>
          </cell>
          <cell r="B261" t="str">
            <v>(vazio)</v>
          </cell>
        </row>
        <row r="262">
          <cell r="A262">
            <v>839</v>
          </cell>
          <cell r="B262" t="str">
            <v>(vazio)</v>
          </cell>
        </row>
        <row r="263">
          <cell r="A263">
            <v>841</v>
          </cell>
          <cell r="B263" t="str">
            <v>(vazio)</v>
          </cell>
        </row>
        <row r="264">
          <cell r="A264">
            <v>842</v>
          </cell>
          <cell r="B264" t="str">
            <v>(vazio)</v>
          </cell>
        </row>
        <row r="265">
          <cell r="A265">
            <v>843</v>
          </cell>
          <cell r="B265" t="str">
            <v>(vazio)</v>
          </cell>
        </row>
        <row r="266">
          <cell r="A266">
            <v>844</v>
          </cell>
          <cell r="B266" t="str">
            <v>Indirectos</v>
          </cell>
        </row>
        <row r="267">
          <cell r="A267">
            <v>845</v>
          </cell>
          <cell r="B267" t="str">
            <v>Indirectos</v>
          </cell>
        </row>
        <row r="268">
          <cell r="A268">
            <v>847</v>
          </cell>
          <cell r="B268" t="str">
            <v>(vazio)</v>
          </cell>
        </row>
        <row r="269">
          <cell r="A269">
            <v>848</v>
          </cell>
          <cell r="B269" t="str">
            <v>(vazio)</v>
          </cell>
        </row>
        <row r="270">
          <cell r="A270">
            <v>849</v>
          </cell>
          <cell r="B270" t="str">
            <v>(vazio)</v>
          </cell>
        </row>
        <row r="271">
          <cell r="A271">
            <v>850</v>
          </cell>
          <cell r="B271" t="str">
            <v>(vazio)</v>
          </cell>
        </row>
        <row r="272">
          <cell r="A272">
            <v>851</v>
          </cell>
          <cell r="B272" t="str">
            <v>(vazio)</v>
          </cell>
        </row>
        <row r="273">
          <cell r="A273">
            <v>852</v>
          </cell>
          <cell r="B273" t="str">
            <v>(vazio)</v>
          </cell>
        </row>
        <row r="274">
          <cell r="A274">
            <v>855</v>
          </cell>
          <cell r="B274" t="str">
            <v>(vazio)</v>
          </cell>
        </row>
        <row r="275">
          <cell r="A275">
            <v>856</v>
          </cell>
          <cell r="B275" t="str">
            <v>(vazio)</v>
          </cell>
        </row>
        <row r="276">
          <cell r="A276">
            <v>857</v>
          </cell>
          <cell r="B276" t="str">
            <v>(vazio)</v>
          </cell>
        </row>
        <row r="277">
          <cell r="A277">
            <v>858</v>
          </cell>
          <cell r="B277" t="str">
            <v>(vazio)</v>
          </cell>
        </row>
        <row r="278">
          <cell r="A278">
            <v>859</v>
          </cell>
          <cell r="B278" t="str">
            <v>Indirectos</v>
          </cell>
        </row>
        <row r="279">
          <cell r="A279">
            <v>860</v>
          </cell>
          <cell r="B279" t="str">
            <v>(vazio)</v>
          </cell>
        </row>
        <row r="280">
          <cell r="A280">
            <v>862</v>
          </cell>
          <cell r="B280" t="str">
            <v>(vazio)</v>
          </cell>
        </row>
        <row r="281">
          <cell r="A281">
            <v>863</v>
          </cell>
          <cell r="B281" t="str">
            <v>(vazio)</v>
          </cell>
        </row>
        <row r="282">
          <cell r="A282">
            <v>864</v>
          </cell>
          <cell r="B282" t="str">
            <v>Costo de lo vendido</v>
          </cell>
        </row>
        <row r="283">
          <cell r="A283">
            <v>865</v>
          </cell>
          <cell r="B283" t="str">
            <v>Mano de obra</v>
          </cell>
        </row>
        <row r="284">
          <cell r="A284">
            <v>865</v>
          </cell>
          <cell r="B284" t="str">
            <v>Venta Neta Financieira</v>
          </cell>
        </row>
        <row r="285">
          <cell r="A285">
            <v>866</v>
          </cell>
          <cell r="B285" t="str">
            <v>Venta Neta Financieira</v>
          </cell>
        </row>
        <row r="286">
          <cell r="A286">
            <v>867</v>
          </cell>
          <cell r="B286" t="str">
            <v>(vazio)</v>
          </cell>
        </row>
        <row r="287">
          <cell r="A287">
            <v>868</v>
          </cell>
          <cell r="B287" t="str">
            <v>Venta Neta Financieira</v>
          </cell>
        </row>
        <row r="288">
          <cell r="A288">
            <v>869</v>
          </cell>
          <cell r="B288" t="str">
            <v>(vazio)</v>
          </cell>
        </row>
        <row r="289">
          <cell r="A289">
            <v>870</v>
          </cell>
          <cell r="B289" t="str">
            <v>(vazio)</v>
          </cell>
        </row>
        <row r="290">
          <cell r="A290">
            <v>977</v>
          </cell>
          <cell r="B290" t="str">
            <v>Venta Neta Financieira</v>
          </cell>
        </row>
        <row r="291">
          <cell r="A291">
            <v>980</v>
          </cell>
          <cell r="B291" t="str">
            <v>(vazio)</v>
          </cell>
        </row>
        <row r="292">
          <cell r="A292">
            <v>986</v>
          </cell>
          <cell r="B292" t="str">
            <v>(vazio)</v>
          </cell>
        </row>
        <row r="293">
          <cell r="A293">
            <v>987</v>
          </cell>
          <cell r="B293" t="str">
            <v>Venta Neta Financieira</v>
          </cell>
        </row>
        <row r="294">
          <cell r="A294">
            <v>990</v>
          </cell>
          <cell r="B294" t="str">
            <v>Venta Neta Financieira</v>
          </cell>
        </row>
        <row r="295">
          <cell r="A295">
            <v>994</v>
          </cell>
          <cell r="B295" t="str">
            <v>Venta Neta Financieira</v>
          </cell>
        </row>
        <row r="296">
          <cell r="A296">
            <v>995</v>
          </cell>
          <cell r="B296" t="str">
            <v>(vazio)</v>
          </cell>
        </row>
        <row r="297">
          <cell r="A297">
            <v>998</v>
          </cell>
          <cell r="B297" t="str">
            <v>Venta Neta Financieira</v>
          </cell>
        </row>
        <row r="298">
          <cell r="A298">
            <v>1000</v>
          </cell>
          <cell r="B298" t="str">
            <v>(vazio)</v>
          </cell>
        </row>
        <row r="299">
          <cell r="A299">
            <v>1002</v>
          </cell>
          <cell r="B299" t="str">
            <v>(vazio)</v>
          </cell>
        </row>
        <row r="300">
          <cell r="A300">
            <v>1004</v>
          </cell>
          <cell r="B300" t="str">
            <v>(vazio)</v>
          </cell>
        </row>
        <row r="301">
          <cell r="A301">
            <v>1005</v>
          </cell>
          <cell r="B301" t="str">
            <v>(vazio)</v>
          </cell>
        </row>
        <row r="302">
          <cell r="A302">
            <v>1008</v>
          </cell>
          <cell r="B302" t="str">
            <v>(vazio)</v>
          </cell>
        </row>
        <row r="303">
          <cell r="A303">
            <v>1010</v>
          </cell>
          <cell r="B303" t="str">
            <v>(vazio)</v>
          </cell>
        </row>
        <row r="304">
          <cell r="A304">
            <v>1024</v>
          </cell>
          <cell r="B304" t="str">
            <v>Indirectos</v>
          </cell>
        </row>
        <row r="305">
          <cell r="A305">
            <v>1025</v>
          </cell>
          <cell r="B305" t="str">
            <v>(vazio)</v>
          </cell>
        </row>
        <row r="306">
          <cell r="A306">
            <v>1026</v>
          </cell>
          <cell r="B306" t="str">
            <v>Gastos de administración</v>
          </cell>
        </row>
        <row r="307">
          <cell r="A307">
            <v>1027</v>
          </cell>
          <cell r="B307" t="str">
            <v>DFR</v>
          </cell>
        </row>
        <row r="308">
          <cell r="A308">
            <v>1028</v>
          </cell>
          <cell r="B308" t="str">
            <v>Pull</v>
          </cell>
        </row>
        <row r="309">
          <cell r="A309">
            <v>1029</v>
          </cell>
          <cell r="B309" t="str">
            <v>(vazio)</v>
          </cell>
        </row>
        <row r="310">
          <cell r="A310">
            <v>1030</v>
          </cell>
          <cell r="B310" t="str">
            <v>Energéticos</v>
          </cell>
        </row>
        <row r="311">
          <cell r="A311">
            <v>1031</v>
          </cell>
          <cell r="B311" t="str">
            <v>(vazio)</v>
          </cell>
        </row>
        <row r="312">
          <cell r="A312">
            <v>1032</v>
          </cell>
          <cell r="B312" t="str">
            <v>(vazio)</v>
          </cell>
        </row>
        <row r="313">
          <cell r="A313">
            <v>1033</v>
          </cell>
          <cell r="B313" t="str">
            <v>(vazio)</v>
          </cell>
        </row>
        <row r="314">
          <cell r="A314">
            <v>1034</v>
          </cell>
          <cell r="B314" t="str">
            <v>Costo de lo vendido</v>
          </cell>
        </row>
        <row r="315">
          <cell r="A315">
            <v>1035</v>
          </cell>
          <cell r="B315" t="str">
            <v>(vazio)</v>
          </cell>
        </row>
        <row r="316">
          <cell r="A316">
            <v>1036</v>
          </cell>
          <cell r="B316" t="str">
            <v>(vazio)</v>
          </cell>
        </row>
        <row r="317">
          <cell r="A317">
            <v>1037</v>
          </cell>
          <cell r="B317" t="str">
            <v>DFR</v>
          </cell>
        </row>
        <row r="318">
          <cell r="A318">
            <v>1038</v>
          </cell>
          <cell r="B318" t="str">
            <v>(vazio)</v>
          </cell>
        </row>
        <row r="319">
          <cell r="A319">
            <v>1039</v>
          </cell>
          <cell r="B319" t="str">
            <v>(vazio)</v>
          </cell>
        </row>
        <row r="320">
          <cell r="A320">
            <v>1041</v>
          </cell>
          <cell r="B320" t="str">
            <v>(vazio)</v>
          </cell>
        </row>
        <row r="321">
          <cell r="A321">
            <v>1042</v>
          </cell>
          <cell r="B321" t="str">
            <v>Indirectos</v>
          </cell>
        </row>
        <row r="322">
          <cell r="A322">
            <v>1043</v>
          </cell>
          <cell r="B322" t="str">
            <v>Indirectos</v>
          </cell>
        </row>
        <row r="323">
          <cell r="A323">
            <v>1044</v>
          </cell>
          <cell r="B323" t="str">
            <v>Indirectos</v>
          </cell>
        </row>
        <row r="324">
          <cell r="A324">
            <v>1045</v>
          </cell>
          <cell r="B324" t="str">
            <v>Energéticos</v>
          </cell>
        </row>
        <row r="325">
          <cell r="A325">
            <v>1046</v>
          </cell>
          <cell r="B325" t="str">
            <v>(vazio)</v>
          </cell>
        </row>
        <row r="326">
          <cell r="A326">
            <v>1047</v>
          </cell>
          <cell r="B326" t="str">
            <v>(vazio)</v>
          </cell>
        </row>
        <row r="327">
          <cell r="A327">
            <v>1048</v>
          </cell>
          <cell r="B327" t="str">
            <v>(vazio)</v>
          </cell>
        </row>
        <row r="328">
          <cell r="A328">
            <v>1049</v>
          </cell>
          <cell r="B328" t="str">
            <v>Indirectos</v>
          </cell>
        </row>
        <row r="329">
          <cell r="A329">
            <v>1050</v>
          </cell>
          <cell r="B329" t="str">
            <v>Indirectos</v>
          </cell>
        </row>
        <row r="330">
          <cell r="A330">
            <v>1052</v>
          </cell>
          <cell r="B330" t="str">
            <v>Indirectos</v>
          </cell>
        </row>
        <row r="331">
          <cell r="A331">
            <v>1053</v>
          </cell>
          <cell r="B331" t="str">
            <v>Indirectos</v>
          </cell>
        </row>
        <row r="332">
          <cell r="A332">
            <v>1096</v>
          </cell>
          <cell r="B332" t="str">
            <v>(vazio)</v>
          </cell>
        </row>
        <row r="333">
          <cell r="A333">
            <v>1098</v>
          </cell>
          <cell r="B333" t="str">
            <v>Venta Neta Financieira</v>
          </cell>
        </row>
        <row r="334">
          <cell r="A334">
            <v>1100</v>
          </cell>
          <cell r="B334" t="str">
            <v>Venta Neta Financieira</v>
          </cell>
        </row>
        <row r="335">
          <cell r="A335">
            <v>1102</v>
          </cell>
          <cell r="B335" t="str">
            <v>(vazio)</v>
          </cell>
        </row>
        <row r="336">
          <cell r="A336">
            <v>1104</v>
          </cell>
          <cell r="B336" t="str">
            <v>(vazio)</v>
          </cell>
        </row>
        <row r="337">
          <cell r="A337">
            <v>1106</v>
          </cell>
          <cell r="B337" t="str">
            <v>Venta Neta Financieira</v>
          </cell>
        </row>
        <row r="338">
          <cell r="A338">
            <v>1108</v>
          </cell>
          <cell r="B338" t="str">
            <v>Venta Neta Financieira</v>
          </cell>
        </row>
        <row r="339">
          <cell r="A339">
            <v>1110</v>
          </cell>
          <cell r="B339" t="str">
            <v>Dac Ventas</v>
          </cell>
        </row>
        <row r="340">
          <cell r="A340">
            <v>1112</v>
          </cell>
          <cell r="B340" t="str">
            <v>Dac Ventas</v>
          </cell>
        </row>
        <row r="341">
          <cell r="A341">
            <v>1114</v>
          </cell>
          <cell r="B341" t="str">
            <v>(vazio)</v>
          </cell>
        </row>
        <row r="342">
          <cell r="A342">
            <v>1116</v>
          </cell>
          <cell r="B342" t="str">
            <v>(vazio)</v>
          </cell>
        </row>
        <row r="343">
          <cell r="A343">
            <v>1292</v>
          </cell>
          <cell r="B343" t="str">
            <v>(vazio)</v>
          </cell>
        </row>
        <row r="344">
          <cell r="A344">
            <v>1296</v>
          </cell>
          <cell r="B344" t="str">
            <v>Gastos de administración</v>
          </cell>
        </row>
        <row r="345">
          <cell r="A345">
            <v>1298</v>
          </cell>
          <cell r="B345" t="str">
            <v>Gs Mercantilizacion</v>
          </cell>
        </row>
        <row r="346">
          <cell r="A346">
            <v>1300</v>
          </cell>
          <cell r="B346" t="str">
            <v>Venta Neta Financieira</v>
          </cell>
        </row>
        <row r="347">
          <cell r="A347">
            <v>1302</v>
          </cell>
          <cell r="B347" t="str">
            <v>Venta Neta Financieira</v>
          </cell>
        </row>
        <row r="348">
          <cell r="A348">
            <v>1304</v>
          </cell>
          <cell r="B348" t="str">
            <v>Indirectos</v>
          </cell>
        </row>
        <row r="349">
          <cell r="A349">
            <v>1311</v>
          </cell>
          <cell r="B349" t="str">
            <v>Venta Neta Financieira</v>
          </cell>
        </row>
        <row r="350">
          <cell r="A350">
            <v>1313</v>
          </cell>
          <cell r="B350" t="str">
            <v>(vazio)</v>
          </cell>
        </row>
        <row r="351">
          <cell r="A351">
            <v>1315</v>
          </cell>
          <cell r="B351" t="str">
            <v>(vazio)</v>
          </cell>
        </row>
        <row r="352">
          <cell r="A352">
            <v>1317</v>
          </cell>
          <cell r="B352" t="str">
            <v>Venta Neta Financieira</v>
          </cell>
        </row>
        <row r="353">
          <cell r="A353">
            <v>1320</v>
          </cell>
          <cell r="B353" t="str">
            <v>(vazio)</v>
          </cell>
        </row>
        <row r="354">
          <cell r="A354">
            <v>1321</v>
          </cell>
          <cell r="B354" t="str">
            <v>Fletes primarios</v>
          </cell>
        </row>
        <row r="355">
          <cell r="A355">
            <v>1343</v>
          </cell>
          <cell r="B355" t="str">
            <v>Costo de lo vendido</v>
          </cell>
        </row>
        <row r="356">
          <cell r="A356">
            <v>1348</v>
          </cell>
          <cell r="B356" t="str">
            <v>Costo de lo vendido</v>
          </cell>
        </row>
        <row r="357">
          <cell r="A357">
            <v>1352</v>
          </cell>
          <cell r="B357" t="str">
            <v>Costo de lo vendido</v>
          </cell>
        </row>
        <row r="358">
          <cell r="A358">
            <v>1356</v>
          </cell>
          <cell r="B358" t="str">
            <v>Costo de lo vendido</v>
          </cell>
        </row>
        <row r="359">
          <cell r="A359">
            <v>1359</v>
          </cell>
          <cell r="B359" t="str">
            <v>Costo de lo vendido</v>
          </cell>
        </row>
        <row r="360">
          <cell r="A360">
            <v>1362</v>
          </cell>
          <cell r="B360" t="str">
            <v>Costo de lo vendido</v>
          </cell>
        </row>
        <row r="361">
          <cell r="A361">
            <v>1367</v>
          </cell>
          <cell r="B361" t="str">
            <v>(vazio)</v>
          </cell>
        </row>
        <row r="362">
          <cell r="A362">
            <v>1374</v>
          </cell>
          <cell r="B362" t="str">
            <v>Venta Neta Financieira</v>
          </cell>
        </row>
        <row r="363">
          <cell r="A363">
            <v>1376</v>
          </cell>
          <cell r="B363" t="str">
            <v>Energéticos de producción</v>
          </cell>
        </row>
        <row r="364">
          <cell r="A364">
            <v>1379</v>
          </cell>
          <cell r="B364" t="str">
            <v>(vazio)</v>
          </cell>
        </row>
        <row r="365">
          <cell r="A365">
            <v>1384</v>
          </cell>
          <cell r="B365" t="str">
            <v>(vazio)</v>
          </cell>
        </row>
        <row r="366">
          <cell r="A366">
            <v>1390</v>
          </cell>
          <cell r="B366" t="str">
            <v>(vazio)</v>
          </cell>
        </row>
        <row r="367">
          <cell r="A367">
            <v>1391</v>
          </cell>
          <cell r="B367" t="str">
            <v>Venta Neta Financieira</v>
          </cell>
        </row>
        <row r="368">
          <cell r="A368">
            <v>1394</v>
          </cell>
          <cell r="B368" t="str">
            <v>(vazio)</v>
          </cell>
        </row>
        <row r="369">
          <cell r="A369">
            <v>1397</v>
          </cell>
          <cell r="B369" t="str">
            <v>(vazio)</v>
          </cell>
        </row>
        <row r="370">
          <cell r="A370">
            <v>1400</v>
          </cell>
          <cell r="B370" t="str">
            <v>Indirectos</v>
          </cell>
        </row>
        <row r="371">
          <cell r="A371">
            <v>1407</v>
          </cell>
          <cell r="B371" t="str">
            <v>Venta Neta Financieira</v>
          </cell>
        </row>
        <row r="372">
          <cell r="A372">
            <v>1409</v>
          </cell>
          <cell r="B372" t="str">
            <v>Dac Ventas</v>
          </cell>
        </row>
        <row r="373">
          <cell r="A373">
            <v>1409</v>
          </cell>
          <cell r="B373" t="str">
            <v>FR</v>
          </cell>
        </row>
        <row r="374">
          <cell r="A374">
            <v>1412</v>
          </cell>
          <cell r="B374" t="str">
            <v>Venta Neta Financieira</v>
          </cell>
        </row>
        <row r="375">
          <cell r="A375">
            <v>1431</v>
          </cell>
          <cell r="B375" t="str">
            <v>Gastos de administración</v>
          </cell>
        </row>
        <row r="376">
          <cell r="A376">
            <v>1432</v>
          </cell>
          <cell r="B376" t="str">
            <v>Dac Logístico</v>
          </cell>
        </row>
        <row r="377">
          <cell r="A377">
            <v>1432</v>
          </cell>
          <cell r="B377" t="str">
            <v>Dac Mixto</v>
          </cell>
        </row>
        <row r="378">
          <cell r="A378">
            <v>1432</v>
          </cell>
          <cell r="B378" t="str">
            <v>Dac Ventas</v>
          </cell>
        </row>
        <row r="379">
          <cell r="A379">
            <v>1432</v>
          </cell>
          <cell r="B379" t="str">
            <v>DFR</v>
          </cell>
        </row>
        <row r="380">
          <cell r="A380">
            <v>1432</v>
          </cell>
          <cell r="B380" t="str">
            <v>Gastos de administración</v>
          </cell>
        </row>
        <row r="381">
          <cell r="A381">
            <v>1432</v>
          </cell>
          <cell r="B381" t="str">
            <v>Indirectos</v>
          </cell>
        </row>
        <row r="382">
          <cell r="A382">
            <v>1434</v>
          </cell>
          <cell r="B382" t="str">
            <v>(vazio)</v>
          </cell>
        </row>
        <row r="383">
          <cell r="A383">
            <v>1435</v>
          </cell>
          <cell r="B383" t="str">
            <v>Recuperaciones</v>
          </cell>
        </row>
        <row r="384">
          <cell r="A384">
            <v>1453</v>
          </cell>
          <cell r="B384" t="str">
            <v>(vazio)</v>
          </cell>
        </row>
        <row r="385">
          <cell r="A385">
            <v>1456</v>
          </cell>
          <cell r="B385" t="str">
            <v>(vazio)</v>
          </cell>
        </row>
        <row r="386">
          <cell r="A386">
            <v>1461</v>
          </cell>
          <cell r="B386" t="str">
            <v>(vazio)</v>
          </cell>
        </row>
        <row r="387">
          <cell r="A387">
            <v>1487</v>
          </cell>
          <cell r="B387" t="str">
            <v>(vazio)</v>
          </cell>
        </row>
        <row r="388">
          <cell r="A388">
            <v>1489</v>
          </cell>
          <cell r="B388" t="str">
            <v>(vazio)</v>
          </cell>
        </row>
        <row r="389">
          <cell r="A389">
            <v>1490</v>
          </cell>
          <cell r="B389" t="str">
            <v>(vazio)</v>
          </cell>
        </row>
        <row r="390">
          <cell r="A390">
            <v>1492</v>
          </cell>
          <cell r="B390" t="str">
            <v>Costo de lo vendido</v>
          </cell>
        </row>
        <row r="391">
          <cell r="A391">
            <v>1492</v>
          </cell>
          <cell r="B391" t="str">
            <v>Energéticos</v>
          </cell>
        </row>
        <row r="392">
          <cell r="A392">
            <v>1494</v>
          </cell>
          <cell r="B392" t="str">
            <v>Costo de lo vendido</v>
          </cell>
        </row>
        <row r="393">
          <cell r="A393">
            <v>1496</v>
          </cell>
          <cell r="B393" t="str">
            <v>(vazio)</v>
          </cell>
        </row>
        <row r="394">
          <cell r="A394">
            <v>1500</v>
          </cell>
          <cell r="B394" t="str">
            <v>(vazio)</v>
          </cell>
        </row>
        <row r="395">
          <cell r="A395">
            <v>1502</v>
          </cell>
          <cell r="B395" t="str">
            <v>(vazio)</v>
          </cell>
        </row>
        <row r="396">
          <cell r="A396">
            <v>1503</v>
          </cell>
          <cell r="B396" t="str">
            <v>(vazio)</v>
          </cell>
        </row>
        <row r="397">
          <cell r="A397">
            <v>1506</v>
          </cell>
          <cell r="B397" t="str">
            <v>(vazio)</v>
          </cell>
        </row>
        <row r="398">
          <cell r="A398">
            <v>1507</v>
          </cell>
          <cell r="B398" t="str">
            <v>(vazio)</v>
          </cell>
        </row>
        <row r="399">
          <cell r="A399">
            <v>1509</v>
          </cell>
          <cell r="B399" t="str">
            <v>(vazio)</v>
          </cell>
        </row>
        <row r="400">
          <cell r="A400">
            <v>1511</v>
          </cell>
          <cell r="B400" t="str">
            <v>Venta Neta Financieira</v>
          </cell>
        </row>
        <row r="401">
          <cell r="A401">
            <v>1512</v>
          </cell>
          <cell r="B401" t="str">
            <v>(vazio)</v>
          </cell>
        </row>
        <row r="402">
          <cell r="A402">
            <v>1515</v>
          </cell>
          <cell r="B402" t="str">
            <v>(vazio)</v>
          </cell>
        </row>
        <row r="403">
          <cell r="A403">
            <v>1516</v>
          </cell>
          <cell r="B403" t="str">
            <v>(vazio)</v>
          </cell>
        </row>
        <row r="404">
          <cell r="A404">
            <v>1517</v>
          </cell>
          <cell r="B404" t="str">
            <v>(vazio)</v>
          </cell>
        </row>
        <row r="405">
          <cell r="A405">
            <v>1520</v>
          </cell>
          <cell r="B405" t="str">
            <v>(vazio)</v>
          </cell>
        </row>
        <row r="406">
          <cell r="A406">
            <v>1521</v>
          </cell>
          <cell r="B406" t="str">
            <v>(vazio)</v>
          </cell>
        </row>
        <row r="407">
          <cell r="A407">
            <v>1522</v>
          </cell>
          <cell r="B407" t="str">
            <v>(vazio)</v>
          </cell>
        </row>
        <row r="408">
          <cell r="A408">
            <v>1524</v>
          </cell>
          <cell r="B408" t="str">
            <v>(vazio)</v>
          </cell>
        </row>
        <row r="409">
          <cell r="A409">
            <v>1528</v>
          </cell>
          <cell r="B409" t="str">
            <v>(vazio)</v>
          </cell>
        </row>
        <row r="410">
          <cell r="A410">
            <v>1529</v>
          </cell>
          <cell r="B410" t="str">
            <v>(vazio)</v>
          </cell>
        </row>
        <row r="411">
          <cell r="A411">
            <v>1531</v>
          </cell>
          <cell r="B411" t="str">
            <v>(vazio)</v>
          </cell>
        </row>
        <row r="412">
          <cell r="A412">
            <v>1533</v>
          </cell>
          <cell r="B412" t="str">
            <v>(vazio)</v>
          </cell>
        </row>
        <row r="413">
          <cell r="A413">
            <v>1534</v>
          </cell>
          <cell r="B413" t="str">
            <v>(vazio)</v>
          </cell>
        </row>
        <row r="414">
          <cell r="A414">
            <v>1535</v>
          </cell>
          <cell r="B414" t="str">
            <v>Costo de lo vendido</v>
          </cell>
        </row>
        <row r="415">
          <cell r="A415">
            <v>1537</v>
          </cell>
          <cell r="B415" t="str">
            <v>Costo de lo vendido</v>
          </cell>
        </row>
        <row r="416">
          <cell r="A416">
            <v>1541</v>
          </cell>
          <cell r="B416" t="str">
            <v>(vazio)</v>
          </cell>
        </row>
        <row r="417">
          <cell r="A417">
            <v>1542</v>
          </cell>
          <cell r="B417" t="str">
            <v>(vazio)</v>
          </cell>
        </row>
        <row r="418">
          <cell r="A418">
            <v>1587</v>
          </cell>
          <cell r="B418" t="str">
            <v>Costo de lo vendido</v>
          </cell>
        </row>
        <row r="419">
          <cell r="A419">
            <v>1588</v>
          </cell>
          <cell r="B419" t="str">
            <v>Venta Neta Financieira</v>
          </cell>
        </row>
        <row r="420">
          <cell r="A420">
            <v>1589</v>
          </cell>
          <cell r="B420" t="str">
            <v>Venta Neta Financieira</v>
          </cell>
        </row>
        <row r="421">
          <cell r="A421">
            <v>1667</v>
          </cell>
          <cell r="B421" t="str">
            <v>Indirectos</v>
          </cell>
        </row>
        <row r="422">
          <cell r="A422">
            <v>1689</v>
          </cell>
          <cell r="B422" t="str">
            <v>Gastos de administración</v>
          </cell>
        </row>
        <row r="423">
          <cell r="A423">
            <v>1694</v>
          </cell>
          <cell r="B423" t="str">
            <v>Venta Neta Financieira</v>
          </cell>
        </row>
        <row r="424">
          <cell r="A424">
            <v>1704</v>
          </cell>
          <cell r="B424" t="str">
            <v>Venta Neta Financieira</v>
          </cell>
        </row>
        <row r="425">
          <cell r="A425">
            <v>1727</v>
          </cell>
          <cell r="B425" t="str">
            <v>Costo de lo vendido</v>
          </cell>
        </row>
        <row r="426">
          <cell r="A426">
            <v>1728</v>
          </cell>
          <cell r="B426" t="str">
            <v>Dac Logístico</v>
          </cell>
        </row>
        <row r="427">
          <cell r="A427">
            <v>1737</v>
          </cell>
          <cell r="B427" t="str">
            <v>Venta Neta Financieira</v>
          </cell>
        </row>
        <row r="428">
          <cell r="A428">
            <v>1739</v>
          </cell>
          <cell r="B428" t="str">
            <v>Venta Neta Financieira</v>
          </cell>
        </row>
        <row r="429">
          <cell r="A429">
            <v>1742</v>
          </cell>
          <cell r="B429" t="str">
            <v>Venta Neta Financieira</v>
          </cell>
        </row>
        <row r="430">
          <cell r="A430">
            <v>1744</v>
          </cell>
          <cell r="B430" t="str">
            <v>(vazio)</v>
          </cell>
        </row>
        <row r="431">
          <cell r="A431">
            <v>1748</v>
          </cell>
          <cell r="B431" t="str">
            <v>Venta Neta Financieira</v>
          </cell>
        </row>
        <row r="432">
          <cell r="A432">
            <v>1750</v>
          </cell>
          <cell r="B432" t="str">
            <v>Indirectos</v>
          </cell>
        </row>
        <row r="433">
          <cell r="A433">
            <v>1752</v>
          </cell>
          <cell r="B433" t="str">
            <v>(vazio)</v>
          </cell>
        </row>
        <row r="434">
          <cell r="A434">
            <v>1760</v>
          </cell>
          <cell r="B434" t="str">
            <v>(vazio)</v>
          </cell>
        </row>
        <row r="435">
          <cell r="A435">
            <v>1767</v>
          </cell>
          <cell r="B435" t="str">
            <v>(vazio)</v>
          </cell>
        </row>
        <row r="436">
          <cell r="A436">
            <v>1781</v>
          </cell>
          <cell r="B436" t="str">
            <v>Costo de lo vendido</v>
          </cell>
        </row>
        <row r="437">
          <cell r="A437">
            <v>1785</v>
          </cell>
          <cell r="B437" t="str">
            <v>Energéticos</v>
          </cell>
        </row>
        <row r="438">
          <cell r="A438">
            <v>1787</v>
          </cell>
          <cell r="B438" t="str">
            <v>(vazio)</v>
          </cell>
        </row>
        <row r="439">
          <cell r="A439">
            <v>1788</v>
          </cell>
          <cell r="B439" t="str">
            <v>(vazio)</v>
          </cell>
        </row>
        <row r="440">
          <cell r="A440">
            <v>1790</v>
          </cell>
          <cell r="B440" t="str">
            <v>(vazio)</v>
          </cell>
        </row>
        <row r="441">
          <cell r="A441">
            <v>1793</v>
          </cell>
          <cell r="B441" t="str">
            <v>Venta Neta Financieira</v>
          </cell>
        </row>
        <row r="442">
          <cell r="A442">
            <v>1835</v>
          </cell>
          <cell r="B442" t="str">
            <v>Costo de lo vendido</v>
          </cell>
        </row>
        <row r="443">
          <cell r="A443">
            <v>1849</v>
          </cell>
          <cell r="B443" t="str">
            <v>(vazio)</v>
          </cell>
        </row>
        <row r="444">
          <cell r="A444">
            <v>1853</v>
          </cell>
          <cell r="B444" t="str">
            <v>Mano de obra</v>
          </cell>
        </row>
        <row r="445">
          <cell r="A445">
            <v>1853</v>
          </cell>
          <cell r="B445" t="str">
            <v>Venta Neta Financieira</v>
          </cell>
        </row>
        <row r="446">
          <cell r="A446">
            <v>1876</v>
          </cell>
          <cell r="B446" t="str">
            <v>(vazio)</v>
          </cell>
        </row>
        <row r="447">
          <cell r="A447">
            <v>1880</v>
          </cell>
          <cell r="B447" t="str">
            <v>(vazio)</v>
          </cell>
        </row>
        <row r="448">
          <cell r="A448">
            <v>1881</v>
          </cell>
          <cell r="B448" t="str">
            <v>(vazio)</v>
          </cell>
        </row>
        <row r="449">
          <cell r="A449">
            <v>1886</v>
          </cell>
          <cell r="B449" t="str">
            <v>(vazio)</v>
          </cell>
        </row>
        <row r="450">
          <cell r="A450">
            <v>1894</v>
          </cell>
          <cell r="B450" t="str">
            <v>(vazio)</v>
          </cell>
        </row>
        <row r="451">
          <cell r="A451">
            <v>1896</v>
          </cell>
          <cell r="B451" t="str">
            <v>(vazio)</v>
          </cell>
        </row>
        <row r="452">
          <cell r="A452">
            <v>1897</v>
          </cell>
          <cell r="B452" t="str">
            <v>(vazio)</v>
          </cell>
        </row>
        <row r="453">
          <cell r="A453">
            <v>1899</v>
          </cell>
          <cell r="B453" t="str">
            <v>(vazio)</v>
          </cell>
        </row>
        <row r="454">
          <cell r="A454">
            <v>1906</v>
          </cell>
          <cell r="B454" t="str">
            <v>Venta Neta Financieira</v>
          </cell>
        </row>
        <row r="455">
          <cell r="A455">
            <v>1908</v>
          </cell>
          <cell r="B455" t="str">
            <v>(vazio)</v>
          </cell>
        </row>
        <row r="456">
          <cell r="A456">
            <v>1910</v>
          </cell>
          <cell r="B456" t="str">
            <v>Venta Neta Financieira</v>
          </cell>
        </row>
        <row r="457">
          <cell r="A457">
            <v>1912</v>
          </cell>
          <cell r="B457" t="str">
            <v>Venta Neta Financieira</v>
          </cell>
        </row>
        <row r="458">
          <cell r="A458">
            <v>1914</v>
          </cell>
          <cell r="B458" t="str">
            <v>(vazio)</v>
          </cell>
        </row>
        <row r="459">
          <cell r="A459">
            <v>1916</v>
          </cell>
          <cell r="B459" t="str">
            <v>Venta Neta Financieira</v>
          </cell>
        </row>
        <row r="460">
          <cell r="A460">
            <v>1918</v>
          </cell>
          <cell r="B460" t="str">
            <v>Venta Neta Financieira</v>
          </cell>
        </row>
        <row r="461">
          <cell r="A461">
            <v>1920</v>
          </cell>
          <cell r="B461" t="str">
            <v>(vazio)</v>
          </cell>
        </row>
        <row r="462">
          <cell r="A462">
            <v>1922</v>
          </cell>
          <cell r="B462" t="str">
            <v>(vazio)</v>
          </cell>
        </row>
        <row r="463">
          <cell r="A463">
            <v>1930</v>
          </cell>
          <cell r="B463" t="str">
            <v>(vazio)</v>
          </cell>
        </row>
        <row r="464">
          <cell r="A464">
            <v>1933</v>
          </cell>
          <cell r="B464" t="str">
            <v>(vazio)</v>
          </cell>
        </row>
        <row r="465">
          <cell r="A465">
            <v>1935</v>
          </cell>
          <cell r="B465" t="str">
            <v>(vazio)</v>
          </cell>
        </row>
        <row r="466">
          <cell r="A466">
            <v>1967</v>
          </cell>
          <cell r="B466" t="str">
            <v>(vazio)</v>
          </cell>
        </row>
        <row r="467">
          <cell r="A467">
            <v>1973</v>
          </cell>
          <cell r="B467" t="str">
            <v>(vazio)</v>
          </cell>
        </row>
        <row r="468">
          <cell r="A468">
            <v>1983</v>
          </cell>
          <cell r="B468" t="str">
            <v>(vazio)</v>
          </cell>
        </row>
        <row r="469">
          <cell r="A469">
            <v>1997</v>
          </cell>
          <cell r="B469" t="str">
            <v>Mano de obra</v>
          </cell>
        </row>
        <row r="470">
          <cell r="A470">
            <v>1997</v>
          </cell>
          <cell r="B470" t="str">
            <v>Venta Neta Financieira</v>
          </cell>
        </row>
        <row r="471">
          <cell r="A471">
            <v>2007</v>
          </cell>
          <cell r="B471" t="str">
            <v>(vazio)</v>
          </cell>
        </row>
        <row r="472">
          <cell r="A472">
            <v>2017</v>
          </cell>
          <cell r="B472" t="str">
            <v>(vazio)</v>
          </cell>
        </row>
        <row r="473">
          <cell r="A473">
            <v>2020</v>
          </cell>
          <cell r="B473" t="str">
            <v>(vazio)</v>
          </cell>
        </row>
        <row r="474">
          <cell r="A474">
            <v>2084</v>
          </cell>
          <cell r="B474" t="str">
            <v>Despesa financiera</v>
          </cell>
        </row>
        <row r="475">
          <cell r="A475">
            <v>2087</v>
          </cell>
          <cell r="B475" t="str">
            <v>Dac Ventas</v>
          </cell>
        </row>
        <row r="476">
          <cell r="A476">
            <v>2129</v>
          </cell>
          <cell r="B476" t="str">
            <v>Indirectos</v>
          </cell>
        </row>
        <row r="477">
          <cell r="A477">
            <v>2129</v>
          </cell>
          <cell r="B477" t="str">
            <v>Mano de obra</v>
          </cell>
        </row>
        <row r="478">
          <cell r="A478">
            <v>2129</v>
          </cell>
          <cell r="B478" t="str">
            <v>Venta Neta Financieira</v>
          </cell>
        </row>
        <row r="479">
          <cell r="A479">
            <v>2210</v>
          </cell>
          <cell r="B479" t="str">
            <v>Indirectos</v>
          </cell>
        </row>
        <row r="480">
          <cell r="A480">
            <v>2210</v>
          </cell>
          <cell r="B480" t="str">
            <v>Mano de obra</v>
          </cell>
        </row>
        <row r="481">
          <cell r="A481">
            <v>2210</v>
          </cell>
          <cell r="B481" t="str">
            <v>Venta Neta Financieira</v>
          </cell>
        </row>
        <row r="482">
          <cell r="A482">
            <v>2225</v>
          </cell>
          <cell r="B482" t="str">
            <v>(vazio)</v>
          </cell>
        </row>
        <row r="483">
          <cell r="A483">
            <v>2240</v>
          </cell>
          <cell r="B483" t="str">
            <v>(vazio)</v>
          </cell>
        </row>
        <row r="484">
          <cell r="A484">
            <v>2283</v>
          </cell>
          <cell r="B484" t="str">
            <v>Venta Neta Financieira</v>
          </cell>
        </row>
        <row r="485">
          <cell r="A485">
            <v>2286</v>
          </cell>
          <cell r="B485" t="str">
            <v>Venta Neta Financieira</v>
          </cell>
        </row>
        <row r="486">
          <cell r="A486">
            <v>2292</v>
          </cell>
          <cell r="B486" t="str">
            <v>Venta Neta Financieira</v>
          </cell>
        </row>
        <row r="487">
          <cell r="A487">
            <v>2315</v>
          </cell>
          <cell r="B487" t="str">
            <v>Costo de lo vendido</v>
          </cell>
        </row>
        <row r="488">
          <cell r="A488">
            <v>2319</v>
          </cell>
          <cell r="B488" t="str">
            <v>(vazio)</v>
          </cell>
        </row>
        <row r="489">
          <cell r="A489">
            <v>2338</v>
          </cell>
          <cell r="B489" t="str">
            <v>Indirectos</v>
          </cell>
        </row>
        <row r="490">
          <cell r="A490">
            <v>2338</v>
          </cell>
          <cell r="B490" t="str">
            <v>Mano de obra</v>
          </cell>
        </row>
        <row r="491">
          <cell r="A491">
            <v>2338</v>
          </cell>
          <cell r="B491" t="str">
            <v>Venta Neta Financieira</v>
          </cell>
        </row>
        <row r="492">
          <cell r="A492">
            <v>2374</v>
          </cell>
          <cell r="B492" t="str">
            <v>Costo de lo vendido</v>
          </cell>
        </row>
        <row r="493">
          <cell r="A493">
            <v>2395</v>
          </cell>
          <cell r="B493" t="str">
            <v>Costo de lo vendido</v>
          </cell>
        </row>
        <row r="494">
          <cell r="A494">
            <v>2464</v>
          </cell>
          <cell r="B494" t="str">
            <v>Venta Neta Financieira</v>
          </cell>
        </row>
        <row r="495">
          <cell r="A495">
            <v>2583</v>
          </cell>
          <cell r="B495" t="str">
            <v>Dac Ventas</v>
          </cell>
        </row>
        <row r="496">
          <cell r="A496">
            <v>2583</v>
          </cell>
          <cell r="B496" t="str">
            <v>FR</v>
          </cell>
        </row>
        <row r="497">
          <cell r="A497">
            <v>2587</v>
          </cell>
          <cell r="B497" t="str">
            <v>Venta Neta Financieira</v>
          </cell>
        </row>
        <row r="498">
          <cell r="A498">
            <v>2588</v>
          </cell>
          <cell r="B498" t="str">
            <v>(vazio)</v>
          </cell>
        </row>
        <row r="499">
          <cell r="A499">
            <v>2589</v>
          </cell>
          <cell r="B499" t="str">
            <v>To be assigned</v>
          </cell>
        </row>
        <row r="500">
          <cell r="A500">
            <v>2590</v>
          </cell>
          <cell r="B500" t="str">
            <v>(vazio)</v>
          </cell>
        </row>
        <row r="501">
          <cell r="A501">
            <v>2591</v>
          </cell>
          <cell r="B501" t="str">
            <v>(vazio)</v>
          </cell>
        </row>
        <row r="502">
          <cell r="A502">
            <v>2592</v>
          </cell>
          <cell r="B502" t="str">
            <v>Mano de obra</v>
          </cell>
        </row>
        <row r="503">
          <cell r="A503">
            <v>2592</v>
          </cell>
          <cell r="B503" t="str">
            <v>Venta Neta Financieira</v>
          </cell>
        </row>
        <row r="504">
          <cell r="A504">
            <v>2655</v>
          </cell>
          <cell r="B504" t="str">
            <v>Mano de obra</v>
          </cell>
        </row>
        <row r="505">
          <cell r="A505">
            <v>2655</v>
          </cell>
          <cell r="B505" t="str">
            <v>Venta Neta Financieira</v>
          </cell>
        </row>
        <row r="506">
          <cell r="A506">
            <v>3009</v>
          </cell>
          <cell r="B506" t="str">
            <v>Venta Neta Financieira</v>
          </cell>
        </row>
        <row r="507">
          <cell r="A507">
            <v>3040</v>
          </cell>
          <cell r="B507" t="str">
            <v>Gastos de administración</v>
          </cell>
        </row>
        <row r="508">
          <cell r="A508">
            <v>3202</v>
          </cell>
          <cell r="B508" t="str">
            <v>(vazio)</v>
          </cell>
        </row>
        <row r="509">
          <cell r="A509">
            <v>3231</v>
          </cell>
          <cell r="B509" t="str">
            <v>Venta Total</v>
          </cell>
        </row>
        <row r="510">
          <cell r="A510">
            <v>3272</v>
          </cell>
          <cell r="B510" t="str">
            <v>Costo de lo vendido</v>
          </cell>
        </row>
        <row r="511">
          <cell r="A511">
            <v>3378</v>
          </cell>
          <cell r="B511" t="str">
            <v>(vazio)</v>
          </cell>
        </row>
        <row r="512">
          <cell r="A512">
            <v>3381</v>
          </cell>
          <cell r="B512" t="str">
            <v>Indirectos</v>
          </cell>
        </row>
        <row r="513">
          <cell r="A513">
            <v>3382</v>
          </cell>
          <cell r="B513" t="str">
            <v>Indirectos</v>
          </cell>
        </row>
        <row r="514">
          <cell r="A514">
            <v>3385</v>
          </cell>
          <cell r="B514" t="str">
            <v>Indirectos</v>
          </cell>
        </row>
        <row r="515">
          <cell r="A515">
            <v>3386</v>
          </cell>
          <cell r="B515" t="str">
            <v>Indirectos</v>
          </cell>
        </row>
        <row r="516">
          <cell r="A516">
            <v>3388</v>
          </cell>
          <cell r="B516" t="str">
            <v>Indirectos</v>
          </cell>
        </row>
        <row r="517">
          <cell r="A517">
            <v>3389</v>
          </cell>
          <cell r="B517" t="str">
            <v>(vazio)</v>
          </cell>
        </row>
        <row r="518">
          <cell r="A518">
            <v>3403</v>
          </cell>
          <cell r="B518" t="str">
            <v>Costo de lo vendido</v>
          </cell>
        </row>
        <row r="519">
          <cell r="A519">
            <v>3542</v>
          </cell>
          <cell r="B519" t="str">
            <v>Venta Neta Financieira</v>
          </cell>
        </row>
        <row r="520">
          <cell r="A520">
            <v>3553</v>
          </cell>
          <cell r="B520" t="str">
            <v>Venta Neta Financieira</v>
          </cell>
        </row>
        <row r="521">
          <cell r="A521">
            <v>3555</v>
          </cell>
          <cell r="B521" t="str">
            <v>(vazio)</v>
          </cell>
        </row>
        <row r="522">
          <cell r="A522">
            <v>3563</v>
          </cell>
          <cell r="B522" t="str">
            <v>Costo de lo vendido</v>
          </cell>
        </row>
        <row r="523">
          <cell r="A523">
            <v>3563</v>
          </cell>
          <cell r="B523" t="str">
            <v>Fletes primarios</v>
          </cell>
        </row>
        <row r="524">
          <cell r="A524">
            <v>3655</v>
          </cell>
          <cell r="B524" t="str">
            <v>Pull</v>
          </cell>
        </row>
        <row r="525">
          <cell r="A525">
            <v>3711</v>
          </cell>
          <cell r="B525" t="str">
            <v>Indirectos</v>
          </cell>
        </row>
        <row r="526">
          <cell r="A526">
            <v>3720</v>
          </cell>
          <cell r="B526" t="str">
            <v>Costo de lo vendido</v>
          </cell>
        </row>
        <row r="527">
          <cell r="A527">
            <v>3724</v>
          </cell>
          <cell r="B527" t="str">
            <v>Costo de lo vendido</v>
          </cell>
        </row>
        <row r="528">
          <cell r="A528">
            <v>3727</v>
          </cell>
          <cell r="B528" t="str">
            <v>Costo de lo vendido</v>
          </cell>
        </row>
        <row r="529">
          <cell r="A529">
            <v>3728</v>
          </cell>
          <cell r="B529" t="str">
            <v>Costo de lo vendido</v>
          </cell>
        </row>
        <row r="530">
          <cell r="A530">
            <v>3758</v>
          </cell>
          <cell r="B530" t="str">
            <v>Costo de lo vendido</v>
          </cell>
        </row>
        <row r="531">
          <cell r="A531">
            <v>4008</v>
          </cell>
          <cell r="B531" t="str">
            <v>(vazio)</v>
          </cell>
        </row>
        <row r="532">
          <cell r="A532">
            <v>4015</v>
          </cell>
          <cell r="B532" t="str">
            <v>Energéticos</v>
          </cell>
        </row>
        <row r="533">
          <cell r="A533">
            <v>4037</v>
          </cell>
          <cell r="B533" t="str">
            <v>Indirectos</v>
          </cell>
        </row>
        <row r="534">
          <cell r="A534">
            <v>4047</v>
          </cell>
          <cell r="B534" t="str">
            <v>FR</v>
          </cell>
        </row>
        <row r="535">
          <cell r="A535">
            <v>4050</v>
          </cell>
          <cell r="B535" t="str">
            <v>Dac Logístico</v>
          </cell>
        </row>
        <row r="536">
          <cell r="A536">
            <v>4271</v>
          </cell>
          <cell r="B536" t="str">
            <v>Gastos de administración</v>
          </cell>
        </row>
        <row r="537">
          <cell r="A537">
            <v>4284</v>
          </cell>
          <cell r="B537" t="str">
            <v>(vazio)</v>
          </cell>
        </row>
        <row r="538">
          <cell r="A538">
            <v>4802</v>
          </cell>
          <cell r="B538" t="str">
            <v>Venta Neta Financieira</v>
          </cell>
        </row>
        <row r="539">
          <cell r="A539">
            <v>4833</v>
          </cell>
          <cell r="B539" t="str">
            <v>Dac Logístico</v>
          </cell>
        </row>
        <row r="540">
          <cell r="A540">
            <v>4833</v>
          </cell>
          <cell r="B540" t="str">
            <v>Dac Mixto</v>
          </cell>
        </row>
        <row r="541">
          <cell r="A541">
            <v>4833</v>
          </cell>
          <cell r="B541" t="str">
            <v>Dac Ventas</v>
          </cell>
        </row>
        <row r="542">
          <cell r="A542">
            <v>4833</v>
          </cell>
          <cell r="B542" t="str">
            <v>DFR</v>
          </cell>
        </row>
        <row r="543">
          <cell r="A543">
            <v>4833</v>
          </cell>
          <cell r="B543" t="str">
            <v>Gastos de administración</v>
          </cell>
        </row>
        <row r="544">
          <cell r="A544">
            <v>4833</v>
          </cell>
          <cell r="B544" t="str">
            <v>Indirectos</v>
          </cell>
        </row>
        <row r="545">
          <cell r="A545">
            <v>4833</v>
          </cell>
          <cell r="B545" t="str">
            <v>Mano de obra</v>
          </cell>
        </row>
        <row r="546">
          <cell r="A546">
            <v>4839</v>
          </cell>
          <cell r="B546" t="str">
            <v>Costo de lo vendido</v>
          </cell>
        </row>
        <row r="547">
          <cell r="A547">
            <v>4846</v>
          </cell>
          <cell r="B547" t="str">
            <v>(vazio)</v>
          </cell>
        </row>
        <row r="548">
          <cell r="A548">
            <v>5071</v>
          </cell>
          <cell r="B548" t="str">
            <v>Mano de obra</v>
          </cell>
        </row>
        <row r="549">
          <cell r="A549">
            <v>5078</v>
          </cell>
          <cell r="B549" t="str">
            <v>(vazio)</v>
          </cell>
        </row>
        <row r="550">
          <cell r="A550">
            <v>5090</v>
          </cell>
          <cell r="B550" t="str">
            <v>Costo de lo vendido</v>
          </cell>
        </row>
        <row r="551">
          <cell r="A551">
            <v>5455</v>
          </cell>
          <cell r="B551" t="str">
            <v>(vazio)</v>
          </cell>
        </row>
        <row r="552">
          <cell r="A552">
            <v>5477</v>
          </cell>
          <cell r="B552" t="str">
            <v>(vazio)</v>
          </cell>
        </row>
        <row r="553">
          <cell r="A553">
            <v>5706</v>
          </cell>
          <cell r="B553" t="str">
            <v>Devoluciones</v>
          </cell>
        </row>
        <row r="554">
          <cell r="A554">
            <v>5706</v>
          </cell>
          <cell r="B554" t="str">
            <v>Pull</v>
          </cell>
        </row>
        <row r="555">
          <cell r="A555">
            <v>5706</v>
          </cell>
          <cell r="B555" t="str">
            <v>Venta Neta Financieira</v>
          </cell>
        </row>
        <row r="556">
          <cell r="A556">
            <v>5799</v>
          </cell>
          <cell r="B556" t="str">
            <v>Comisiones</v>
          </cell>
        </row>
        <row r="557">
          <cell r="A557">
            <v>5799</v>
          </cell>
          <cell r="B557" t="str">
            <v>Costo de lo vendido</v>
          </cell>
        </row>
        <row r="558">
          <cell r="A558">
            <v>5799</v>
          </cell>
          <cell r="B558" t="str">
            <v>Dac Ventas</v>
          </cell>
        </row>
        <row r="559">
          <cell r="A559">
            <v>5799</v>
          </cell>
          <cell r="B559" t="str">
            <v>FR</v>
          </cell>
        </row>
        <row r="560">
          <cell r="A560">
            <v>5799</v>
          </cell>
          <cell r="B560" t="str">
            <v>Pull</v>
          </cell>
        </row>
        <row r="561">
          <cell r="A561">
            <v>5879</v>
          </cell>
          <cell r="B561" t="str">
            <v>Dac Ventas</v>
          </cell>
        </row>
        <row r="562">
          <cell r="A562">
            <v>5896</v>
          </cell>
          <cell r="B562" t="str">
            <v>To be assigned</v>
          </cell>
        </row>
        <row r="563">
          <cell r="A563">
            <v>5937</v>
          </cell>
          <cell r="B563" t="str">
            <v>Venta Neta Financieira</v>
          </cell>
        </row>
        <row r="564">
          <cell r="A564">
            <v>6054</v>
          </cell>
          <cell r="B564" t="str">
            <v>Indirectos</v>
          </cell>
        </row>
        <row r="565">
          <cell r="A565">
            <v>6105</v>
          </cell>
          <cell r="B565" t="str">
            <v>Pull</v>
          </cell>
        </row>
        <row r="566">
          <cell r="A566">
            <v>6106</v>
          </cell>
          <cell r="B566" t="str">
            <v>Pull</v>
          </cell>
        </row>
        <row r="567">
          <cell r="A567">
            <v>6155</v>
          </cell>
          <cell r="B567" t="str">
            <v>(vazio)</v>
          </cell>
        </row>
        <row r="568">
          <cell r="A568">
            <v>6168</v>
          </cell>
          <cell r="B568" t="str">
            <v>(vazio)</v>
          </cell>
        </row>
        <row r="569">
          <cell r="A569">
            <v>6185</v>
          </cell>
          <cell r="B569" t="str">
            <v>Costo de lo vendido</v>
          </cell>
        </row>
        <row r="570">
          <cell r="A570">
            <v>6194</v>
          </cell>
          <cell r="B570" t="str">
            <v>Costo de lo vendido</v>
          </cell>
        </row>
        <row r="571">
          <cell r="A571">
            <v>6260</v>
          </cell>
          <cell r="B571" t="str">
            <v>Venta Neta Financieira</v>
          </cell>
        </row>
        <row r="572">
          <cell r="A572">
            <v>6261</v>
          </cell>
          <cell r="B572" t="str">
            <v>Venta Neta Financieira</v>
          </cell>
        </row>
        <row r="573">
          <cell r="A573">
            <v>6262</v>
          </cell>
          <cell r="B573" t="str">
            <v>Venta Neta Financieira</v>
          </cell>
        </row>
        <row r="574">
          <cell r="A574">
            <v>6383</v>
          </cell>
          <cell r="B574" t="str">
            <v>Indirectos</v>
          </cell>
        </row>
        <row r="575">
          <cell r="A575">
            <v>6384</v>
          </cell>
          <cell r="B575" t="str">
            <v>FR</v>
          </cell>
        </row>
        <row r="576">
          <cell r="A576">
            <v>6489</v>
          </cell>
          <cell r="B576" t="str">
            <v>To be assigned</v>
          </cell>
        </row>
        <row r="577">
          <cell r="A577">
            <v>6507</v>
          </cell>
          <cell r="B577" t="str">
            <v>Costo de lo vendido</v>
          </cell>
        </row>
        <row r="578">
          <cell r="A578">
            <v>6507</v>
          </cell>
          <cell r="B578" t="str">
            <v>Fletes primarios</v>
          </cell>
        </row>
        <row r="579">
          <cell r="A579">
            <v>6528</v>
          </cell>
          <cell r="B579" t="str">
            <v>Costo de lo vendido</v>
          </cell>
        </row>
        <row r="580">
          <cell r="A580">
            <v>6557</v>
          </cell>
          <cell r="B580" t="str">
            <v>Costo de lo vendido</v>
          </cell>
        </row>
        <row r="581">
          <cell r="A581">
            <v>6677</v>
          </cell>
          <cell r="B581" t="str">
            <v>(vazio)</v>
          </cell>
        </row>
        <row r="582">
          <cell r="A582">
            <v>6702</v>
          </cell>
          <cell r="B582" t="str">
            <v>(vazio)</v>
          </cell>
        </row>
        <row r="583">
          <cell r="A583">
            <v>6707</v>
          </cell>
          <cell r="B583" t="str">
            <v>To be assigned</v>
          </cell>
        </row>
        <row r="584">
          <cell r="A584">
            <v>6713</v>
          </cell>
          <cell r="B584" t="str">
            <v>To be assigned</v>
          </cell>
        </row>
        <row r="585">
          <cell r="A585">
            <v>6785</v>
          </cell>
          <cell r="B585" t="str">
            <v>(vazio)</v>
          </cell>
        </row>
        <row r="586">
          <cell r="A586">
            <v>6792</v>
          </cell>
          <cell r="B586" t="str">
            <v>Energéticos</v>
          </cell>
        </row>
        <row r="587">
          <cell r="A587">
            <v>6816</v>
          </cell>
          <cell r="B587" t="str">
            <v>Costo de lo vendido</v>
          </cell>
        </row>
        <row r="588">
          <cell r="A588">
            <v>6817</v>
          </cell>
          <cell r="B588" t="str">
            <v>Costo de lo vendido</v>
          </cell>
        </row>
        <row r="589">
          <cell r="A589">
            <v>6818</v>
          </cell>
          <cell r="B589" t="str">
            <v>Costo de lo vendido</v>
          </cell>
        </row>
        <row r="590">
          <cell r="A590">
            <v>6823</v>
          </cell>
          <cell r="B590" t="str">
            <v>Energéticos de producción</v>
          </cell>
        </row>
        <row r="591">
          <cell r="A591">
            <v>6890</v>
          </cell>
          <cell r="B591" t="str">
            <v>Costo de lo vendido</v>
          </cell>
        </row>
        <row r="592">
          <cell r="A592">
            <v>6962</v>
          </cell>
          <cell r="B592" t="str">
            <v>(vazio)</v>
          </cell>
        </row>
        <row r="593">
          <cell r="A593">
            <v>7017</v>
          </cell>
          <cell r="B593" t="str">
            <v>(vazio)</v>
          </cell>
        </row>
        <row r="594">
          <cell r="A594">
            <v>7131</v>
          </cell>
          <cell r="B594" t="str">
            <v>Venta Neta Financieira</v>
          </cell>
        </row>
        <row r="595">
          <cell r="A595">
            <v>7267</v>
          </cell>
          <cell r="B595" t="str">
            <v>Venta Neta Financieira</v>
          </cell>
        </row>
        <row r="596">
          <cell r="A596">
            <v>7274</v>
          </cell>
          <cell r="B596" t="str">
            <v>DFR</v>
          </cell>
        </row>
        <row r="597">
          <cell r="A597">
            <v>7274</v>
          </cell>
          <cell r="B597" t="str">
            <v>Fletes primarios</v>
          </cell>
        </row>
        <row r="598">
          <cell r="A598">
            <v>7274</v>
          </cell>
          <cell r="B598" t="str">
            <v>Venta Neta Financieira</v>
          </cell>
        </row>
        <row r="599">
          <cell r="A599">
            <v>7275</v>
          </cell>
          <cell r="B599" t="str">
            <v>To be assigned</v>
          </cell>
        </row>
        <row r="600">
          <cell r="A600">
            <v>7278</v>
          </cell>
          <cell r="B600" t="str">
            <v>Costo de lo vendido</v>
          </cell>
        </row>
        <row r="601">
          <cell r="A601">
            <v>7292</v>
          </cell>
          <cell r="B601" t="str">
            <v>Energéticos</v>
          </cell>
        </row>
        <row r="602">
          <cell r="A602">
            <v>7303</v>
          </cell>
          <cell r="B602" t="str">
            <v>Energéticos</v>
          </cell>
        </row>
        <row r="603">
          <cell r="A603">
            <v>7308</v>
          </cell>
          <cell r="B603" t="str">
            <v>Venta Neta Financieira</v>
          </cell>
        </row>
        <row r="604">
          <cell r="A604">
            <v>7316</v>
          </cell>
          <cell r="B604" t="str">
            <v>(vazio)</v>
          </cell>
        </row>
        <row r="605">
          <cell r="A605">
            <v>7346</v>
          </cell>
          <cell r="B605" t="str">
            <v>DFR</v>
          </cell>
        </row>
        <row r="606">
          <cell r="A606">
            <v>7409</v>
          </cell>
          <cell r="B606" t="str">
            <v>Energéticos</v>
          </cell>
        </row>
        <row r="607">
          <cell r="A607">
            <v>7419</v>
          </cell>
          <cell r="B607" t="str">
            <v>Energéticos</v>
          </cell>
        </row>
        <row r="608">
          <cell r="A608">
            <v>7422</v>
          </cell>
          <cell r="B608" t="str">
            <v>Energéticos</v>
          </cell>
        </row>
        <row r="609">
          <cell r="A609">
            <v>7424</v>
          </cell>
          <cell r="B609" t="str">
            <v>(vazio)</v>
          </cell>
        </row>
        <row r="610">
          <cell r="A610">
            <v>7426</v>
          </cell>
          <cell r="B610" t="str">
            <v>Energéticos</v>
          </cell>
        </row>
        <row r="611">
          <cell r="A611">
            <v>7431</v>
          </cell>
          <cell r="B611" t="str">
            <v>Energéticos</v>
          </cell>
        </row>
        <row r="612">
          <cell r="A612">
            <v>7468</v>
          </cell>
          <cell r="B612" t="str">
            <v>Costo de lo vendido</v>
          </cell>
        </row>
        <row r="613">
          <cell r="A613">
            <v>7479</v>
          </cell>
          <cell r="B613" t="str">
            <v>Costo de lo vendido</v>
          </cell>
        </row>
        <row r="614">
          <cell r="A614">
            <v>7532</v>
          </cell>
          <cell r="B614" t="str">
            <v>Gastos de administración</v>
          </cell>
        </row>
        <row r="615">
          <cell r="A615">
            <v>7557</v>
          </cell>
          <cell r="B615" t="str">
            <v>(vazio)</v>
          </cell>
        </row>
        <row r="616">
          <cell r="A616">
            <v>7679</v>
          </cell>
          <cell r="B616" t="str">
            <v>Energéticos</v>
          </cell>
        </row>
        <row r="617">
          <cell r="A617">
            <v>7691</v>
          </cell>
          <cell r="B617" t="str">
            <v>Venta Neta Financieira</v>
          </cell>
        </row>
        <row r="618">
          <cell r="A618">
            <v>7772</v>
          </cell>
          <cell r="B618" t="str">
            <v>Costo de lo vendido</v>
          </cell>
        </row>
        <row r="619">
          <cell r="A619">
            <v>7886</v>
          </cell>
          <cell r="B619" t="str">
            <v>Costo de lo vendido</v>
          </cell>
        </row>
        <row r="620">
          <cell r="A620">
            <v>7888</v>
          </cell>
          <cell r="B620" t="str">
            <v>Costo de lo vendido</v>
          </cell>
        </row>
        <row r="621">
          <cell r="A621">
            <v>7889</v>
          </cell>
          <cell r="B621" t="str">
            <v>Costo de lo vendido</v>
          </cell>
        </row>
        <row r="622">
          <cell r="A622">
            <v>7890</v>
          </cell>
          <cell r="B622" t="str">
            <v>Costo de lo vendido</v>
          </cell>
        </row>
        <row r="623">
          <cell r="A623">
            <v>7891</v>
          </cell>
          <cell r="B623" t="str">
            <v>Costo de lo vendido</v>
          </cell>
        </row>
        <row r="624">
          <cell r="A624">
            <v>7892</v>
          </cell>
          <cell r="B624" t="str">
            <v>Costo de lo vendido</v>
          </cell>
        </row>
        <row r="625">
          <cell r="A625">
            <v>7923</v>
          </cell>
          <cell r="B625" t="str">
            <v>Venta Neta Financieira</v>
          </cell>
        </row>
        <row r="626">
          <cell r="A626">
            <v>7951</v>
          </cell>
          <cell r="B626" t="str">
            <v>Costo de lo vendido</v>
          </cell>
        </row>
        <row r="627">
          <cell r="A627">
            <v>7970</v>
          </cell>
          <cell r="B627" t="str">
            <v>Costo de lo vendido</v>
          </cell>
        </row>
        <row r="628">
          <cell r="A628">
            <v>7988</v>
          </cell>
          <cell r="B628" t="str">
            <v>FR</v>
          </cell>
        </row>
        <row r="629">
          <cell r="A629">
            <v>8007</v>
          </cell>
          <cell r="B629" t="str">
            <v>Energéticos</v>
          </cell>
        </row>
        <row r="630">
          <cell r="A630">
            <v>8007</v>
          </cell>
          <cell r="B630" t="str">
            <v>Indirectos</v>
          </cell>
        </row>
        <row r="631">
          <cell r="A631">
            <v>8009</v>
          </cell>
          <cell r="B631" t="str">
            <v>Mano de obra</v>
          </cell>
        </row>
        <row r="632">
          <cell r="A632">
            <v>8074</v>
          </cell>
          <cell r="B632" t="str">
            <v>Costo de lo vendido</v>
          </cell>
        </row>
        <row r="633">
          <cell r="A633">
            <v>8106</v>
          </cell>
          <cell r="B633" t="str">
            <v>Costo de lo vendido</v>
          </cell>
        </row>
        <row r="634">
          <cell r="A634">
            <v>8136</v>
          </cell>
          <cell r="B634" t="str">
            <v>Indirectos</v>
          </cell>
        </row>
        <row r="635">
          <cell r="A635">
            <v>8137</v>
          </cell>
          <cell r="B635" t="str">
            <v>Indirectos</v>
          </cell>
        </row>
        <row r="636">
          <cell r="A636">
            <v>8138</v>
          </cell>
          <cell r="B636" t="str">
            <v>Indirectos</v>
          </cell>
        </row>
        <row r="637">
          <cell r="A637">
            <v>8162</v>
          </cell>
          <cell r="B637" t="str">
            <v>Venta Neta Financieira</v>
          </cell>
        </row>
        <row r="638">
          <cell r="A638">
            <v>8201</v>
          </cell>
          <cell r="B638" t="str">
            <v>Venta Neta Financieira</v>
          </cell>
        </row>
        <row r="639">
          <cell r="A639">
            <v>8204</v>
          </cell>
          <cell r="B639" t="str">
            <v>Venta Neta Financieira</v>
          </cell>
        </row>
        <row r="640">
          <cell r="A640">
            <v>8354</v>
          </cell>
          <cell r="B640" t="str">
            <v>Recuperaciones</v>
          </cell>
        </row>
        <row r="641">
          <cell r="A641">
            <v>8358</v>
          </cell>
          <cell r="B641" t="str">
            <v>Recuperaciones</v>
          </cell>
        </row>
        <row r="642">
          <cell r="A642">
            <v>8365</v>
          </cell>
          <cell r="B642" t="str">
            <v>DFR</v>
          </cell>
        </row>
        <row r="643">
          <cell r="A643">
            <v>8498</v>
          </cell>
          <cell r="B643" t="str">
            <v>CAPEX - Operações</v>
          </cell>
        </row>
        <row r="644">
          <cell r="A644">
            <v>8515</v>
          </cell>
          <cell r="B644" t="str">
            <v>Venta Neta Financieira</v>
          </cell>
        </row>
        <row r="645">
          <cell r="A645">
            <v>8517</v>
          </cell>
          <cell r="B645" t="str">
            <v>Gs Mercantilizacion</v>
          </cell>
        </row>
        <row r="646">
          <cell r="A646">
            <v>8519</v>
          </cell>
          <cell r="B646" t="str">
            <v>Venta Neta Financieira</v>
          </cell>
        </row>
        <row r="647">
          <cell r="A647">
            <v>8521</v>
          </cell>
          <cell r="B647" t="str">
            <v>Venta Neta Financieira</v>
          </cell>
        </row>
        <row r="648">
          <cell r="A648">
            <v>8590</v>
          </cell>
          <cell r="B648" t="str">
            <v>Venta Neta Financieira</v>
          </cell>
        </row>
        <row r="649">
          <cell r="A649">
            <v>8600</v>
          </cell>
          <cell r="B649" t="str">
            <v>Indirectos</v>
          </cell>
        </row>
        <row r="650">
          <cell r="A650">
            <v>8602</v>
          </cell>
          <cell r="B650" t="str">
            <v>Indirectos</v>
          </cell>
        </row>
        <row r="651">
          <cell r="A651">
            <v>8673</v>
          </cell>
          <cell r="B651" t="str">
            <v>Indirectos</v>
          </cell>
        </row>
        <row r="652">
          <cell r="A652">
            <v>8678</v>
          </cell>
          <cell r="B652" t="str">
            <v>Indirectos</v>
          </cell>
        </row>
        <row r="653">
          <cell r="A653">
            <v>8679</v>
          </cell>
          <cell r="B653" t="str">
            <v>Indirectos</v>
          </cell>
        </row>
        <row r="654">
          <cell r="A654">
            <v>8680</v>
          </cell>
          <cell r="B654" t="str">
            <v>Indirectos</v>
          </cell>
        </row>
        <row r="655">
          <cell r="A655">
            <v>8681</v>
          </cell>
          <cell r="B655" t="str">
            <v>Indirectos</v>
          </cell>
        </row>
        <row r="656">
          <cell r="A656">
            <v>8683</v>
          </cell>
          <cell r="B656" t="str">
            <v>Indirectos</v>
          </cell>
        </row>
        <row r="657">
          <cell r="A657">
            <v>8692</v>
          </cell>
          <cell r="B657" t="str">
            <v>Mano de obra</v>
          </cell>
        </row>
        <row r="658">
          <cell r="A658">
            <v>8693</v>
          </cell>
          <cell r="B658" t="str">
            <v>Indirectos</v>
          </cell>
        </row>
        <row r="659">
          <cell r="A659">
            <v>8695</v>
          </cell>
          <cell r="B659" t="str">
            <v>Indirectos</v>
          </cell>
        </row>
        <row r="660">
          <cell r="A660">
            <v>8706</v>
          </cell>
          <cell r="B660" t="str">
            <v>Indirectos</v>
          </cell>
        </row>
        <row r="661">
          <cell r="A661">
            <v>8707</v>
          </cell>
          <cell r="B661" t="str">
            <v>Indirectos</v>
          </cell>
        </row>
        <row r="662">
          <cell r="A662">
            <v>8708</v>
          </cell>
          <cell r="B662" t="str">
            <v>Indirectos</v>
          </cell>
        </row>
        <row r="663">
          <cell r="A663">
            <v>8709</v>
          </cell>
          <cell r="B663" t="str">
            <v>Mano de obra</v>
          </cell>
        </row>
        <row r="664">
          <cell r="A664">
            <v>8710</v>
          </cell>
          <cell r="B664" t="str">
            <v>Mano de obra</v>
          </cell>
        </row>
        <row r="665">
          <cell r="A665">
            <v>8711</v>
          </cell>
          <cell r="B665" t="str">
            <v>Mano de obra</v>
          </cell>
        </row>
        <row r="666">
          <cell r="A666">
            <v>8712</v>
          </cell>
          <cell r="B666" t="str">
            <v>Indirectos</v>
          </cell>
        </row>
        <row r="667">
          <cell r="A667">
            <v>8713</v>
          </cell>
          <cell r="B667" t="str">
            <v>Mano de obra</v>
          </cell>
        </row>
        <row r="668">
          <cell r="A668">
            <v>8723</v>
          </cell>
          <cell r="B668" t="str">
            <v>Indirectos</v>
          </cell>
        </row>
        <row r="669">
          <cell r="A669">
            <v>8724</v>
          </cell>
          <cell r="B669" t="str">
            <v>Indirectos</v>
          </cell>
        </row>
        <row r="670">
          <cell r="A670">
            <v>8727</v>
          </cell>
          <cell r="B670" t="str">
            <v>Indirectos</v>
          </cell>
        </row>
        <row r="671">
          <cell r="A671">
            <v>8732</v>
          </cell>
          <cell r="B671" t="str">
            <v>Indirectos</v>
          </cell>
        </row>
        <row r="672">
          <cell r="A672">
            <v>8743</v>
          </cell>
          <cell r="B672" t="str">
            <v>Indirectos</v>
          </cell>
        </row>
        <row r="673">
          <cell r="A673">
            <v>8746</v>
          </cell>
          <cell r="B673" t="str">
            <v>Indirectos</v>
          </cell>
        </row>
        <row r="674">
          <cell r="A674">
            <v>8747</v>
          </cell>
          <cell r="B674" t="str">
            <v>Indirectos</v>
          </cell>
        </row>
        <row r="675">
          <cell r="A675">
            <v>8752</v>
          </cell>
          <cell r="B675" t="str">
            <v>Indirectos</v>
          </cell>
        </row>
        <row r="676">
          <cell r="A676">
            <v>8757</v>
          </cell>
          <cell r="B676" t="str">
            <v>Venta Neta Financieira</v>
          </cell>
        </row>
        <row r="677">
          <cell r="A677">
            <v>8758</v>
          </cell>
          <cell r="B677" t="str">
            <v>Venta Neta Financieira</v>
          </cell>
        </row>
        <row r="678">
          <cell r="A678">
            <v>8767</v>
          </cell>
          <cell r="B678" t="str">
            <v>Mano de obra</v>
          </cell>
        </row>
        <row r="679">
          <cell r="A679">
            <v>8768</v>
          </cell>
          <cell r="B679" t="str">
            <v>Mano de obra</v>
          </cell>
        </row>
        <row r="680">
          <cell r="A680">
            <v>8772</v>
          </cell>
          <cell r="B680" t="str">
            <v>Mano de obra</v>
          </cell>
        </row>
        <row r="681">
          <cell r="A681">
            <v>8859</v>
          </cell>
          <cell r="B681" t="str">
            <v>Indirectos</v>
          </cell>
        </row>
        <row r="682">
          <cell r="A682">
            <v>8864</v>
          </cell>
          <cell r="B682" t="str">
            <v>Indirectos</v>
          </cell>
        </row>
        <row r="683">
          <cell r="A683">
            <v>8867</v>
          </cell>
          <cell r="B683" t="str">
            <v>Indirectos</v>
          </cell>
        </row>
        <row r="684">
          <cell r="A684">
            <v>8873</v>
          </cell>
          <cell r="B684" t="str">
            <v>Indirectos</v>
          </cell>
        </row>
        <row r="685">
          <cell r="A685">
            <v>8884</v>
          </cell>
          <cell r="B685" t="str">
            <v>Indirectos</v>
          </cell>
        </row>
        <row r="686">
          <cell r="A686">
            <v>8890</v>
          </cell>
          <cell r="B686" t="str">
            <v>Indirectos</v>
          </cell>
        </row>
        <row r="687">
          <cell r="A687">
            <v>8894</v>
          </cell>
          <cell r="B687" t="str">
            <v>Indirectos</v>
          </cell>
        </row>
        <row r="688">
          <cell r="A688">
            <v>8896</v>
          </cell>
          <cell r="B688" t="str">
            <v>Indirectos</v>
          </cell>
        </row>
        <row r="689">
          <cell r="A689">
            <v>8900</v>
          </cell>
          <cell r="B689" t="str">
            <v>Indirectos</v>
          </cell>
        </row>
        <row r="690">
          <cell r="A690">
            <v>8902</v>
          </cell>
          <cell r="B690" t="str">
            <v>Indirectos</v>
          </cell>
        </row>
        <row r="691">
          <cell r="A691">
            <v>8904</v>
          </cell>
          <cell r="B691" t="str">
            <v>Indirectos</v>
          </cell>
        </row>
        <row r="692">
          <cell r="A692">
            <v>8906</v>
          </cell>
          <cell r="B692" t="str">
            <v>Indirectos</v>
          </cell>
        </row>
        <row r="693">
          <cell r="A693">
            <v>8907</v>
          </cell>
          <cell r="B693" t="str">
            <v>Mano de obra</v>
          </cell>
        </row>
        <row r="694">
          <cell r="A694">
            <v>8928</v>
          </cell>
          <cell r="B694" t="str">
            <v>Energéticos</v>
          </cell>
        </row>
        <row r="695">
          <cell r="A695">
            <v>8932</v>
          </cell>
          <cell r="B695" t="str">
            <v>Indirectos</v>
          </cell>
        </row>
        <row r="696">
          <cell r="A696">
            <v>8933</v>
          </cell>
          <cell r="B696" t="str">
            <v>Indirectos</v>
          </cell>
        </row>
        <row r="697">
          <cell r="A697">
            <v>8936</v>
          </cell>
          <cell r="B697" t="str">
            <v>Indirectos</v>
          </cell>
        </row>
        <row r="698">
          <cell r="A698">
            <v>8937</v>
          </cell>
          <cell r="B698" t="str">
            <v>Indirectos</v>
          </cell>
        </row>
        <row r="699">
          <cell r="A699">
            <v>8939</v>
          </cell>
          <cell r="B699" t="str">
            <v>Indirectos</v>
          </cell>
        </row>
        <row r="700">
          <cell r="A700">
            <v>8941</v>
          </cell>
          <cell r="B700" t="str">
            <v>Mano de obra</v>
          </cell>
        </row>
        <row r="701">
          <cell r="A701">
            <v>8941</v>
          </cell>
          <cell r="B701" t="str">
            <v>Venta Neta Financieira</v>
          </cell>
        </row>
        <row r="702">
          <cell r="A702">
            <v>8942</v>
          </cell>
          <cell r="B702" t="str">
            <v>Mano de obra</v>
          </cell>
        </row>
        <row r="703">
          <cell r="A703">
            <v>8943</v>
          </cell>
          <cell r="B703" t="str">
            <v>Mano de obra</v>
          </cell>
        </row>
        <row r="704">
          <cell r="A704">
            <v>8944</v>
          </cell>
          <cell r="B704" t="str">
            <v>Indirectos</v>
          </cell>
        </row>
        <row r="705">
          <cell r="A705">
            <v>8945</v>
          </cell>
          <cell r="B705" t="str">
            <v>Mano de obra</v>
          </cell>
        </row>
        <row r="706">
          <cell r="A706">
            <v>8963</v>
          </cell>
          <cell r="B706" t="str">
            <v>Mano de obra</v>
          </cell>
        </row>
        <row r="707">
          <cell r="A707">
            <v>8965</v>
          </cell>
          <cell r="B707" t="str">
            <v>Energéticos</v>
          </cell>
        </row>
        <row r="708">
          <cell r="A708">
            <v>8966</v>
          </cell>
          <cell r="B708" t="str">
            <v>Energéticos de producción</v>
          </cell>
        </row>
        <row r="709">
          <cell r="A709">
            <v>8966</v>
          </cell>
          <cell r="B709" t="str">
            <v>Indirectos</v>
          </cell>
        </row>
        <row r="710">
          <cell r="A710">
            <v>8967</v>
          </cell>
          <cell r="B710" t="str">
            <v>Energéticos de producción</v>
          </cell>
        </row>
        <row r="711">
          <cell r="A711">
            <v>8968</v>
          </cell>
          <cell r="B711" t="str">
            <v>Mano de obra</v>
          </cell>
        </row>
        <row r="712">
          <cell r="A712">
            <v>8969</v>
          </cell>
          <cell r="B712" t="str">
            <v>Indirectos</v>
          </cell>
        </row>
        <row r="713">
          <cell r="A713">
            <v>8971</v>
          </cell>
          <cell r="B713" t="str">
            <v>Indirectos</v>
          </cell>
        </row>
        <row r="714">
          <cell r="A714">
            <v>8972</v>
          </cell>
          <cell r="B714" t="str">
            <v>Mano de obra</v>
          </cell>
        </row>
        <row r="715">
          <cell r="A715">
            <v>8973</v>
          </cell>
          <cell r="B715" t="str">
            <v>Indirectos</v>
          </cell>
        </row>
        <row r="716">
          <cell r="A716">
            <v>8973</v>
          </cell>
          <cell r="B716" t="str">
            <v>Venta Neta Financieira</v>
          </cell>
        </row>
        <row r="717">
          <cell r="A717">
            <v>8974</v>
          </cell>
          <cell r="B717" t="str">
            <v>Indirectos</v>
          </cell>
        </row>
        <row r="718">
          <cell r="A718">
            <v>8975</v>
          </cell>
          <cell r="B718" t="str">
            <v>Indirectos</v>
          </cell>
        </row>
        <row r="719">
          <cell r="A719">
            <v>8976</v>
          </cell>
          <cell r="B719" t="str">
            <v>Mano de obra</v>
          </cell>
        </row>
        <row r="720">
          <cell r="A720">
            <v>8978</v>
          </cell>
          <cell r="B720" t="str">
            <v>Indirectos</v>
          </cell>
        </row>
        <row r="721">
          <cell r="A721">
            <v>8979</v>
          </cell>
          <cell r="B721" t="str">
            <v>Indirectos</v>
          </cell>
        </row>
        <row r="722">
          <cell r="A722">
            <v>8982</v>
          </cell>
          <cell r="B722" t="str">
            <v>Venta Neta Financieira</v>
          </cell>
        </row>
        <row r="723">
          <cell r="A723">
            <v>8987</v>
          </cell>
          <cell r="B723" t="str">
            <v>Indirectos</v>
          </cell>
        </row>
        <row r="724">
          <cell r="A724">
            <v>8992</v>
          </cell>
          <cell r="B724" t="str">
            <v>Indirectos</v>
          </cell>
        </row>
        <row r="725">
          <cell r="A725">
            <v>8996</v>
          </cell>
          <cell r="B725" t="str">
            <v>Indirectos</v>
          </cell>
        </row>
        <row r="726">
          <cell r="A726">
            <v>9001</v>
          </cell>
          <cell r="B726" t="str">
            <v>Indirectos</v>
          </cell>
        </row>
        <row r="727">
          <cell r="A727">
            <v>9002</v>
          </cell>
          <cell r="B727" t="str">
            <v>Indirectos</v>
          </cell>
        </row>
        <row r="728">
          <cell r="A728">
            <v>9007</v>
          </cell>
          <cell r="B728" t="str">
            <v>Venta Neta Financieira</v>
          </cell>
        </row>
        <row r="729">
          <cell r="A729">
            <v>9008</v>
          </cell>
          <cell r="B729" t="str">
            <v>Indirectos</v>
          </cell>
        </row>
        <row r="730">
          <cell r="A730">
            <v>9012</v>
          </cell>
          <cell r="B730" t="str">
            <v>Indirectos</v>
          </cell>
        </row>
        <row r="731">
          <cell r="A731">
            <v>9017</v>
          </cell>
          <cell r="B731" t="str">
            <v>Venta Neta Financieira</v>
          </cell>
        </row>
        <row r="732">
          <cell r="A732">
            <v>9045</v>
          </cell>
          <cell r="B732" t="str">
            <v>Indirectos</v>
          </cell>
        </row>
        <row r="733">
          <cell r="A733">
            <v>9119</v>
          </cell>
          <cell r="B733" t="str">
            <v>Mano de obra</v>
          </cell>
        </row>
        <row r="734">
          <cell r="A734">
            <v>9125</v>
          </cell>
          <cell r="B734" t="str">
            <v>FR</v>
          </cell>
        </row>
        <row r="735">
          <cell r="A735">
            <v>9236</v>
          </cell>
          <cell r="B735" t="str">
            <v>Indirectos</v>
          </cell>
        </row>
        <row r="736">
          <cell r="A736">
            <v>9283</v>
          </cell>
          <cell r="B736" t="str">
            <v>Mano de obra</v>
          </cell>
        </row>
        <row r="737">
          <cell r="A737">
            <v>9376</v>
          </cell>
          <cell r="B737" t="str">
            <v>Venta Neta Financieira</v>
          </cell>
        </row>
        <row r="738">
          <cell r="A738">
            <v>9384</v>
          </cell>
          <cell r="B738" t="str">
            <v>Dac Logístico</v>
          </cell>
        </row>
        <row r="739">
          <cell r="A739">
            <v>9406</v>
          </cell>
          <cell r="B739" t="str">
            <v>Venta Neta Financieira</v>
          </cell>
        </row>
        <row r="740">
          <cell r="A740">
            <v>9411</v>
          </cell>
          <cell r="B740" t="str">
            <v>Costo de lo vendido</v>
          </cell>
        </row>
        <row r="741">
          <cell r="A741">
            <v>9478</v>
          </cell>
          <cell r="B741" t="str">
            <v>Energéticos</v>
          </cell>
        </row>
        <row r="742">
          <cell r="A742">
            <v>9479</v>
          </cell>
          <cell r="B742" t="str">
            <v>Energéticos</v>
          </cell>
        </row>
        <row r="743">
          <cell r="A743">
            <v>9480</v>
          </cell>
          <cell r="B743" t="str">
            <v>Energéticos</v>
          </cell>
        </row>
        <row r="744">
          <cell r="A744">
            <v>9515</v>
          </cell>
          <cell r="B744" t="str">
            <v>Costo de lo vendido</v>
          </cell>
        </row>
        <row r="745">
          <cell r="A745">
            <v>9545</v>
          </cell>
          <cell r="B745" t="str">
            <v>Recuperaciones</v>
          </cell>
        </row>
        <row r="746">
          <cell r="A746">
            <v>9546</v>
          </cell>
          <cell r="B746" t="str">
            <v>Recuperaciones</v>
          </cell>
        </row>
        <row r="747">
          <cell r="A747">
            <v>9547</v>
          </cell>
          <cell r="B747" t="str">
            <v>Recuperaciones</v>
          </cell>
        </row>
        <row r="748">
          <cell r="A748">
            <v>9548</v>
          </cell>
          <cell r="B748" t="str">
            <v>Recuperaciones</v>
          </cell>
        </row>
        <row r="749">
          <cell r="A749">
            <v>9724</v>
          </cell>
          <cell r="B749" t="str">
            <v>Indirectos</v>
          </cell>
        </row>
        <row r="750">
          <cell r="A750">
            <v>9908</v>
          </cell>
          <cell r="B750" t="str">
            <v>Indirectos</v>
          </cell>
        </row>
        <row r="751">
          <cell r="A751">
            <v>9910</v>
          </cell>
          <cell r="B751" t="str">
            <v>Energéticos</v>
          </cell>
        </row>
        <row r="752">
          <cell r="A752">
            <v>9953</v>
          </cell>
          <cell r="B752" t="str">
            <v>Costo de lo vendido</v>
          </cell>
        </row>
        <row r="753">
          <cell r="A753">
            <v>9953</v>
          </cell>
          <cell r="B753" t="str">
            <v>Fletes primarios</v>
          </cell>
        </row>
        <row r="754">
          <cell r="A754">
            <v>9958</v>
          </cell>
          <cell r="B754" t="str">
            <v>Costo de lo vendido</v>
          </cell>
        </row>
        <row r="755">
          <cell r="A755">
            <v>9987</v>
          </cell>
          <cell r="B755" t="str">
            <v>Venta Neta Financieira</v>
          </cell>
        </row>
        <row r="756">
          <cell r="A756">
            <v>9988</v>
          </cell>
          <cell r="B756" t="str">
            <v>Venta Neta Financieira</v>
          </cell>
        </row>
        <row r="757">
          <cell r="A757">
            <v>10030</v>
          </cell>
          <cell r="B757" t="str">
            <v>Fletes primarios</v>
          </cell>
        </row>
        <row r="758">
          <cell r="A758">
            <v>10049</v>
          </cell>
          <cell r="B758" t="str">
            <v>Comisiones</v>
          </cell>
        </row>
        <row r="759">
          <cell r="A759">
            <v>10049</v>
          </cell>
          <cell r="B759" t="str">
            <v>Costo de lo vendido</v>
          </cell>
        </row>
        <row r="760">
          <cell r="A760">
            <v>10049</v>
          </cell>
          <cell r="B760" t="str">
            <v>Energéticos</v>
          </cell>
        </row>
        <row r="761">
          <cell r="A761">
            <v>10049</v>
          </cell>
          <cell r="B761" t="str">
            <v>Fletes primarios</v>
          </cell>
        </row>
        <row r="762">
          <cell r="A762">
            <v>10049</v>
          </cell>
          <cell r="B762" t="str">
            <v>Pull</v>
          </cell>
        </row>
        <row r="763">
          <cell r="A763">
            <v>10069</v>
          </cell>
          <cell r="B763" t="str">
            <v>FR</v>
          </cell>
        </row>
        <row r="764">
          <cell r="A764">
            <v>10084</v>
          </cell>
          <cell r="B764" t="str">
            <v>Venta Neta Financieira</v>
          </cell>
        </row>
        <row r="765">
          <cell r="A765">
            <v>10099</v>
          </cell>
          <cell r="B765" t="str">
            <v>Costo de lo vendido</v>
          </cell>
        </row>
        <row r="766">
          <cell r="A766">
            <v>10119</v>
          </cell>
          <cell r="B766" t="str">
            <v>Dac Logístico</v>
          </cell>
        </row>
        <row r="767">
          <cell r="A767">
            <v>10119</v>
          </cell>
          <cell r="B767" t="str">
            <v>Dac Ventas</v>
          </cell>
        </row>
        <row r="768">
          <cell r="A768">
            <v>10119</v>
          </cell>
          <cell r="B768" t="str">
            <v>DFR</v>
          </cell>
        </row>
        <row r="769">
          <cell r="A769">
            <v>10119</v>
          </cell>
          <cell r="B769" t="str">
            <v>Gastos de administración</v>
          </cell>
        </row>
        <row r="770">
          <cell r="A770">
            <v>10119</v>
          </cell>
          <cell r="B770" t="str">
            <v>Indirectos</v>
          </cell>
        </row>
        <row r="771">
          <cell r="A771">
            <v>10119</v>
          </cell>
          <cell r="B771" t="str">
            <v>Mano de obra</v>
          </cell>
        </row>
        <row r="772">
          <cell r="A772">
            <v>10229</v>
          </cell>
          <cell r="B772" t="str">
            <v>Dac Logístico</v>
          </cell>
        </row>
        <row r="773">
          <cell r="A773">
            <v>10229</v>
          </cell>
          <cell r="B773" t="str">
            <v>Devoluciones</v>
          </cell>
        </row>
        <row r="774">
          <cell r="A774">
            <v>10258</v>
          </cell>
          <cell r="B774" t="str">
            <v>Dac Logístico</v>
          </cell>
        </row>
        <row r="775">
          <cell r="A775">
            <v>10414</v>
          </cell>
          <cell r="B775" t="str">
            <v>Venta Neta Financieira</v>
          </cell>
        </row>
        <row r="776">
          <cell r="A776">
            <v>10415</v>
          </cell>
          <cell r="B776" t="str">
            <v>Venta Neta Financieira</v>
          </cell>
        </row>
        <row r="777">
          <cell r="A777">
            <v>10495</v>
          </cell>
          <cell r="B777" t="str">
            <v>Venta Neta Financieira</v>
          </cell>
        </row>
        <row r="778">
          <cell r="A778">
            <v>10514</v>
          </cell>
          <cell r="B778" t="str">
            <v>Venta Neta Financieira</v>
          </cell>
        </row>
        <row r="779">
          <cell r="A779">
            <v>10521</v>
          </cell>
          <cell r="B779" t="str">
            <v>Costo de lo vendido</v>
          </cell>
        </row>
        <row r="780">
          <cell r="A780">
            <v>10536</v>
          </cell>
          <cell r="B780" t="str">
            <v>Venta Neta Financieira</v>
          </cell>
        </row>
        <row r="781">
          <cell r="A781">
            <v>10537</v>
          </cell>
          <cell r="B781" t="str">
            <v>Venta Neta Financieira</v>
          </cell>
        </row>
        <row r="782">
          <cell r="A782">
            <v>10592</v>
          </cell>
          <cell r="B782" t="str">
            <v>Costo de lo vendido</v>
          </cell>
        </row>
        <row r="783">
          <cell r="A783">
            <v>10770</v>
          </cell>
          <cell r="B783" t="str">
            <v>Dac Logístico</v>
          </cell>
        </row>
        <row r="784">
          <cell r="A784">
            <v>10772</v>
          </cell>
          <cell r="B784" t="str">
            <v>Dac Logístico</v>
          </cell>
        </row>
        <row r="785">
          <cell r="A785">
            <v>10775</v>
          </cell>
          <cell r="B785" t="str">
            <v>Costo de lo vendido</v>
          </cell>
        </row>
        <row r="786">
          <cell r="A786">
            <v>10826</v>
          </cell>
          <cell r="B786" t="str">
            <v>Venta Neta Financieira</v>
          </cell>
        </row>
        <row r="787">
          <cell r="A787">
            <v>10985</v>
          </cell>
          <cell r="B787" t="str">
            <v>DFR</v>
          </cell>
        </row>
        <row r="788">
          <cell r="A788">
            <v>10995</v>
          </cell>
          <cell r="B788" t="str">
            <v>Costo de lo vendido</v>
          </cell>
        </row>
        <row r="789">
          <cell r="A789">
            <v>11009</v>
          </cell>
          <cell r="B789" t="str">
            <v>Costo de lo vendido</v>
          </cell>
        </row>
        <row r="790">
          <cell r="A790">
            <v>11032</v>
          </cell>
          <cell r="B790" t="str">
            <v>Venta Neta Financieira</v>
          </cell>
        </row>
        <row r="791">
          <cell r="A791">
            <v>11041</v>
          </cell>
          <cell r="B791" t="str">
            <v>Costo de lo vendido</v>
          </cell>
        </row>
        <row r="792">
          <cell r="A792">
            <v>11053</v>
          </cell>
          <cell r="B792" t="str">
            <v>Costo de lo vendido</v>
          </cell>
        </row>
        <row r="793">
          <cell r="A793">
            <v>11088</v>
          </cell>
          <cell r="B793" t="str">
            <v>Costo de lo vendido</v>
          </cell>
        </row>
        <row r="794">
          <cell r="A794">
            <v>11093</v>
          </cell>
          <cell r="B794" t="str">
            <v>Dac Logístico</v>
          </cell>
        </row>
        <row r="795">
          <cell r="A795">
            <v>11093</v>
          </cell>
          <cell r="B795" t="str">
            <v>FR</v>
          </cell>
        </row>
        <row r="796">
          <cell r="A796">
            <v>11093</v>
          </cell>
          <cell r="B796" t="str">
            <v>Gastos de administración</v>
          </cell>
        </row>
        <row r="797">
          <cell r="A797">
            <v>11221</v>
          </cell>
          <cell r="B797" t="str">
            <v>Dac Mixto</v>
          </cell>
        </row>
        <row r="798">
          <cell r="A798">
            <v>11272</v>
          </cell>
          <cell r="B798" t="str">
            <v>Recuperaciones</v>
          </cell>
        </row>
        <row r="799">
          <cell r="A799">
            <v>11313</v>
          </cell>
          <cell r="B799" t="str">
            <v>Mano de obra</v>
          </cell>
        </row>
        <row r="800">
          <cell r="A800">
            <v>11324</v>
          </cell>
          <cell r="B800" t="str">
            <v>Devoluciones</v>
          </cell>
        </row>
        <row r="801">
          <cell r="A801">
            <v>11356</v>
          </cell>
          <cell r="B801" t="str">
            <v>Mano de obra</v>
          </cell>
        </row>
        <row r="802">
          <cell r="A802">
            <v>11471</v>
          </cell>
          <cell r="B802" t="str">
            <v>Venta Neta Financieira</v>
          </cell>
        </row>
        <row r="803">
          <cell r="A803">
            <v>11486</v>
          </cell>
          <cell r="B803" t="str">
            <v>Costo de lo vendido</v>
          </cell>
        </row>
        <row r="804">
          <cell r="A804">
            <v>11500</v>
          </cell>
          <cell r="B804" t="str">
            <v>Fletes primarios</v>
          </cell>
        </row>
        <row r="805">
          <cell r="A805">
            <v>11502</v>
          </cell>
          <cell r="B805" t="str">
            <v>Fletes primarios</v>
          </cell>
        </row>
        <row r="806">
          <cell r="A806">
            <v>11504</v>
          </cell>
          <cell r="B806" t="str">
            <v>Venta Neta Financieira</v>
          </cell>
        </row>
        <row r="807">
          <cell r="A807">
            <v>11509</v>
          </cell>
          <cell r="B807" t="str">
            <v>Mano de obra</v>
          </cell>
        </row>
        <row r="808">
          <cell r="A808">
            <v>11538</v>
          </cell>
          <cell r="B808" t="str">
            <v>Venta Neta Financieira</v>
          </cell>
        </row>
        <row r="809">
          <cell r="A809">
            <v>11564</v>
          </cell>
          <cell r="B809" t="str">
            <v>Fletes primarios</v>
          </cell>
        </row>
        <row r="810">
          <cell r="A810">
            <v>11566</v>
          </cell>
          <cell r="B810" t="str">
            <v>Fletes primarios</v>
          </cell>
        </row>
        <row r="811">
          <cell r="A811">
            <v>11609</v>
          </cell>
          <cell r="B811" t="str">
            <v>Indirectos</v>
          </cell>
        </row>
        <row r="812">
          <cell r="A812">
            <v>11614</v>
          </cell>
          <cell r="B812" t="str">
            <v>DFR</v>
          </cell>
        </row>
        <row r="813">
          <cell r="A813">
            <v>11634</v>
          </cell>
          <cell r="B813" t="str">
            <v>Dac Ventas</v>
          </cell>
        </row>
        <row r="814">
          <cell r="A814">
            <v>11646</v>
          </cell>
          <cell r="B814" t="str">
            <v>Costo de lo vendido</v>
          </cell>
        </row>
        <row r="815">
          <cell r="A815">
            <v>11686</v>
          </cell>
          <cell r="B815" t="str">
            <v>Mano de obra</v>
          </cell>
        </row>
        <row r="816">
          <cell r="A816">
            <v>11740</v>
          </cell>
          <cell r="B816" t="str">
            <v>Indirectos</v>
          </cell>
        </row>
        <row r="817">
          <cell r="A817">
            <v>11741</v>
          </cell>
          <cell r="B817" t="str">
            <v>Gastos de administración</v>
          </cell>
        </row>
        <row r="818">
          <cell r="A818">
            <v>11796</v>
          </cell>
          <cell r="B818" t="str">
            <v>Indirectos</v>
          </cell>
        </row>
        <row r="819">
          <cell r="A819">
            <v>11797</v>
          </cell>
          <cell r="B819" t="str">
            <v>Indirectos</v>
          </cell>
        </row>
        <row r="820">
          <cell r="A820">
            <v>11800</v>
          </cell>
          <cell r="B820" t="str">
            <v>Indirectos</v>
          </cell>
        </row>
        <row r="821">
          <cell r="A821">
            <v>11804</v>
          </cell>
          <cell r="B821" t="str">
            <v>Energéticos</v>
          </cell>
        </row>
        <row r="822">
          <cell r="A822">
            <v>11821</v>
          </cell>
          <cell r="B822" t="str">
            <v>Indirectos</v>
          </cell>
        </row>
        <row r="823">
          <cell r="A823">
            <v>11881</v>
          </cell>
          <cell r="B823" t="str">
            <v>Venta Neta Financieira</v>
          </cell>
        </row>
        <row r="824">
          <cell r="A824">
            <v>11926</v>
          </cell>
          <cell r="B824" t="str">
            <v>Indirectos</v>
          </cell>
        </row>
        <row r="825">
          <cell r="A825">
            <v>11927</v>
          </cell>
          <cell r="B825" t="str">
            <v>Indirectos</v>
          </cell>
        </row>
        <row r="826">
          <cell r="A826">
            <v>11930</v>
          </cell>
          <cell r="B826" t="str">
            <v>Venta Neta Financieira</v>
          </cell>
        </row>
        <row r="827">
          <cell r="A827">
            <v>11965</v>
          </cell>
          <cell r="B827" t="str">
            <v>Costo de lo vendido</v>
          </cell>
        </row>
        <row r="828">
          <cell r="A828">
            <v>12090</v>
          </cell>
          <cell r="B828" t="str">
            <v>To be assigned</v>
          </cell>
        </row>
        <row r="829">
          <cell r="A829">
            <v>12159</v>
          </cell>
          <cell r="B829" t="str">
            <v>To be assigned</v>
          </cell>
        </row>
        <row r="830">
          <cell r="A830">
            <v>12160</v>
          </cell>
          <cell r="B830" t="str">
            <v>To be assigned</v>
          </cell>
        </row>
        <row r="831">
          <cell r="A831">
            <v>12166</v>
          </cell>
          <cell r="B831" t="str">
            <v>Gastos de administración</v>
          </cell>
        </row>
        <row r="832">
          <cell r="A832">
            <v>12215</v>
          </cell>
          <cell r="B832" t="str">
            <v>Venta Neta Financieira</v>
          </cell>
        </row>
        <row r="833">
          <cell r="A833">
            <v>12249</v>
          </cell>
          <cell r="B833" t="str">
            <v>Comisiones</v>
          </cell>
        </row>
        <row r="834">
          <cell r="A834">
            <v>12249</v>
          </cell>
          <cell r="B834" t="str">
            <v>Costo de lo vendido</v>
          </cell>
        </row>
        <row r="835">
          <cell r="A835">
            <v>12249</v>
          </cell>
          <cell r="B835" t="str">
            <v>Energéticos</v>
          </cell>
        </row>
        <row r="836">
          <cell r="A836">
            <v>12249</v>
          </cell>
          <cell r="B836" t="str">
            <v>Fletes primarios</v>
          </cell>
        </row>
        <row r="837">
          <cell r="A837">
            <v>12249</v>
          </cell>
          <cell r="B837" t="str">
            <v>Venta Neta Financieira</v>
          </cell>
        </row>
        <row r="838">
          <cell r="A838">
            <v>12250</v>
          </cell>
          <cell r="B838" t="str">
            <v>Devoluciones</v>
          </cell>
        </row>
        <row r="839">
          <cell r="A839">
            <v>12259</v>
          </cell>
          <cell r="B839" t="str">
            <v>Venta Neta Financieira</v>
          </cell>
        </row>
        <row r="840">
          <cell r="A840">
            <v>12260</v>
          </cell>
          <cell r="B840" t="str">
            <v>To be assigned</v>
          </cell>
        </row>
        <row r="841">
          <cell r="A841">
            <v>12261</v>
          </cell>
          <cell r="B841" t="str">
            <v>Venta Neta Financieira</v>
          </cell>
        </row>
        <row r="842">
          <cell r="A842">
            <v>12262</v>
          </cell>
          <cell r="B842" t="str">
            <v>Venta Neta Financieira</v>
          </cell>
        </row>
        <row r="843">
          <cell r="A843">
            <v>12263</v>
          </cell>
          <cell r="B843" t="str">
            <v>Venta Neta Financieira</v>
          </cell>
        </row>
        <row r="844">
          <cell r="A844">
            <v>12264</v>
          </cell>
          <cell r="B844" t="str">
            <v>Venta Neta Financieira</v>
          </cell>
        </row>
        <row r="845">
          <cell r="A845">
            <v>12270</v>
          </cell>
          <cell r="B845" t="str">
            <v>Venta Neta Financieira</v>
          </cell>
        </row>
        <row r="846">
          <cell r="A846">
            <v>12272</v>
          </cell>
          <cell r="B846" t="str">
            <v>Venta Neta Financieira</v>
          </cell>
        </row>
        <row r="847">
          <cell r="A847">
            <v>12274</v>
          </cell>
          <cell r="B847" t="str">
            <v>Venta Neta Financieira</v>
          </cell>
        </row>
        <row r="848">
          <cell r="A848">
            <v>12276</v>
          </cell>
          <cell r="B848" t="str">
            <v>Gs Mercantilizacion</v>
          </cell>
        </row>
        <row r="849">
          <cell r="A849">
            <v>12277</v>
          </cell>
          <cell r="B849" t="str">
            <v>Venta Neta Financieira</v>
          </cell>
        </row>
        <row r="850">
          <cell r="A850">
            <v>12279</v>
          </cell>
          <cell r="B850" t="str">
            <v>Devoluciones</v>
          </cell>
        </row>
        <row r="851">
          <cell r="A851">
            <v>12279</v>
          </cell>
          <cell r="B851" t="str">
            <v>Recuperaciones</v>
          </cell>
        </row>
        <row r="852">
          <cell r="A852">
            <v>12282</v>
          </cell>
          <cell r="B852" t="str">
            <v>Venta Neta Financieira</v>
          </cell>
        </row>
        <row r="853">
          <cell r="A853">
            <v>12285</v>
          </cell>
          <cell r="B853" t="str">
            <v>Venta Neta Financieira</v>
          </cell>
        </row>
        <row r="854">
          <cell r="A854">
            <v>12287</v>
          </cell>
          <cell r="B854" t="str">
            <v>Venta Neta Financieira</v>
          </cell>
        </row>
        <row r="855">
          <cell r="A855">
            <v>12297</v>
          </cell>
          <cell r="B855" t="str">
            <v>Venta Neta Financieira</v>
          </cell>
        </row>
        <row r="856">
          <cell r="A856">
            <v>12317</v>
          </cell>
          <cell r="B856" t="str">
            <v>Venta Neta Financieira</v>
          </cell>
        </row>
        <row r="857">
          <cell r="A857">
            <v>12318</v>
          </cell>
          <cell r="B857" t="str">
            <v>To be assigned</v>
          </cell>
        </row>
        <row r="858">
          <cell r="A858">
            <v>12328</v>
          </cell>
          <cell r="B858" t="str">
            <v>Venta Neta Financieira</v>
          </cell>
        </row>
        <row r="859">
          <cell r="A859">
            <v>12340</v>
          </cell>
          <cell r="B859" t="str">
            <v>Indirectos</v>
          </cell>
        </row>
        <row r="860">
          <cell r="A860">
            <v>12393</v>
          </cell>
          <cell r="B860" t="str">
            <v>Costo de lo vendido</v>
          </cell>
        </row>
        <row r="861">
          <cell r="A861">
            <v>12394</v>
          </cell>
          <cell r="B861" t="str">
            <v>Venta Neta Financieira</v>
          </cell>
        </row>
        <row r="862">
          <cell r="A862">
            <v>12399</v>
          </cell>
          <cell r="B862" t="str">
            <v>Costo de lo vendido</v>
          </cell>
        </row>
        <row r="863">
          <cell r="A863">
            <v>12437</v>
          </cell>
          <cell r="B863" t="str">
            <v>Dac Logístico</v>
          </cell>
        </row>
        <row r="864">
          <cell r="A864">
            <v>12437</v>
          </cell>
          <cell r="B864" t="str">
            <v>Dac Mixto</v>
          </cell>
        </row>
        <row r="865">
          <cell r="A865">
            <v>12463</v>
          </cell>
          <cell r="B865" t="str">
            <v>DFR</v>
          </cell>
        </row>
        <row r="866">
          <cell r="A866">
            <v>12517</v>
          </cell>
          <cell r="B866" t="str">
            <v>DFR</v>
          </cell>
        </row>
        <row r="867">
          <cell r="A867">
            <v>12539</v>
          </cell>
          <cell r="B867" t="str">
            <v>Costo de lo vendido</v>
          </cell>
        </row>
        <row r="868">
          <cell r="A868">
            <v>12539</v>
          </cell>
          <cell r="B868" t="str">
            <v>Energéticos</v>
          </cell>
        </row>
        <row r="869">
          <cell r="A869">
            <v>12539</v>
          </cell>
          <cell r="B869" t="str">
            <v>Fletes primarios</v>
          </cell>
        </row>
        <row r="870">
          <cell r="A870">
            <v>12539</v>
          </cell>
          <cell r="B870" t="str">
            <v>Venta Neta Financieira</v>
          </cell>
        </row>
        <row r="871">
          <cell r="A871">
            <v>12553</v>
          </cell>
          <cell r="B871" t="str">
            <v>Dac Logístico</v>
          </cell>
        </row>
        <row r="872">
          <cell r="A872">
            <v>12590</v>
          </cell>
          <cell r="B872" t="str">
            <v>Costo de lo vendido</v>
          </cell>
        </row>
        <row r="873">
          <cell r="A873">
            <v>12612</v>
          </cell>
          <cell r="B873" t="str">
            <v>Costo de lo vendido</v>
          </cell>
        </row>
        <row r="874">
          <cell r="A874">
            <v>12627</v>
          </cell>
          <cell r="B874" t="str">
            <v>To be assigned</v>
          </cell>
        </row>
        <row r="875">
          <cell r="A875">
            <v>12671</v>
          </cell>
          <cell r="B875" t="str">
            <v>Costo de lo vendido</v>
          </cell>
        </row>
        <row r="876">
          <cell r="A876">
            <v>12672</v>
          </cell>
          <cell r="B876" t="str">
            <v>Costo de lo vendido</v>
          </cell>
        </row>
        <row r="877">
          <cell r="A877">
            <v>12673</v>
          </cell>
          <cell r="B877" t="str">
            <v>Costo de lo vendido</v>
          </cell>
        </row>
        <row r="878">
          <cell r="A878">
            <v>12675</v>
          </cell>
          <cell r="B878" t="str">
            <v>Costo de lo vendido</v>
          </cell>
        </row>
        <row r="879">
          <cell r="A879">
            <v>12676</v>
          </cell>
          <cell r="B879" t="str">
            <v>Costo de lo vendido</v>
          </cell>
        </row>
        <row r="880">
          <cell r="A880">
            <v>12677</v>
          </cell>
          <cell r="B880" t="str">
            <v>Costo de lo vendido</v>
          </cell>
        </row>
        <row r="881">
          <cell r="A881">
            <v>12678</v>
          </cell>
          <cell r="B881" t="str">
            <v>Costo de lo vendido</v>
          </cell>
        </row>
        <row r="882">
          <cell r="A882">
            <v>12680</v>
          </cell>
          <cell r="B882" t="str">
            <v>Costo de lo vendido</v>
          </cell>
        </row>
        <row r="883">
          <cell r="A883">
            <v>12700</v>
          </cell>
          <cell r="B883" t="str">
            <v>Indirectos</v>
          </cell>
        </row>
        <row r="884">
          <cell r="A884">
            <v>12716</v>
          </cell>
          <cell r="B884" t="str">
            <v>Recuperaciones</v>
          </cell>
        </row>
        <row r="885">
          <cell r="A885">
            <v>12833</v>
          </cell>
          <cell r="B885" t="str">
            <v>To be assigned</v>
          </cell>
        </row>
        <row r="886">
          <cell r="A886">
            <v>12917</v>
          </cell>
          <cell r="B886" t="str">
            <v>Costo de lo vendido</v>
          </cell>
        </row>
        <row r="887">
          <cell r="A887">
            <v>12919</v>
          </cell>
          <cell r="B887" t="str">
            <v>Costo de lo vendido</v>
          </cell>
        </row>
        <row r="888">
          <cell r="A888">
            <v>12921</v>
          </cell>
          <cell r="B888" t="str">
            <v>Costo de lo vendido</v>
          </cell>
        </row>
        <row r="889">
          <cell r="A889">
            <v>12923</v>
          </cell>
          <cell r="B889" t="str">
            <v>Costo de lo vendido</v>
          </cell>
        </row>
        <row r="890">
          <cell r="A890">
            <v>12926</v>
          </cell>
          <cell r="B890" t="str">
            <v>Costo de lo vendido</v>
          </cell>
        </row>
        <row r="891">
          <cell r="A891">
            <v>12928</v>
          </cell>
          <cell r="B891" t="str">
            <v>Costo de lo vendido</v>
          </cell>
        </row>
        <row r="892">
          <cell r="A892">
            <v>12930</v>
          </cell>
          <cell r="B892" t="str">
            <v>Costo de lo vendido</v>
          </cell>
        </row>
        <row r="893">
          <cell r="A893">
            <v>12932</v>
          </cell>
          <cell r="B893" t="str">
            <v>Costo de lo vendido</v>
          </cell>
        </row>
        <row r="894">
          <cell r="A894">
            <v>12934</v>
          </cell>
          <cell r="B894" t="str">
            <v>Costo de lo vendido</v>
          </cell>
        </row>
        <row r="895">
          <cell r="A895">
            <v>12936</v>
          </cell>
          <cell r="B895" t="str">
            <v>Costo de lo vendido</v>
          </cell>
        </row>
        <row r="896">
          <cell r="A896">
            <v>12938</v>
          </cell>
          <cell r="B896" t="str">
            <v>Costo de lo vendido</v>
          </cell>
        </row>
        <row r="897">
          <cell r="A897">
            <v>12940</v>
          </cell>
          <cell r="B897" t="str">
            <v>Costo de lo vendido</v>
          </cell>
        </row>
        <row r="898">
          <cell r="A898">
            <v>12942</v>
          </cell>
          <cell r="B898" t="str">
            <v>Costo de lo vendido</v>
          </cell>
        </row>
        <row r="899">
          <cell r="A899">
            <v>12944</v>
          </cell>
          <cell r="B899" t="str">
            <v>Costo de lo vendido</v>
          </cell>
        </row>
        <row r="900">
          <cell r="A900">
            <v>12946</v>
          </cell>
          <cell r="B900" t="str">
            <v>Costo de lo vendido</v>
          </cell>
        </row>
        <row r="901">
          <cell r="A901">
            <v>12948</v>
          </cell>
          <cell r="B901" t="str">
            <v>Costo de lo vendido</v>
          </cell>
        </row>
        <row r="902">
          <cell r="A902">
            <v>12950</v>
          </cell>
          <cell r="B902" t="str">
            <v>Costo de lo vendido</v>
          </cell>
        </row>
        <row r="903">
          <cell r="A903">
            <v>12952</v>
          </cell>
          <cell r="B903" t="str">
            <v>Costo de lo vendido</v>
          </cell>
        </row>
        <row r="904">
          <cell r="A904">
            <v>12954</v>
          </cell>
          <cell r="B904" t="str">
            <v>Costo de lo vendido</v>
          </cell>
        </row>
        <row r="905">
          <cell r="A905">
            <v>12956</v>
          </cell>
          <cell r="B905" t="str">
            <v>Costo de lo vendido</v>
          </cell>
        </row>
        <row r="906">
          <cell r="A906">
            <v>12958</v>
          </cell>
          <cell r="B906" t="str">
            <v>Costo de lo vendido</v>
          </cell>
        </row>
        <row r="907">
          <cell r="A907">
            <v>12960</v>
          </cell>
          <cell r="B907" t="str">
            <v>Costo de lo vendido</v>
          </cell>
        </row>
        <row r="908">
          <cell r="A908">
            <v>12962</v>
          </cell>
          <cell r="B908" t="str">
            <v>Costo de lo vendido</v>
          </cell>
        </row>
        <row r="909">
          <cell r="A909">
            <v>12964</v>
          </cell>
          <cell r="B909" t="str">
            <v>Costo de lo vendido</v>
          </cell>
        </row>
        <row r="910">
          <cell r="A910">
            <v>12966</v>
          </cell>
          <cell r="B910" t="str">
            <v>Costo de lo vendido</v>
          </cell>
        </row>
        <row r="911">
          <cell r="A911">
            <v>12968</v>
          </cell>
          <cell r="B911" t="str">
            <v>Costo de lo vendido</v>
          </cell>
        </row>
        <row r="912">
          <cell r="A912">
            <v>12970</v>
          </cell>
          <cell r="B912" t="str">
            <v>Costo de lo vendido</v>
          </cell>
        </row>
        <row r="913">
          <cell r="A913">
            <v>12972</v>
          </cell>
          <cell r="B913" t="str">
            <v>Costo de lo vendido</v>
          </cell>
        </row>
        <row r="914">
          <cell r="A914">
            <v>12974</v>
          </cell>
          <cell r="B914" t="str">
            <v>Costo de lo vendido</v>
          </cell>
        </row>
        <row r="915">
          <cell r="A915">
            <v>12976</v>
          </cell>
          <cell r="B915" t="str">
            <v>Costo de lo vendido</v>
          </cell>
        </row>
        <row r="916">
          <cell r="A916">
            <v>12978</v>
          </cell>
          <cell r="B916" t="str">
            <v>Costo de lo vendido</v>
          </cell>
        </row>
        <row r="917">
          <cell r="A917">
            <v>12980</v>
          </cell>
          <cell r="B917" t="str">
            <v>Costo de lo vendido</v>
          </cell>
        </row>
        <row r="918">
          <cell r="A918">
            <v>12982</v>
          </cell>
          <cell r="B918" t="str">
            <v>Costo de lo vendido</v>
          </cell>
        </row>
        <row r="919">
          <cell r="A919">
            <v>12984</v>
          </cell>
          <cell r="B919" t="str">
            <v>Costo de lo vendido</v>
          </cell>
        </row>
        <row r="920">
          <cell r="A920">
            <v>12987</v>
          </cell>
          <cell r="B920" t="str">
            <v>Costo de lo vendido</v>
          </cell>
        </row>
        <row r="921">
          <cell r="A921">
            <v>12989</v>
          </cell>
          <cell r="B921" t="str">
            <v>Costo de lo vendido</v>
          </cell>
        </row>
        <row r="922">
          <cell r="A922">
            <v>12991</v>
          </cell>
          <cell r="B922" t="str">
            <v>Costo de lo vendido</v>
          </cell>
        </row>
        <row r="923">
          <cell r="A923">
            <v>12993</v>
          </cell>
          <cell r="B923" t="str">
            <v>Costo de lo vendido</v>
          </cell>
        </row>
        <row r="924">
          <cell r="A924">
            <v>12995</v>
          </cell>
          <cell r="B924" t="str">
            <v>Costo de lo vendido</v>
          </cell>
        </row>
        <row r="925">
          <cell r="A925">
            <v>12997</v>
          </cell>
          <cell r="B925" t="str">
            <v>Costo de lo vendido</v>
          </cell>
        </row>
        <row r="926">
          <cell r="A926">
            <v>12999</v>
          </cell>
          <cell r="B926" t="str">
            <v>Costo de lo vendido</v>
          </cell>
        </row>
        <row r="927">
          <cell r="A927">
            <v>13001</v>
          </cell>
          <cell r="B927" t="str">
            <v>Costo de lo vendido</v>
          </cell>
        </row>
        <row r="928">
          <cell r="A928">
            <v>13003</v>
          </cell>
          <cell r="B928" t="str">
            <v>Costo de lo vendido</v>
          </cell>
        </row>
        <row r="929">
          <cell r="A929">
            <v>13005</v>
          </cell>
          <cell r="B929" t="str">
            <v>Costo de lo vendido</v>
          </cell>
        </row>
        <row r="930">
          <cell r="A930">
            <v>13007</v>
          </cell>
          <cell r="B930" t="str">
            <v>Costo de lo vendido</v>
          </cell>
        </row>
        <row r="931">
          <cell r="A931">
            <v>13009</v>
          </cell>
          <cell r="B931" t="str">
            <v>Costo de lo vendido</v>
          </cell>
        </row>
        <row r="932">
          <cell r="A932">
            <v>13011</v>
          </cell>
          <cell r="B932" t="str">
            <v>Costo de lo vendido</v>
          </cell>
        </row>
        <row r="933">
          <cell r="A933">
            <v>13013</v>
          </cell>
          <cell r="B933" t="str">
            <v>Costo de lo vendido</v>
          </cell>
        </row>
        <row r="934">
          <cell r="A934">
            <v>13015</v>
          </cell>
          <cell r="B934" t="str">
            <v>Costo de lo vendido</v>
          </cell>
        </row>
        <row r="935">
          <cell r="A935">
            <v>13051</v>
          </cell>
          <cell r="B935" t="str">
            <v>Comisiones</v>
          </cell>
        </row>
        <row r="936">
          <cell r="A936">
            <v>13051</v>
          </cell>
          <cell r="B936" t="str">
            <v>Dac Logístico</v>
          </cell>
        </row>
        <row r="937">
          <cell r="A937">
            <v>13051</v>
          </cell>
          <cell r="B937" t="str">
            <v>Dac Ventas</v>
          </cell>
        </row>
        <row r="938">
          <cell r="A938">
            <v>13105</v>
          </cell>
          <cell r="B938" t="str">
            <v>Indirectos</v>
          </cell>
        </row>
        <row r="939">
          <cell r="A939">
            <v>13123</v>
          </cell>
          <cell r="B939" t="str">
            <v>Costo de lo vendido</v>
          </cell>
        </row>
        <row r="940">
          <cell r="A940">
            <v>13124</v>
          </cell>
          <cell r="B940" t="str">
            <v>Costo de lo vendido</v>
          </cell>
        </row>
        <row r="941">
          <cell r="A941">
            <v>13183</v>
          </cell>
          <cell r="B941" t="str">
            <v>Fletes primarios</v>
          </cell>
        </row>
        <row r="942">
          <cell r="A942">
            <v>13194</v>
          </cell>
          <cell r="B942" t="str">
            <v>Venta Neta Financieira</v>
          </cell>
        </row>
        <row r="943">
          <cell r="A943">
            <v>13197</v>
          </cell>
          <cell r="B943" t="str">
            <v>Venta Neta Financieira</v>
          </cell>
        </row>
        <row r="944">
          <cell r="A944">
            <v>13368</v>
          </cell>
          <cell r="B944" t="str">
            <v>Mano de obra</v>
          </cell>
        </row>
        <row r="945">
          <cell r="A945">
            <v>13376</v>
          </cell>
          <cell r="B945" t="str">
            <v>Indirectos</v>
          </cell>
        </row>
        <row r="946">
          <cell r="A946">
            <v>13589</v>
          </cell>
          <cell r="B946" t="str">
            <v>Indirectos</v>
          </cell>
        </row>
        <row r="947">
          <cell r="A947">
            <v>13628</v>
          </cell>
          <cell r="B947" t="str">
            <v>To be assigned</v>
          </cell>
        </row>
        <row r="948">
          <cell r="A948">
            <v>13711</v>
          </cell>
          <cell r="B948" t="str">
            <v>Dac Logístico</v>
          </cell>
        </row>
        <row r="949">
          <cell r="A949">
            <v>13779</v>
          </cell>
          <cell r="B949" t="str">
            <v>Pull</v>
          </cell>
        </row>
        <row r="950">
          <cell r="A950">
            <v>13782</v>
          </cell>
          <cell r="B950" t="str">
            <v>Pull</v>
          </cell>
        </row>
        <row r="951">
          <cell r="A951">
            <v>13788</v>
          </cell>
          <cell r="B951" t="str">
            <v>Costo de lo vendido</v>
          </cell>
        </row>
        <row r="952">
          <cell r="A952">
            <v>13798</v>
          </cell>
          <cell r="B952" t="str">
            <v>Indirectos</v>
          </cell>
        </row>
        <row r="953">
          <cell r="A953">
            <v>13800</v>
          </cell>
          <cell r="B953" t="str">
            <v>Indirectos</v>
          </cell>
        </row>
        <row r="954">
          <cell r="A954">
            <v>13801</v>
          </cell>
          <cell r="B954" t="str">
            <v>Indirectos</v>
          </cell>
        </row>
        <row r="955">
          <cell r="A955">
            <v>13803</v>
          </cell>
          <cell r="B955" t="str">
            <v>Indirectos</v>
          </cell>
        </row>
        <row r="956">
          <cell r="A956">
            <v>13805</v>
          </cell>
          <cell r="B956" t="str">
            <v>Indirectos</v>
          </cell>
        </row>
        <row r="957">
          <cell r="A957">
            <v>13806</v>
          </cell>
          <cell r="B957" t="str">
            <v>Indirectos</v>
          </cell>
        </row>
        <row r="958">
          <cell r="A958">
            <v>13807</v>
          </cell>
          <cell r="B958" t="str">
            <v>Dac Mixto</v>
          </cell>
        </row>
        <row r="959">
          <cell r="A959">
            <v>13808</v>
          </cell>
          <cell r="B959" t="str">
            <v>Indirectos</v>
          </cell>
        </row>
        <row r="960">
          <cell r="A960">
            <v>13809</v>
          </cell>
          <cell r="B960" t="str">
            <v>Dac Mixto</v>
          </cell>
        </row>
        <row r="961">
          <cell r="A961">
            <v>13810</v>
          </cell>
          <cell r="B961" t="str">
            <v>Indirectos</v>
          </cell>
        </row>
        <row r="962">
          <cell r="A962">
            <v>13811</v>
          </cell>
          <cell r="B962" t="str">
            <v>Indirectos</v>
          </cell>
        </row>
        <row r="963">
          <cell r="A963">
            <v>13812</v>
          </cell>
          <cell r="B963" t="str">
            <v>Indirectos</v>
          </cell>
        </row>
        <row r="964">
          <cell r="A964">
            <v>13813</v>
          </cell>
          <cell r="B964" t="str">
            <v>Gastos de administración</v>
          </cell>
        </row>
        <row r="965">
          <cell r="A965">
            <v>13814</v>
          </cell>
          <cell r="B965" t="str">
            <v>Gastos de administración</v>
          </cell>
        </row>
        <row r="966">
          <cell r="A966">
            <v>13815</v>
          </cell>
          <cell r="B966" t="str">
            <v>Gastos de administración</v>
          </cell>
        </row>
        <row r="967">
          <cell r="A967">
            <v>13819</v>
          </cell>
          <cell r="B967" t="str">
            <v>Indirectos</v>
          </cell>
        </row>
        <row r="968">
          <cell r="A968">
            <v>13860</v>
          </cell>
          <cell r="B968" t="str">
            <v>Indirectos</v>
          </cell>
        </row>
        <row r="969">
          <cell r="A969">
            <v>14107</v>
          </cell>
          <cell r="B969" t="str">
            <v>Costo de lo vendido</v>
          </cell>
        </row>
        <row r="970">
          <cell r="A970">
            <v>14109</v>
          </cell>
          <cell r="B970" t="str">
            <v>Costo de lo vendido</v>
          </cell>
        </row>
        <row r="971">
          <cell r="A971">
            <v>14111</v>
          </cell>
          <cell r="B971" t="str">
            <v>Costo de lo vendido</v>
          </cell>
        </row>
        <row r="972">
          <cell r="A972">
            <v>14128</v>
          </cell>
          <cell r="B972" t="str">
            <v>Indirectos</v>
          </cell>
        </row>
        <row r="973">
          <cell r="A973">
            <v>14129</v>
          </cell>
          <cell r="B973" t="str">
            <v>Indirectos</v>
          </cell>
        </row>
        <row r="974">
          <cell r="A974">
            <v>14130</v>
          </cell>
          <cell r="B974" t="str">
            <v>Indirectos</v>
          </cell>
        </row>
        <row r="975">
          <cell r="A975">
            <v>14132</v>
          </cell>
          <cell r="B975" t="str">
            <v>Indirectos</v>
          </cell>
        </row>
        <row r="976">
          <cell r="A976">
            <v>14133</v>
          </cell>
          <cell r="B976" t="str">
            <v>Indirectos</v>
          </cell>
        </row>
        <row r="977">
          <cell r="A977">
            <v>14134</v>
          </cell>
          <cell r="B977" t="str">
            <v>Indirectos</v>
          </cell>
        </row>
        <row r="978">
          <cell r="A978">
            <v>14139</v>
          </cell>
          <cell r="B978" t="str">
            <v>To be assigned</v>
          </cell>
        </row>
        <row r="979">
          <cell r="A979">
            <v>14190</v>
          </cell>
          <cell r="B979" t="str">
            <v>Costo de lo vendido</v>
          </cell>
        </row>
        <row r="980">
          <cell r="A980">
            <v>14201</v>
          </cell>
          <cell r="B980" t="str">
            <v>Venta Neta Financieira</v>
          </cell>
        </row>
        <row r="981">
          <cell r="A981">
            <v>14202</v>
          </cell>
          <cell r="B981" t="str">
            <v>Venta Neta Financieira</v>
          </cell>
        </row>
        <row r="982">
          <cell r="A982">
            <v>14203</v>
          </cell>
          <cell r="B982" t="str">
            <v>Venta Neta Financieira</v>
          </cell>
        </row>
        <row r="983">
          <cell r="A983">
            <v>14204</v>
          </cell>
          <cell r="B983" t="str">
            <v>Venta Neta Financieira</v>
          </cell>
        </row>
        <row r="984">
          <cell r="A984">
            <v>14205</v>
          </cell>
          <cell r="B984" t="str">
            <v>Venta Neta Financieira</v>
          </cell>
        </row>
        <row r="985">
          <cell r="A985">
            <v>14210</v>
          </cell>
          <cell r="B985" t="str">
            <v>Costo de lo vendido</v>
          </cell>
        </row>
        <row r="986">
          <cell r="A986">
            <v>14210</v>
          </cell>
          <cell r="B986" t="str">
            <v>Fletes primarios</v>
          </cell>
        </row>
        <row r="987">
          <cell r="A987">
            <v>14211</v>
          </cell>
          <cell r="B987" t="str">
            <v>Fletes primarios</v>
          </cell>
        </row>
        <row r="988">
          <cell r="A988">
            <v>14282</v>
          </cell>
          <cell r="B988" t="str">
            <v>Indirectos</v>
          </cell>
        </row>
        <row r="989">
          <cell r="A989">
            <v>14364</v>
          </cell>
          <cell r="B989" t="str">
            <v>Dac Logístico</v>
          </cell>
        </row>
        <row r="990">
          <cell r="A990">
            <v>14364</v>
          </cell>
          <cell r="B990" t="str">
            <v>Dac Mixto</v>
          </cell>
        </row>
        <row r="991">
          <cell r="A991">
            <v>14364</v>
          </cell>
          <cell r="B991" t="str">
            <v>DFR</v>
          </cell>
        </row>
        <row r="992">
          <cell r="A992">
            <v>14364</v>
          </cell>
          <cell r="B992" t="str">
            <v>Energéticos</v>
          </cell>
        </row>
        <row r="993">
          <cell r="A993">
            <v>14364</v>
          </cell>
          <cell r="B993" t="str">
            <v>Fletes primarios</v>
          </cell>
        </row>
        <row r="994">
          <cell r="A994">
            <v>14364</v>
          </cell>
          <cell r="B994" t="str">
            <v>Gastos de administración</v>
          </cell>
        </row>
        <row r="995">
          <cell r="A995">
            <v>14435</v>
          </cell>
          <cell r="B995" t="str">
            <v>To be assigned</v>
          </cell>
        </row>
        <row r="996">
          <cell r="A996">
            <v>14579</v>
          </cell>
          <cell r="B996" t="str">
            <v>Costo de lo vendido</v>
          </cell>
        </row>
        <row r="997">
          <cell r="A997">
            <v>14585</v>
          </cell>
          <cell r="B997" t="str">
            <v>Costo de lo vendido</v>
          </cell>
        </row>
        <row r="998">
          <cell r="A998">
            <v>14587</v>
          </cell>
          <cell r="B998" t="str">
            <v>Costo de lo vendido</v>
          </cell>
        </row>
        <row r="999">
          <cell r="A999">
            <v>14602</v>
          </cell>
          <cell r="B999" t="str">
            <v>Fletes primarios</v>
          </cell>
        </row>
        <row r="1000">
          <cell r="A1000">
            <v>14650</v>
          </cell>
          <cell r="B1000" t="str">
            <v>Indirectos</v>
          </cell>
        </row>
        <row r="1001">
          <cell r="A1001">
            <v>14886</v>
          </cell>
          <cell r="B1001" t="str">
            <v>Venta Neta Financieira</v>
          </cell>
        </row>
        <row r="1002">
          <cell r="A1002">
            <v>15003</v>
          </cell>
          <cell r="B1002" t="str">
            <v>To be assigned</v>
          </cell>
        </row>
        <row r="1003">
          <cell r="A1003">
            <v>15122</v>
          </cell>
          <cell r="B1003" t="str">
            <v>Dac Mixto</v>
          </cell>
        </row>
        <row r="1004">
          <cell r="A1004">
            <v>15128</v>
          </cell>
          <cell r="B1004" t="str">
            <v>To be assigned</v>
          </cell>
        </row>
        <row r="1005">
          <cell r="A1005">
            <v>15170</v>
          </cell>
          <cell r="B1005" t="str">
            <v>Indirectos</v>
          </cell>
        </row>
        <row r="1006">
          <cell r="A1006">
            <v>15205</v>
          </cell>
          <cell r="B1006" t="str">
            <v>Indirectos</v>
          </cell>
        </row>
        <row r="1007">
          <cell r="A1007">
            <v>15249</v>
          </cell>
          <cell r="B1007" t="str">
            <v>Gastos de administración</v>
          </cell>
        </row>
        <row r="1008">
          <cell r="A1008">
            <v>15255</v>
          </cell>
          <cell r="B1008" t="str">
            <v>Costo de lo vendido</v>
          </cell>
        </row>
        <row r="1009">
          <cell r="A1009">
            <v>15291</v>
          </cell>
          <cell r="B1009" t="str">
            <v>Costo de lo vendido</v>
          </cell>
        </row>
        <row r="1010">
          <cell r="A1010">
            <v>15296</v>
          </cell>
          <cell r="B1010" t="str">
            <v>Costo de lo vendido</v>
          </cell>
        </row>
        <row r="1011">
          <cell r="A1011">
            <v>15304</v>
          </cell>
          <cell r="B1011" t="str">
            <v>Costo de lo vendido</v>
          </cell>
        </row>
        <row r="1012">
          <cell r="A1012">
            <v>15336</v>
          </cell>
          <cell r="B1012" t="str">
            <v>Indirectos</v>
          </cell>
        </row>
        <row r="1013">
          <cell r="A1013">
            <v>15345</v>
          </cell>
          <cell r="B1013" t="str">
            <v>Indirectos</v>
          </cell>
        </row>
        <row r="1014">
          <cell r="A1014">
            <v>15356</v>
          </cell>
          <cell r="B1014" t="str">
            <v>Mano de obra</v>
          </cell>
        </row>
        <row r="1015">
          <cell r="A1015">
            <v>15481</v>
          </cell>
          <cell r="B1015" t="str">
            <v>Mano de obra</v>
          </cell>
        </row>
        <row r="1016">
          <cell r="A1016">
            <v>15530</v>
          </cell>
          <cell r="B1016" t="str">
            <v>Mano de obra</v>
          </cell>
        </row>
        <row r="1017">
          <cell r="A1017">
            <v>15564</v>
          </cell>
          <cell r="B1017" t="str">
            <v>Gastos de administración</v>
          </cell>
        </row>
        <row r="1018">
          <cell r="A1018">
            <v>15589</v>
          </cell>
          <cell r="B1018" t="str">
            <v>Dac Logístico</v>
          </cell>
        </row>
        <row r="1019">
          <cell r="A1019">
            <v>15591</v>
          </cell>
          <cell r="B1019" t="str">
            <v>FR</v>
          </cell>
        </row>
        <row r="1020">
          <cell r="A1020">
            <v>15595</v>
          </cell>
          <cell r="B1020" t="str">
            <v>To be assigned</v>
          </cell>
        </row>
        <row r="1021">
          <cell r="A1021">
            <v>15860</v>
          </cell>
          <cell r="B1021" t="str">
            <v>Dac Logístico</v>
          </cell>
        </row>
        <row r="1022">
          <cell r="A1022">
            <v>15860</v>
          </cell>
          <cell r="B1022" t="str">
            <v>Devoluciones</v>
          </cell>
        </row>
        <row r="1023">
          <cell r="A1023">
            <v>15860</v>
          </cell>
          <cell r="B1023" t="str">
            <v>FR</v>
          </cell>
        </row>
        <row r="1024">
          <cell r="A1024">
            <v>15861</v>
          </cell>
          <cell r="B1024" t="str">
            <v>Dac Logístico</v>
          </cell>
        </row>
        <row r="1025">
          <cell r="A1025">
            <v>15861</v>
          </cell>
          <cell r="B1025" t="str">
            <v>Devoluciones</v>
          </cell>
        </row>
        <row r="1026">
          <cell r="A1026">
            <v>15861</v>
          </cell>
          <cell r="B1026" t="str">
            <v>FR</v>
          </cell>
        </row>
        <row r="1027">
          <cell r="A1027">
            <v>15862</v>
          </cell>
          <cell r="B1027" t="str">
            <v>Dac Logístico</v>
          </cell>
        </row>
        <row r="1028">
          <cell r="A1028">
            <v>15862</v>
          </cell>
          <cell r="B1028" t="str">
            <v>Devoluciones</v>
          </cell>
        </row>
        <row r="1029">
          <cell r="A1029">
            <v>15862</v>
          </cell>
          <cell r="B1029" t="str">
            <v>FR</v>
          </cell>
        </row>
        <row r="1030">
          <cell r="A1030">
            <v>15888</v>
          </cell>
          <cell r="B1030" t="str">
            <v>Venta Neta Financieira</v>
          </cell>
        </row>
        <row r="1031">
          <cell r="A1031">
            <v>15897</v>
          </cell>
          <cell r="B1031" t="str">
            <v>Indirectos</v>
          </cell>
        </row>
        <row r="1032">
          <cell r="A1032">
            <v>15906</v>
          </cell>
          <cell r="B1032" t="str">
            <v>Recuperaciones</v>
          </cell>
        </row>
        <row r="1033">
          <cell r="A1033">
            <v>16088</v>
          </cell>
          <cell r="B1033" t="str">
            <v>Fletes primarios</v>
          </cell>
        </row>
        <row r="1034">
          <cell r="A1034">
            <v>16118</v>
          </cell>
          <cell r="B1034" t="str">
            <v>Mano de obra</v>
          </cell>
        </row>
        <row r="1035">
          <cell r="A1035">
            <v>16138</v>
          </cell>
          <cell r="B1035" t="str">
            <v>Indirectos</v>
          </cell>
        </row>
        <row r="1036">
          <cell r="A1036">
            <v>16300</v>
          </cell>
          <cell r="B1036" t="str">
            <v>Gastos de administración</v>
          </cell>
        </row>
        <row r="1037">
          <cell r="A1037">
            <v>16311</v>
          </cell>
          <cell r="B1037" t="str">
            <v>Venta Neta Financieira</v>
          </cell>
        </row>
        <row r="1038">
          <cell r="A1038">
            <v>16563</v>
          </cell>
          <cell r="B1038" t="str">
            <v>Indirectos</v>
          </cell>
        </row>
        <row r="1039">
          <cell r="A1039">
            <v>16671</v>
          </cell>
          <cell r="B1039" t="str">
            <v>Costo de lo vendido</v>
          </cell>
        </row>
        <row r="1040">
          <cell r="A1040">
            <v>16674</v>
          </cell>
          <cell r="B1040" t="str">
            <v>To be assigned</v>
          </cell>
        </row>
        <row r="1041">
          <cell r="A1041">
            <v>16688</v>
          </cell>
          <cell r="B1041" t="str">
            <v>Costo de lo vendido</v>
          </cell>
        </row>
        <row r="1042">
          <cell r="A1042">
            <v>16701</v>
          </cell>
          <cell r="B1042" t="str">
            <v>Costo de lo vendido</v>
          </cell>
        </row>
        <row r="1043">
          <cell r="A1043">
            <v>16773</v>
          </cell>
          <cell r="B1043" t="str">
            <v>Indirectos</v>
          </cell>
        </row>
        <row r="1044">
          <cell r="A1044">
            <v>16774</v>
          </cell>
          <cell r="B1044" t="str">
            <v>Indirectos</v>
          </cell>
        </row>
        <row r="1045">
          <cell r="A1045">
            <v>16775</v>
          </cell>
          <cell r="B1045" t="str">
            <v>Indirectos</v>
          </cell>
        </row>
        <row r="1046">
          <cell r="A1046">
            <v>16776</v>
          </cell>
          <cell r="B1046" t="str">
            <v>Indirectos</v>
          </cell>
        </row>
        <row r="1047">
          <cell r="A1047">
            <v>16777</v>
          </cell>
          <cell r="B1047" t="str">
            <v>Indirectos</v>
          </cell>
        </row>
        <row r="1048">
          <cell r="A1048">
            <v>16778</v>
          </cell>
          <cell r="B1048" t="str">
            <v>Indirectos</v>
          </cell>
        </row>
        <row r="1049">
          <cell r="A1049">
            <v>16779</v>
          </cell>
          <cell r="B1049" t="str">
            <v>Indirectos</v>
          </cell>
        </row>
        <row r="1050">
          <cell r="A1050">
            <v>16780</v>
          </cell>
          <cell r="B1050" t="str">
            <v>Indirectos</v>
          </cell>
        </row>
        <row r="1051">
          <cell r="A1051">
            <v>16781</v>
          </cell>
          <cell r="B1051" t="str">
            <v>Indirectos</v>
          </cell>
        </row>
        <row r="1052">
          <cell r="A1052">
            <v>16782</v>
          </cell>
          <cell r="B1052" t="str">
            <v>Indirectos</v>
          </cell>
        </row>
        <row r="1053">
          <cell r="A1053">
            <v>16783</v>
          </cell>
          <cell r="B1053" t="str">
            <v>Indirectos</v>
          </cell>
        </row>
        <row r="1054">
          <cell r="A1054">
            <v>16784</v>
          </cell>
          <cell r="B1054" t="str">
            <v>Indirectos</v>
          </cell>
        </row>
        <row r="1055">
          <cell r="A1055">
            <v>16785</v>
          </cell>
          <cell r="B1055" t="str">
            <v>Indirectos</v>
          </cell>
        </row>
        <row r="1056">
          <cell r="A1056">
            <v>16786</v>
          </cell>
          <cell r="B1056" t="str">
            <v>Indirectos</v>
          </cell>
        </row>
        <row r="1057">
          <cell r="A1057">
            <v>16787</v>
          </cell>
          <cell r="B1057" t="str">
            <v>Indirectos</v>
          </cell>
        </row>
        <row r="1058">
          <cell r="A1058">
            <v>16832</v>
          </cell>
          <cell r="B1058" t="str">
            <v>Costo de lo vendido</v>
          </cell>
        </row>
        <row r="1059">
          <cell r="A1059">
            <v>16895</v>
          </cell>
          <cell r="B1059" t="str">
            <v>Indirectos</v>
          </cell>
        </row>
        <row r="1060">
          <cell r="A1060">
            <v>16898</v>
          </cell>
          <cell r="B1060" t="str">
            <v>Indirectos</v>
          </cell>
        </row>
        <row r="1061">
          <cell r="A1061">
            <v>16909</v>
          </cell>
          <cell r="B1061" t="str">
            <v>Pull</v>
          </cell>
        </row>
        <row r="1062">
          <cell r="A1062">
            <v>16950</v>
          </cell>
          <cell r="B1062" t="str">
            <v>Costo de lo vendido</v>
          </cell>
        </row>
        <row r="1063">
          <cell r="A1063">
            <v>16971</v>
          </cell>
          <cell r="B1063" t="str">
            <v>Indirectos</v>
          </cell>
        </row>
        <row r="1064">
          <cell r="A1064">
            <v>17112</v>
          </cell>
          <cell r="B1064" t="str">
            <v>Indirectos</v>
          </cell>
        </row>
        <row r="1065">
          <cell r="A1065">
            <v>17124</v>
          </cell>
          <cell r="B1065" t="str">
            <v>Gastos de administración</v>
          </cell>
        </row>
        <row r="1066">
          <cell r="A1066">
            <v>17125</v>
          </cell>
          <cell r="B1066" t="str">
            <v>Gastos de administración</v>
          </cell>
        </row>
        <row r="1067">
          <cell r="A1067">
            <v>17127</v>
          </cell>
          <cell r="B1067" t="str">
            <v>Gastos de administración</v>
          </cell>
        </row>
        <row r="1068">
          <cell r="A1068">
            <v>17207</v>
          </cell>
          <cell r="B1068" t="str">
            <v>Dac Mixto</v>
          </cell>
        </row>
        <row r="1069">
          <cell r="A1069">
            <v>17299</v>
          </cell>
          <cell r="B1069" t="str">
            <v>Gastos de administración</v>
          </cell>
        </row>
        <row r="1070">
          <cell r="A1070">
            <v>17306</v>
          </cell>
          <cell r="B1070" t="str">
            <v>Gastos de administración</v>
          </cell>
        </row>
        <row r="1071">
          <cell r="A1071">
            <v>17331</v>
          </cell>
          <cell r="B1071" t="str">
            <v>Dac Logístico</v>
          </cell>
        </row>
        <row r="1072">
          <cell r="A1072">
            <v>17446</v>
          </cell>
          <cell r="B1072" t="str">
            <v>Costo de lo vendido</v>
          </cell>
        </row>
        <row r="1073">
          <cell r="A1073">
            <v>17488</v>
          </cell>
          <cell r="B1073" t="str">
            <v>To be assigned</v>
          </cell>
        </row>
        <row r="1074">
          <cell r="A1074">
            <v>17509</v>
          </cell>
          <cell r="B1074" t="str">
            <v>Dac Logístico</v>
          </cell>
        </row>
        <row r="1075">
          <cell r="A1075">
            <v>17509</v>
          </cell>
          <cell r="B1075" t="str">
            <v>DFR</v>
          </cell>
        </row>
        <row r="1076">
          <cell r="A1076">
            <v>17509</v>
          </cell>
          <cell r="B1076" t="str">
            <v>Indirectos</v>
          </cell>
        </row>
        <row r="1077">
          <cell r="A1077">
            <v>17596</v>
          </cell>
          <cell r="B1077" t="str">
            <v>Costo de lo vendido</v>
          </cell>
        </row>
        <row r="1078">
          <cell r="A1078">
            <v>17726</v>
          </cell>
          <cell r="B1078" t="str">
            <v>Venta Neta Financieira</v>
          </cell>
        </row>
        <row r="1079">
          <cell r="A1079">
            <v>17728</v>
          </cell>
          <cell r="B1079" t="str">
            <v>Dac Logístico</v>
          </cell>
        </row>
        <row r="1080">
          <cell r="A1080">
            <v>17733</v>
          </cell>
          <cell r="B1080" t="str">
            <v>Venta Neta Financieira</v>
          </cell>
        </row>
        <row r="1081">
          <cell r="A1081">
            <v>17740</v>
          </cell>
          <cell r="B1081" t="str">
            <v>Venta Neta Financieira</v>
          </cell>
        </row>
        <row r="1082">
          <cell r="A1082">
            <v>17759</v>
          </cell>
          <cell r="B1082" t="str">
            <v>Costo de lo vendido</v>
          </cell>
        </row>
        <row r="1083">
          <cell r="A1083">
            <v>17807</v>
          </cell>
          <cell r="B1083" t="str">
            <v>Venta Neta Financieira</v>
          </cell>
        </row>
        <row r="1084">
          <cell r="A1084">
            <v>18146</v>
          </cell>
          <cell r="B1084" t="str">
            <v>Dac Logístico</v>
          </cell>
        </row>
        <row r="1085">
          <cell r="A1085">
            <v>18159</v>
          </cell>
          <cell r="B1085" t="str">
            <v>Venta Neta Financieira</v>
          </cell>
        </row>
        <row r="1086">
          <cell r="A1086">
            <v>18180</v>
          </cell>
          <cell r="B1086" t="str">
            <v>Venta Neta Financieira</v>
          </cell>
        </row>
        <row r="1087">
          <cell r="A1087">
            <v>18193</v>
          </cell>
          <cell r="B1087" t="str">
            <v>Costo de lo vendido</v>
          </cell>
        </row>
        <row r="1088">
          <cell r="A1088">
            <v>18218</v>
          </cell>
          <cell r="B1088" t="str">
            <v>Venta Neta Financieira</v>
          </cell>
        </row>
        <row r="1089">
          <cell r="A1089">
            <v>18307</v>
          </cell>
          <cell r="B1089" t="str">
            <v>Dac Logístico</v>
          </cell>
        </row>
        <row r="1090">
          <cell r="A1090">
            <v>18356</v>
          </cell>
          <cell r="B1090" t="str">
            <v>Dac Logístico</v>
          </cell>
        </row>
        <row r="1091">
          <cell r="A1091">
            <v>18410</v>
          </cell>
          <cell r="B1091" t="str">
            <v>Costo de lo vendido</v>
          </cell>
        </row>
        <row r="1092">
          <cell r="A1092">
            <v>18417</v>
          </cell>
          <cell r="B1092" t="str">
            <v>To be assigned</v>
          </cell>
        </row>
        <row r="1093">
          <cell r="A1093">
            <v>18462</v>
          </cell>
          <cell r="B1093" t="str">
            <v>Recuperaciones</v>
          </cell>
        </row>
        <row r="1094">
          <cell r="A1094">
            <v>18481</v>
          </cell>
          <cell r="B1094" t="str">
            <v>Venta Neta Financieira</v>
          </cell>
        </row>
        <row r="1095">
          <cell r="A1095">
            <v>18488</v>
          </cell>
          <cell r="B1095" t="str">
            <v>Dac Logístico</v>
          </cell>
        </row>
        <row r="1096">
          <cell r="A1096">
            <v>18488</v>
          </cell>
          <cell r="B1096" t="str">
            <v>FR</v>
          </cell>
        </row>
        <row r="1097">
          <cell r="A1097">
            <v>18500</v>
          </cell>
          <cell r="B1097" t="str">
            <v>Recuperaciones</v>
          </cell>
        </row>
        <row r="1098">
          <cell r="A1098">
            <v>18509</v>
          </cell>
          <cell r="B1098" t="str">
            <v>Devoluciones</v>
          </cell>
        </row>
        <row r="1099">
          <cell r="A1099">
            <v>18620</v>
          </cell>
          <cell r="B1099" t="str">
            <v>Costo de lo vendido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ichaelis" refreshedDate="44378.690642824076" createdVersion="6" refreshedVersion="6" minRefreshableVersion="3" recordCount="584" xr:uid="{E5E97456-C2D3-4BD3-A958-2B5B1CA9921A}">
  <cacheSource type="worksheet">
    <worksheetSource ref="G4:M588" sheet="Resumo"/>
  </cacheSource>
  <cacheFields count="7">
    <cacheField name="CAT" numFmtId="0">
      <sharedItems containsString="0" containsBlank="1" containsNumber="1" containsInteger="1" minValue="9" maxValue="11" count="4">
        <n v="10"/>
        <m/>
        <n v="11"/>
        <n v="9"/>
      </sharedItems>
    </cacheField>
    <cacheField name="JAN" numFmtId="1">
      <sharedItems containsMixedTypes="1" containsNumber="1" minValue="-3537.3361537899409" maxValue="1185"/>
    </cacheField>
    <cacheField name="FEV" numFmtId="1">
      <sharedItems containsMixedTypes="1" containsNumber="1" minValue="-1514.914" maxValue="2050" count="237">
        <n v="16.5"/>
        <n v="421.99"/>
        <n v="92.6"/>
        <s v="-"/>
        <n v="-24"/>
        <n v="46.5"/>
        <n v="0"/>
        <n v="-1514.914"/>
        <n v="303.52000000000004"/>
        <n v="10"/>
        <n v="232.74"/>
        <n v="84.88"/>
        <n v="34.5"/>
        <n v="10.240000000000002"/>
        <n v="64.959999999999994"/>
        <n v="24"/>
        <n v="10.82"/>
        <n v="29"/>
        <n v="59.17"/>
        <n v="19.509999999999998"/>
        <n v="20.193999999999999"/>
        <n v="35"/>
        <n v="-33"/>
        <n v="14.7"/>
        <n v="77"/>
        <n v="45.61"/>
        <n v="6"/>
        <n v="12.512"/>
        <n v="1"/>
        <n v="10.45"/>
        <n v="7.7169999999999996"/>
        <n v="34.703000000000003"/>
        <n v="4.5510000000000002"/>
        <n v="52.847999999999999"/>
        <n v="291.39710943439059"/>
        <n v="36.9"/>
        <n v="171.11555999999999"/>
        <n v="16.548999999999999"/>
        <n v="80.361000000000004"/>
        <n v="39.713000000000001"/>
        <n v="8.2070000000000007"/>
        <n v="-11.928000000000001"/>
        <n v="0.73199999999999998"/>
        <n v="3.04"/>
        <n v="1.244"/>
        <n v="-11.829999999999998"/>
        <n v="2050"/>
        <n v="11.345000000000001"/>
        <n v="8.6999999999999993"/>
        <n v="108.02000000000001"/>
        <n v="1.8080000000000001"/>
        <n v="-38"/>
        <n v="-15"/>
        <n v="37.075000000000003"/>
        <n v="-2"/>
        <n v="85.8"/>
        <n v="-9"/>
        <n v="23.6"/>
        <n v="-100"/>
        <n v="-30"/>
        <n v="27.7"/>
        <n v="792.88"/>
        <n v="378.18"/>
        <n v="24.150220000000001"/>
        <n v="-11.5"/>
        <n v="148.173"/>
        <n v="91"/>
        <n v="35.504000000000005"/>
        <n v="6.3"/>
        <n v="7.0062277432432901E-2"/>
        <n v="-74.069999999999993"/>
        <n v="2.6"/>
        <n v="10.766999999999999"/>
        <n v="1.73"/>
        <n v="464"/>
        <n v="2.25"/>
        <n v="-20.445"/>
        <n v="88.174999999999997"/>
        <n v="141.96299999999999"/>
        <n v="143.16000000000003"/>
        <n v="2.4500000000000002"/>
        <n v="13.430000000000003"/>
        <n v="6.9"/>
        <n v="14.440999999999999"/>
        <n v="1.8"/>
        <n v="-66.28"/>
        <n v="64.22"/>
        <n v="-493.95"/>
        <n v="50"/>
        <n v="31.04"/>
        <n v="30.2"/>
        <n v="34.1"/>
        <n v="32"/>
        <n v="62"/>
        <n v="-24.07"/>
        <n v="2"/>
        <n v="-35.82"/>
        <n v="2.85"/>
        <n v="-4.5"/>
        <n v="273"/>
        <n v="-64.040000000000006"/>
        <n v="-17.62"/>
        <n v="120.17"/>
        <n v="3"/>
        <n v="69"/>
        <n v="574.78999999999985"/>
        <n v="0.70499999999999996"/>
        <n v="41"/>
        <n v="4.5919999999999996"/>
        <n v="-461"/>
        <n v="1.6"/>
        <n v="43.313000000000002"/>
        <n v="37.863"/>
        <n v="-67"/>
        <n v="-7.8367832450612696"/>
        <n v="-3"/>
        <n v="-908.70640728630929"/>
        <n v="51.639999999999993"/>
        <n v="1.5800000000000003"/>
        <n v="51.060000000000009"/>
        <n v="-41.652000000000001"/>
        <n v="296.3629057398644"/>
        <n v="17.920000000000002"/>
        <n v="36.56"/>
        <n v="189.185"/>
        <n v="23"/>
        <n v="35.700000000000003"/>
        <n v="18.335000000000001"/>
        <n v="69.619"/>
        <n v="21.327999999999999"/>
        <n v="16.725999999999999"/>
        <n v="11.9"/>
        <n v="85.757999999999996"/>
        <n v="15"/>
        <n v="39.5"/>
        <n v="61.3"/>
        <n v="29.48"/>
        <n v="86.7"/>
        <n v="87.116"/>
        <n v="20.53"/>
        <n v="12.2"/>
        <n v="-87.096999999999994"/>
        <n v="-9.2880000000000003"/>
        <n v="43.41"/>
        <n v="38.805"/>
        <n v="16.596"/>
        <n v="52.828000000000003"/>
        <n v="34.08"/>
        <n v="84"/>
        <n v="27.007999999999999"/>
        <n v="12.385"/>
        <n v="11.374000000000001"/>
        <n v="12.423999999999999"/>
        <n v="2.4640200000000001"/>
        <n v="153.72000000000003"/>
        <n v="47.284999999999997"/>
        <n v="103.747"/>
        <n v="28.99"/>
        <n v="28.236999999999998"/>
        <n v="12.303000000000001"/>
        <n v="16.399999999999999"/>
        <n v="54.5"/>
        <n v="3.36233"/>
        <n v="25.777999999999999"/>
        <n v="184.04"/>
        <n v="70.807000000000002"/>
        <n v="481.58999999999992"/>
        <n v="27"/>
        <n v="11.074"/>
        <n v="33"/>
        <n v="-780.46"/>
        <n v="899"/>
        <n v="212.12"/>
        <n v="-187.22000000000003"/>
        <n v="50.124000000000002"/>
        <n v="-186.64"/>
        <n v="-74"/>
        <n v="2.2890000000000001"/>
        <n v="-6.09"/>
        <n v="8.6120000000000001"/>
        <n v="-0.11700000000000001"/>
        <n v="-2.2450000000000001"/>
        <n v="59.895000000000003"/>
        <n v="1.75"/>
        <n v="4.8419999999999996"/>
        <n v="3.9767800000000002"/>
        <n v="4"/>
        <n v="52.3"/>
        <n v="2.5"/>
        <n v="3.8250000000000002"/>
        <n v="4.8280000000000003"/>
        <n v="0.76"/>
        <n v="8.7330000000000005"/>
        <n v="2.7130000000000001"/>
        <n v="13.603999999999999"/>
        <n v="3.282"/>
        <n v="75.28"/>
        <n v="1.27"/>
        <n v="13.856"/>
        <n v="-10.856"/>
        <n v="-3.7789999999999999"/>
        <n v="14.311"/>
        <n v="4.95"/>
        <n v="63.462539999999997"/>
        <n v="8.1864399999999993"/>
        <n v="45.345999999999997"/>
        <n v="3.6589999999999998"/>
        <n v="1.282"/>
        <n v="7.65"/>
        <n v="0.14499999999999999"/>
        <n v="2.7959999999999998"/>
        <n v="0.4"/>
        <n v="11.3"/>
        <n v="16"/>
        <n v="2.1179999999999999"/>
        <n v="46"/>
        <n v="3.7749999999999999"/>
        <n v="6.4"/>
        <n v="-195.10000000000002"/>
        <n v="631.7299999999999"/>
        <n v="2.2789999999999999"/>
        <n v="-14.834"/>
        <n v="21.431999999999999"/>
        <n v="10.348990000000001"/>
        <n v="17.5762164"/>
        <n v="-0.38500000000000001"/>
        <n v="40.883789999999998"/>
        <n v="244.92000000000002"/>
        <n v="11.1"/>
        <n v="151"/>
        <n v="5.5839999999999996"/>
        <n v="21"/>
        <n v="1.1000000000000014"/>
        <n v="42.1"/>
        <n v="112"/>
        <n v="-143"/>
        <n v="96.95"/>
      </sharedItems>
    </cacheField>
    <cacheField name="MAR" numFmtId="1">
      <sharedItems containsMixedTypes="1" containsNumber="1" minValue="-906.1" maxValue="2403" count="234">
        <n v="19.899999999999999"/>
        <n v="421.99"/>
        <n v="46.378"/>
        <s v="-"/>
        <n v="0"/>
        <n v="32.143000000000001"/>
        <n v="57.710000000000008"/>
        <n v="-39.64"/>
        <n v="10"/>
        <n v="16.5"/>
        <n v="69.569999999999993"/>
        <n v="222"/>
        <n v="26.9"/>
        <n v="2.9699999999999998"/>
        <n v="22.42"/>
        <n v="24"/>
        <n v="34"/>
        <n v="19.600000000000001"/>
        <n v="8.0300000000000011"/>
        <n v="33.9"/>
        <n v="-33"/>
        <n v="29.4"/>
        <n v="77"/>
        <n v="-9"/>
        <n v="6"/>
        <n v="1"/>
        <n v="25.799999999999997"/>
        <n v="18.939"/>
        <n v="32.792000000000002"/>
        <n v="4.4939999999999998"/>
        <n v="58.53351"/>
        <n v="831.9888668653324"/>
        <n v="2.5"/>
        <n v="177.3"/>
        <n v="13.74"/>
        <n v="129.64099999999999"/>
        <n v="38.856000000000002"/>
        <n v="8.1449999999999996"/>
        <n v="-21.597999999999999"/>
        <n v="-14.477"/>
        <n v="-8.7460000000000004"/>
        <n v="1.9219999999999999"/>
        <n v="-116.44000000000003"/>
        <n v="2403"/>
        <n v="11.345000000000001"/>
        <n v="8.6999999999999993"/>
        <n v="78.7"/>
        <n v="174.32"/>
        <n v="1.8080000000000001"/>
        <n v="-57"/>
        <n v="-15"/>
        <n v="38.15"/>
        <n v="-29"/>
        <n v="125.9"/>
        <n v="12"/>
        <n v="-73"/>
        <n v="-131"/>
        <n v="-54"/>
        <n v="36.9"/>
        <n v="1125.7600000000002"/>
        <n v="622.07000000000005"/>
        <n v="24.150220000000001"/>
        <n v="9.99"/>
        <n v="-12.6"/>
        <n v="200.47044"/>
        <n v="97"/>
        <n v="70.415999999999997"/>
        <n v="-535.38400000000001"/>
        <n v="6.3"/>
        <n v="10.425000000000001"/>
        <n v="167.38"/>
        <n v="2.6"/>
        <n v="37.405999999999999"/>
        <n v="-1.8900000000000001"/>
        <n v="745"/>
        <n v="10.6"/>
        <n v="2.25"/>
        <n v="-41.536999999999999"/>
        <n v="112.67400000000001"/>
        <n v="138"/>
        <n v="210.09"/>
        <n v="13.54"/>
        <n v="19.589999999999996"/>
        <n v="6.9"/>
        <n v="3.3540000000000001"/>
        <n v="1.8"/>
        <n v="7.85"/>
        <n v="11.909999999999998"/>
        <n v="100.29"/>
        <n v="135.41999999999999"/>
        <n v="20"/>
        <n v="70"/>
        <n v="150"/>
        <n v="67"/>
        <n v="39.97"/>
        <n v="18.489999999999998"/>
        <n v="17.809999999999999"/>
        <n v="58.76"/>
        <n v="326"/>
        <n v="-80.83"/>
        <n v="-6"/>
        <n v="23.62"/>
        <n v="58.31"/>
        <n v="3"/>
        <n v="780.62"/>
        <n v="0.70499999999999996"/>
        <n v="45.3"/>
        <n v="9.4499999999999993"/>
        <n v="2.5230000000000001"/>
        <n v="925"/>
        <n v="1.6"/>
        <n v="-869.59699999999998"/>
        <n v="47.021999999999998"/>
        <n v="46.338999999999999"/>
        <n v="-105"/>
        <n v="147.62999999999997"/>
        <n v="-3"/>
        <n v="26.659999999999997"/>
        <n v="-13.059999999999999"/>
        <n v="-41.652000000000001"/>
        <n v="20.36"/>
        <n v="1.5346299999999999"/>
        <n v="43.55"/>
        <n v="231.53800000000001"/>
        <n v="48"/>
        <n v="40.4"/>
        <n v="20.311"/>
        <n v="73.846000000000004"/>
        <n v="120.441"/>
        <n v="18.626999999999999"/>
        <n v="4.5"/>
        <n v="100.67700000000001"/>
        <n v="17"/>
        <n v="70.319999999999993"/>
        <n v="29.48"/>
        <n v="108"/>
        <n v="115.758"/>
        <n v="17.940000000000001"/>
        <n v="4.0999999999999996"/>
        <n v="12.2"/>
        <n v="30.844000000000001"/>
        <n v="-15.058000000000002"/>
        <n v="53.603999999999999"/>
        <n v="39.29"/>
        <n v="18.023"/>
        <n v="89.623000000000005"/>
        <n v="-4.6001226850726979"/>
        <n v="109"/>
        <n v="27.253"/>
        <n v="49.57"/>
        <n v="129.96700000000001"/>
        <n v="-0.97199999999999998"/>
        <n v="0.29798000000000002"/>
        <n v="2.46292"/>
        <n v="8"/>
        <n v="234.77999999999997"/>
        <n v="54.808"/>
        <n v="108.66"/>
        <n v="55.744"/>
        <n v="39.368000000000002"/>
        <n v="79"/>
        <n v="22.937000000000001"/>
        <n v="13.6"/>
        <n v="54.5"/>
        <n v="5.0180800000000003"/>
        <n v="27.382000000000001"/>
        <n v="369.76"/>
        <n v="72.733000000000004"/>
        <n v="135.06"/>
        <n v="44"/>
        <n v="14.664999999999999"/>
        <n v="36"/>
        <n v="57.6"/>
        <n v="1092.8399999999999"/>
        <n v="343.76"/>
        <n v="111.61000000000001"/>
        <n v="58.384999999999998"/>
        <n v="79.88"/>
        <n v="-0.28000000000000114"/>
        <n v="2.2890000000000001"/>
        <n v="4.3099999999999996"/>
        <n v="3.7519999999999998"/>
        <n v="0.84599999999999997"/>
        <n v="3.1"/>
        <n v="59.895000000000003"/>
        <n v="1.75"/>
        <n v="4.8419999999999996"/>
        <n v="2.5419999999999998"/>
        <n v="4"/>
        <n v="1.3420000000000001"/>
        <n v="5.8479999999999999"/>
        <n v="2.7909999999999999"/>
        <n v="0.76"/>
        <n v="9.64"/>
        <n v="2.7130000000000001"/>
        <n v="14.023"/>
        <n v="3.282"/>
        <n v="130.61799999999999"/>
        <n v="-1.5329999999999999"/>
        <n v="3.3809999999999998"/>
        <n v="9.4710000000000001"/>
        <n v="4.95"/>
        <n v="55.370260000000002"/>
        <n v="8.1864399999999993"/>
        <n v="45.345999999999997"/>
        <n v="4.9950000000000001"/>
        <n v="0.12"/>
        <n v="1.6120000000000001"/>
        <n v="7.65"/>
        <n v="0.14499999999999999"/>
        <n v="2.3330000000000002"/>
        <n v="0.4"/>
        <n v="15"/>
        <n v="2.1179999999999999"/>
        <n v="8.0950000000000006"/>
        <n v="21"/>
        <n v="14.41"/>
        <n v="866.95"/>
        <n v="18.765000000000001"/>
        <n v="10.93"/>
        <n v="22.202000000000002"/>
        <n v="11.940619999999999"/>
        <n v="6.3848506"/>
        <n v="-0.20200000000000001"/>
        <n v="39.801630000000003"/>
        <n v="272.48"/>
        <n v="23.3"/>
        <n v="92"/>
        <n v="-906.1"/>
        <n v="39"/>
        <n v="45.1"/>
        <n v="42.1"/>
        <n v="353"/>
        <n v="101.304"/>
      </sharedItems>
    </cacheField>
    <cacheField name="APR" numFmtId="1">
      <sharedItems containsMixedTypes="1" containsNumber="1" minValue="-1810" maxValue="1985" count="219">
        <n v="17.8"/>
        <n v="377.1"/>
        <n v="0"/>
        <s v="-"/>
        <n v="31.9"/>
        <n v="32.704999999999998"/>
        <n v="-28.700000000000003"/>
        <n v="10"/>
        <n v="16.5"/>
        <n v="-23.270000000000003"/>
        <n v="119"/>
        <n v="36.299999999999997"/>
        <n v="-0.94999999999999973"/>
        <n v="24"/>
        <n v="59"/>
        <n v="-2.75"/>
        <n v="66.889999999999986"/>
        <n v="4.835"/>
        <n v="-33"/>
        <n v="27.93"/>
        <n v="77"/>
        <n v="5.8810000000000002"/>
        <n v="6"/>
        <n v="1"/>
        <n v="45"/>
        <n v="2.5409999999999999"/>
        <n v="25.111999999999998"/>
        <n v="3.8519999999999999"/>
        <n v="44.508290000000002"/>
        <n v="625.4065913250937"/>
        <n v="181.2"/>
        <n v="18.521000000000001"/>
        <n v="84.762"/>
        <n v="28.744"/>
        <n v="8.3680000000000003"/>
        <n v="-25.274999999999999"/>
        <n v="1.141"/>
        <n v="4.3760000000000003"/>
        <n v="26.013000000000002"/>
        <n v="5.3"/>
        <n v="175.78"/>
        <n v="1985"/>
        <n v="11.345000000000001"/>
        <n v="8.6999999999999993"/>
        <n v="1.5"/>
        <n v="82.5"/>
        <n v="1.8080000000000001"/>
        <n v="37.338999999999999"/>
        <n v="-15"/>
        <n v="22"/>
        <n v="-90"/>
        <n v="85"/>
        <n v="2"/>
        <n v="-23"/>
        <n v="-20.5"/>
        <n v="-28"/>
        <n v="50.7"/>
        <n v="967.59999999999991"/>
        <n v="395.68000000000006"/>
        <n v="24.150220000000001"/>
        <n v="10.944000000000001"/>
        <n v="-12.200000000000001"/>
        <n v="148.17381"/>
        <n v="89"/>
        <n v="133.73299999999998"/>
        <n v="44.055999999999997"/>
        <n v="6.3"/>
        <n v="54.63"/>
        <n v="10.425000000000001"/>
        <n v="92.37"/>
        <n v="2.6"/>
        <n v="70"/>
        <n v="1.73"/>
        <n v="711"/>
        <n v="10.6"/>
        <n v="2.25"/>
        <n v="61.325000000000003"/>
        <n v="227"/>
        <n v="188.06"/>
        <n v="13.12"/>
        <n v="18.059999999999999"/>
        <n v="6.9"/>
        <n v="6.8209999999999997"/>
        <n v="1.8"/>
        <n v="5.37"/>
        <n v="15.2"/>
        <n v="101"/>
        <n v="36"/>
        <n v="141"/>
        <n v="16.420000000000002"/>
        <n v="37.67"/>
        <n v="247"/>
        <n v="63.71"/>
        <n v="42.2"/>
        <n v="3"/>
        <n v="842.92000000000007"/>
        <n v="7.56"/>
        <n v="1820"/>
        <n v="1.6"/>
        <n v="-193.637"/>
        <n v="39.78"/>
        <n v="46.814999999999998"/>
        <n v="46.463999999999999"/>
        <n v="-85"/>
        <n v="-11.39"/>
        <n v="-3"/>
        <n v="47.61"/>
        <n v="-0.52000000000000046"/>
        <n v="-41.652000000000001"/>
        <n v="15.93"/>
        <n v="40.058999999999997"/>
        <n v="232.16200000000001"/>
        <n v="29"/>
        <n v="21.736999999999998"/>
        <n v="76.591999999999999"/>
        <n v="60.22"/>
        <n v="17.509"/>
        <n v="88.715999999999994"/>
        <n v="17"/>
        <n v="78.97"/>
        <n v="29.48"/>
        <n v="21"/>
        <n v="80"/>
        <n v="212.86600000000001"/>
        <n v="23.15"/>
        <n v="12"/>
        <n v="-144.80600000000001"/>
        <n v="-18.038"/>
        <n v="256.80799999999999"/>
        <n v="34.5"/>
        <n v="18.25"/>
        <n v="90.838999999999999"/>
        <n v="-2.88"/>
        <n v="152"/>
        <n v="15.722"/>
        <n v="7.9450000000000003"/>
        <n v="55.113"/>
        <n v="1.204"/>
        <n v="25.190919999999998"/>
        <n v="2.53023"/>
        <n v="7"/>
        <n v="177.47000000000003"/>
        <n v="55.366999999999997"/>
        <n v="115.05500000000001"/>
        <n v="34.853999999999999"/>
        <n v="32.590000000000003"/>
        <n v="69"/>
        <n v="18.248999999999999"/>
        <n v="12.898999999999999"/>
        <n v="109"/>
        <n v="7.2320999999999991"/>
        <n v="28.077999999999999"/>
        <n v="262.02"/>
        <n v="87.19"/>
        <n v="-44.769999999999996"/>
        <n v="27.166"/>
        <n v="14"/>
        <n v="26"/>
        <n v="0.38"/>
        <n v="707.22"/>
        <n v="35.53"/>
        <n v="-42.78"/>
        <n v="84.960999999999999"/>
        <n v="67.67"/>
        <n v="7.3700000000000045"/>
        <n v="2.2890000000000001"/>
        <n v="10.488"/>
        <n v="0.13300000000000001"/>
        <n v="4.3840000000000003"/>
        <n v="59.895000000000003"/>
        <n v="1.75"/>
        <n v="4.8419999999999996"/>
        <n v="2.3039999999999998"/>
        <n v="4"/>
        <n v="-53.906999999999996"/>
        <n v="-3.5"/>
        <n v="1.0920000000000001"/>
        <n v="0.76"/>
        <n v="-6.6440000000000001"/>
        <n v="19.096"/>
        <n v="3.282"/>
        <n v="90.055000000000007"/>
        <n v="2.399"/>
        <n v="0.77300000000000002"/>
        <n v="9.7170000000000005"/>
        <n v="4.95"/>
        <n v="62.910420000000002"/>
        <n v="8.1864399999999993"/>
        <n v="45.345999999999997"/>
        <n v="5.5270000000000001"/>
        <n v="0.12"/>
        <n v="1.202"/>
        <n v="7.65"/>
        <n v="0.14499999999999999"/>
        <n v="2.3330000000000002"/>
        <n v="0.4"/>
        <n v="15"/>
        <n v="2.1179999999999999"/>
        <n v="10.234999999999999"/>
        <n v="19.8"/>
        <n v="0.09"/>
        <n v="969.28000000000009"/>
        <n v="6.641"/>
        <n v="19.166"/>
        <n v="10.55232"/>
        <n v="-4.6589200000000002"/>
        <n v="-1810"/>
        <n v="37.865279999999998"/>
        <n v="179.67"/>
        <n v="10.9"/>
        <n v="115"/>
        <n v="-674.93"/>
        <n v="62.1"/>
        <n v="-10"/>
        <n v="43.8"/>
        <n v="50.1"/>
        <n v="75"/>
        <n v="350"/>
        <n v="96.64"/>
      </sharedItems>
    </cacheField>
    <cacheField name="MAI" numFmtId="1">
      <sharedItems containsMixedTypes="1" containsNumber="1" minValue="-452.63099999999997" maxValue="1670.77" count="189">
        <n v="17.155999999999999"/>
        <n v="148.589"/>
        <n v="0"/>
        <s v="-"/>
        <n v="1670.77"/>
        <n v="16.754999999999999"/>
        <n v="10.118729999999999"/>
        <n v="16.5"/>
        <n v="189"/>
        <n v="25.1"/>
        <n v="106"/>
        <n v="24"/>
        <n v="36"/>
        <n v="-33"/>
        <n v="22.05"/>
        <n v="77"/>
        <n v="19.030999999999999"/>
        <n v="6"/>
        <n v="1"/>
        <n v="68"/>
        <n v="2.0270000000000001"/>
        <n v="32.773000000000003"/>
        <n v="3.8519999999999999"/>
        <n v="24.736509999999999"/>
        <n v="293.90083596750821"/>
        <n v="258.89999999999998"/>
        <n v="31.907"/>
        <n v="17.939"/>
        <n v="40.357999999999997"/>
        <n v="8.7140000000000004"/>
        <n v="-43.959000000000003"/>
        <n v="-452.63099999999997"/>
        <n v="12.542999999999999"/>
        <n v="-29.693000000000001"/>
        <n v="5.3"/>
        <n v="0.73111999999998101"/>
        <n v="1297.2821828911515"/>
        <n v="11.345000000000001"/>
        <n v="6.4"/>
        <n v="2.6"/>
        <n v="1.8080000000000001"/>
        <n v="54.783999999999999"/>
        <n v="29"/>
        <n v="-9"/>
        <n v="94.3"/>
        <n v="68.423000000000002"/>
        <n v="54"/>
        <n v="48"/>
        <n v="27"/>
        <n v="32.700000000000003"/>
        <n v="24.150220000000001"/>
        <n v="13.59066"/>
        <n v="11.74"/>
        <n v="-12.9"/>
        <n v="89"/>
        <n v="128.59999999999997"/>
        <n v="38.5"/>
        <n v="6.3"/>
        <n v="42.683"/>
        <n v="10.425000000000001"/>
        <n v="150.28"/>
        <n v="5.8"/>
        <n v="62.057000000000002"/>
        <n v="1.73"/>
        <n v="703"/>
        <n v="10.6"/>
        <n v="2.25"/>
        <n v="72.753"/>
        <n v="179.9"/>
        <n v="160.18"/>
        <n v="15.196000000000002"/>
        <n v="6.9"/>
        <n v="5.4930000000000003"/>
        <n v="1.8"/>
        <n v="44.8"/>
        <n v="126"/>
        <n v="76"/>
        <n v="137"/>
        <n v="59"/>
        <n v="29.14"/>
        <n v="274"/>
        <n v="55.45"/>
        <n v="41.3"/>
        <n v="3"/>
        <n v="797.10000000000014"/>
        <n v="9.9224999999999994"/>
        <n v="2.9"/>
        <n v="307"/>
        <n v="1.6"/>
        <n v="49.93"/>
        <n v="39.819000000000003"/>
        <n v="37.478000000000002"/>
        <n v="-1"/>
        <n v="15"/>
        <n v="100.648"/>
        <n v="187.261"/>
        <n v="17.478000000000002"/>
        <n v="62.375"/>
        <n v="100.36799999999999"/>
        <n v="15.141999999999999"/>
        <n v="79.036000000000001"/>
        <n v="13"/>
        <n v="88.28"/>
        <n v="29.48"/>
        <n v="21"/>
        <n v="82.62"/>
        <n v="19"/>
        <n v="11"/>
        <n v="2.74"/>
        <n v="12"/>
        <n v="14.211"/>
        <n v="126.982"/>
        <n v="27.2"/>
        <n v="18.3"/>
        <n v="-11.702999999999999"/>
        <n v="147"/>
        <n v="32.997"/>
        <n v="0.58699999999999997"/>
        <n v="79.760999999999996"/>
        <n v="6.4870000000000001"/>
        <n v="42.02187"/>
        <n v="2.5504199999999999"/>
        <n v="41.719000000000001"/>
        <n v="93.701999999999998"/>
        <n v="30.37"/>
        <n v="24.981000000000002"/>
        <n v="52"/>
        <n v="10.706"/>
        <n v="10.191000000000001"/>
        <n v="55.5"/>
        <n v="6.6015899999999998"/>
        <n v="24.664999999999999"/>
        <n v="356.72"/>
        <n v="64.099000000000004"/>
        <n v="10"/>
        <n v="26"/>
        <n v="14"/>
        <n v="273.81"/>
        <n v="74.459999999999994"/>
        <n v="2.2890000000000001"/>
        <n v="12.092000000000001"/>
        <n v="5.3999999999999999E-2"/>
        <n v="2.649"/>
        <n v="117.48"/>
        <n v="1.75"/>
        <n v="4.8419999999999996"/>
        <n v="2.42"/>
        <n v="4"/>
        <n v="91.811009999999996"/>
        <n v="2.5"/>
        <n v="4.1210000000000004"/>
        <n v="0.76"/>
        <n v="-2.7559999999999998"/>
        <n v="13.528"/>
        <n v="3.282"/>
        <n v="112.816"/>
        <n v="-15.278"/>
        <n v="-3.7530000000000001"/>
        <n v="8.1219999999999999"/>
        <n v="4.95"/>
        <n v="48.774709999999999"/>
        <n v="8.1864399999999993"/>
        <n v="45.345999999999997"/>
        <n v="-2.4089999999999998"/>
        <n v="0.25900000000000001"/>
        <n v="1.202"/>
        <n v="7.65"/>
        <n v="0.14499999999999999"/>
        <n v="2.1869999999999998"/>
        <n v="0.4"/>
        <n v="2.1179999999999999"/>
        <n v="6.915"/>
        <n v="9.8000000000000007"/>
        <n v="835.90000000000009"/>
        <n v="10.54"/>
        <n v="14.042999999999999"/>
        <n v="9.7319999999999993"/>
        <n v="15.34637"/>
        <n v="-331"/>
        <n v="36.824820000000003"/>
        <n v="5.6980000000000004"/>
        <n v="10.1"/>
        <n v="-396.73200000000003"/>
        <n v="55.684000000000005"/>
        <n v="-10"/>
        <n v="50.4"/>
        <n v="78"/>
        <n v="423"/>
        <n v="96.67"/>
      </sharedItems>
    </cacheField>
    <cacheField name="JUN" numFmtId="1">
      <sharedItems containsMixedTypes="1" containsNumber="1" minValue="-517.10699999999997" maxValue="2870" count="234">
        <n v="16.111999999999998"/>
        <n v="132"/>
        <n v="50"/>
        <s v="-"/>
        <n v="0"/>
        <n v="30.9"/>
        <n v="657.96933070399223"/>
        <n v="61.593387202134124"/>
        <n v="10"/>
        <n v="15.5"/>
        <n v="3"/>
        <n v="553.32000000000005"/>
        <n v="131.75099999999998"/>
        <n v="115"/>
        <n v="33"/>
        <n v="95"/>
        <n v="22.870000000000005"/>
        <n v="275.57"/>
        <n v="23.515999999999998"/>
        <n v="20.569499999999991"/>
        <n v="94"/>
        <n v="127"/>
        <n v="50.62"/>
        <n v="103.4"/>
        <n v="19.437000000000001"/>
        <n v="-33"/>
        <n v="430"/>
        <n v="-161"/>
        <n v="7"/>
        <n v="6.0529999999999999"/>
        <n v="12.659000000000001"/>
        <n v="46"/>
        <n v="1.054"/>
        <n v="177"/>
        <n v="32.4"/>
        <n v="44.9"/>
        <n v="58.4"/>
        <n v="11.07"/>
        <n v="6"/>
        <n v="29.341000000000001"/>
        <n v="4.16"/>
        <n v="233"/>
        <n v="400"/>
        <n v="2.4451700000000001"/>
        <n v="292.2994674749142"/>
        <n v="312"/>
        <n v="48"/>
        <n v="5"/>
        <n v="5.6863799999999998"/>
        <n v="8.6585000000000001"/>
        <n v="25.369900000000001"/>
        <n v="125"/>
        <n v="0.73111999999998101"/>
        <n v="93.06"/>
        <n v="757"/>
        <n v="720.77344361460223"/>
        <n v="13.2"/>
        <n v="3.1"/>
        <n v="115.03824514875004"/>
        <n v="1.8080000000000001"/>
        <n v="80.900000000000006"/>
        <n v="22.5"/>
        <n v="2"/>
        <n v="54.2"/>
        <n v="85.05"/>
        <n v="2.1666666666666665"/>
        <n v="9"/>
        <n v="23"/>
        <n v="2.4"/>
        <n v="77"/>
        <n v="32.274000000000001"/>
        <n v="29.547999999999998"/>
        <n v="16"/>
        <n v="30"/>
        <n v="1409"/>
        <n v="766"/>
        <n v="456"/>
        <n v="24.150220000000001"/>
        <n v="14.396599999999998"/>
        <n v="8.3989999999999991"/>
        <n v="-2.8000000000000007"/>
        <n v="89"/>
        <n v="-9.3481999999999985"/>
        <n v="31.7"/>
        <n v="6.3"/>
        <n v="12"/>
        <n v="37.932000000000002"/>
        <n v="10.425000000000001"/>
        <n v="71"/>
        <n v="7.19"/>
        <n v="2.6"/>
        <n v="6.96"/>
        <n v="59"/>
        <n v="10.49"/>
        <n v="359.89100000000002"/>
        <n v="10.6"/>
        <n v="2.25"/>
        <n v="-517.10699999999997"/>
        <n v="2870"/>
        <n v="78.8"/>
        <n v="175.9"/>
        <n v="159.04300000000001"/>
        <n v="39.301000000000002"/>
        <n v="14.709000000000001"/>
        <n v="6.9"/>
        <n v="13"/>
        <n v="1.8"/>
        <n v="469.37992866041486"/>
        <n v="843.59199594710412"/>
        <n v="45"/>
        <n v="33.015000000000001"/>
        <n v="34"/>
        <n v="14"/>
        <n v="40"/>
        <n v="91"/>
        <n v="279.8"/>
        <n v="62"/>
        <n v="36"/>
        <n v="41.333333333333329"/>
        <n v="15.4"/>
        <n v="181"/>
        <n v="36.299999999999997"/>
        <n v="68"/>
        <n v="240"/>
        <n v="639.88600000000008"/>
        <n v="17"/>
        <n v="9.9730000000000008"/>
        <n v="2.7"/>
        <n v="536"/>
        <n v="1.6"/>
        <n v="53.600000000000023"/>
        <n v="46.971816330000003"/>
        <n v="47"/>
        <n v="46.494999999999997"/>
        <n v="260.72586303030329"/>
        <n v="1276.1457290462863"/>
        <n v="164.76377033351901"/>
        <n v="-511.827727152389"/>
        <n v="1281.7832350552289"/>
        <n v="162.65694575302581"/>
        <n v="11.25"/>
        <n v="173.5"/>
        <n v="304.05799999999999"/>
        <n v="120"/>
        <n v="535.55563622694604"/>
        <n v="15.91"/>
        <n v="26"/>
        <n v="231"/>
        <n v="20"/>
        <n v="61.216000000000001"/>
        <n v="84.3"/>
        <n v="18.431999999999999"/>
        <n v="89.3"/>
        <n v="60.75"/>
        <n v="15.48"/>
        <n v="22"/>
        <n v="86.7"/>
        <n v="17.77"/>
        <n v="1.1000000000000001"/>
        <n v="26.118000000000009"/>
        <n v="119.282"/>
        <n v="38"/>
        <n v="18.25"/>
        <n v="60"/>
        <n v="75.345169799528747"/>
        <n v="247"/>
        <n v="8"/>
        <n v="50.88"/>
        <n v="214.32331465930622"/>
        <n v="47.606999999999999"/>
        <n v="158"/>
        <n v="17.832999999999998"/>
        <n v="18"/>
        <n v="72"/>
        <n v="26.774999999999999"/>
        <n v="41.244999999999997"/>
        <n v="1.6932499999999999"/>
        <n v="59.8"/>
        <n v="85.5"/>
        <n v="1207.25"/>
        <n v="31"/>
        <n v="15.972"/>
        <n v="24"/>
        <n v="769.39999999999986"/>
        <n v="273.81"/>
        <n v="154.851"/>
        <n v="51.752000000000002"/>
        <n v="76"/>
        <n v="59.5"/>
        <n v="2.2890000000000001"/>
        <n v="2.5"/>
        <n v="2.649"/>
        <n v="59.895000000000003"/>
        <n v="1.75"/>
        <n v="0.66191500000000003"/>
        <n v="2.1"/>
        <n v="4.2880000000000003"/>
        <n v="14.32"/>
        <n v="1.5"/>
        <n v="0.76"/>
        <n v="8.7729999999999997"/>
        <n v="1.3560000000000001"/>
        <n v="4.8849999999999998"/>
        <n v="3.6850000000000001"/>
        <n v="3.282"/>
        <n v="4.95"/>
        <n v="12.269349999999999"/>
        <n v="8.1864399999999993"/>
        <n v="46.271999999999998"/>
        <n v="4"/>
        <n v="7.4999999999999997E-2"/>
        <n v="1.2729999999999999"/>
        <n v="7.6666666666666661"/>
        <n v="0.16500000000000001"/>
        <n v="5.3"/>
        <n v="1"/>
        <n v="2.1179999999999999"/>
        <n v="180.32"/>
        <n v="671.94893188318133"/>
        <n v="41"/>
        <n v="11.696999999999999"/>
        <n v="8.8000000000000007"/>
        <n v="14.17365"/>
        <n v="2.85819"/>
        <n v="219"/>
        <n v="244.54131835849432"/>
        <n v="10.5"/>
        <n v="15"/>
        <n v="215.65899999999999"/>
        <n v="16.499999999999996"/>
        <n v="29.45"/>
        <n v="-44.8"/>
        <n v="55"/>
        <n v="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n v="18.8"/>
    <x v="0"/>
    <x v="0"/>
    <x v="0"/>
    <x v="0"/>
    <x v="0"/>
  </r>
  <r>
    <x v="1"/>
    <n v="136.99684845143233"/>
    <x v="1"/>
    <x v="1"/>
    <x v="1"/>
    <x v="1"/>
    <x v="1"/>
  </r>
  <r>
    <x v="1"/>
    <n v="168.53700000000001"/>
    <x v="2"/>
    <x v="2"/>
    <x v="2"/>
    <x v="2"/>
    <x v="2"/>
  </r>
  <r>
    <x v="1"/>
    <s v="-"/>
    <x v="3"/>
    <x v="3"/>
    <x v="3"/>
    <x v="3"/>
    <x v="3"/>
  </r>
  <r>
    <x v="1"/>
    <n v="0"/>
    <x v="4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n v="409.3"/>
    <x v="5"/>
    <x v="4"/>
    <x v="4"/>
    <x v="4"/>
    <x v="4"/>
  </r>
  <r>
    <x v="2"/>
    <n v="0"/>
    <x v="6"/>
    <x v="4"/>
    <x v="2"/>
    <x v="2"/>
    <x v="4"/>
  </r>
  <r>
    <x v="1"/>
    <n v="0"/>
    <x v="6"/>
    <x v="4"/>
    <x v="2"/>
    <x v="2"/>
    <x v="4"/>
  </r>
  <r>
    <x v="1"/>
    <n v="28.788"/>
    <x v="7"/>
    <x v="5"/>
    <x v="5"/>
    <x v="5"/>
    <x v="5"/>
  </r>
  <r>
    <x v="1"/>
    <n v="-28.4"/>
    <x v="8"/>
    <x v="6"/>
    <x v="6"/>
    <x v="2"/>
    <x v="6"/>
  </r>
  <r>
    <x v="1"/>
    <n v="0"/>
    <x v="6"/>
    <x v="7"/>
    <x v="2"/>
    <x v="2"/>
    <x v="7"/>
  </r>
  <r>
    <x v="1"/>
    <n v="10"/>
    <x v="9"/>
    <x v="8"/>
    <x v="7"/>
    <x v="6"/>
    <x v="8"/>
  </r>
  <r>
    <x v="1"/>
    <n v="16.5"/>
    <x v="0"/>
    <x v="9"/>
    <x v="8"/>
    <x v="7"/>
    <x v="9"/>
  </r>
  <r>
    <x v="1"/>
    <n v="0"/>
    <x v="6"/>
    <x v="4"/>
    <x v="2"/>
    <x v="2"/>
    <x v="10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17.550000000000004"/>
    <x v="10"/>
    <x v="10"/>
    <x v="9"/>
    <x v="2"/>
    <x v="11"/>
  </r>
  <r>
    <x v="1"/>
    <n v="0"/>
    <x v="6"/>
    <x v="4"/>
    <x v="2"/>
    <x v="2"/>
    <x v="4"/>
  </r>
  <r>
    <x v="1"/>
    <s v="-"/>
    <x v="3"/>
    <x v="3"/>
    <x v="3"/>
    <x v="3"/>
    <x v="3"/>
  </r>
  <r>
    <x v="1"/>
    <n v="0"/>
    <x v="6"/>
    <x v="4"/>
    <x v="2"/>
    <x v="2"/>
    <x v="12"/>
  </r>
  <r>
    <x v="1"/>
    <n v="197"/>
    <x v="11"/>
    <x v="11"/>
    <x v="10"/>
    <x v="8"/>
    <x v="13"/>
  </r>
  <r>
    <x v="1"/>
    <n v="41.2"/>
    <x v="12"/>
    <x v="12"/>
    <x v="11"/>
    <x v="9"/>
    <x v="14"/>
  </r>
  <r>
    <x v="1"/>
    <n v="0"/>
    <x v="6"/>
    <x v="4"/>
    <x v="2"/>
    <x v="10"/>
    <x v="15"/>
  </r>
  <r>
    <x v="1"/>
    <n v="4"/>
    <x v="13"/>
    <x v="13"/>
    <x v="12"/>
    <x v="2"/>
    <x v="16"/>
  </r>
  <r>
    <x v="1"/>
    <n v="27"/>
    <x v="14"/>
    <x v="14"/>
    <x v="2"/>
    <x v="2"/>
    <x v="17"/>
  </r>
  <r>
    <x v="1"/>
    <n v="0"/>
    <x v="6"/>
    <x v="4"/>
    <x v="2"/>
    <x v="2"/>
    <x v="4"/>
  </r>
  <r>
    <x v="1"/>
    <n v="24"/>
    <x v="15"/>
    <x v="15"/>
    <x v="13"/>
    <x v="11"/>
    <x v="18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s v="-"/>
    <x v="3"/>
    <x v="3"/>
    <x v="3"/>
    <x v="3"/>
    <x v="3"/>
  </r>
  <r>
    <x v="1"/>
    <n v="0"/>
    <x v="6"/>
    <x v="4"/>
    <x v="2"/>
    <x v="2"/>
    <x v="4"/>
  </r>
  <r>
    <x v="1"/>
    <s v="-"/>
    <x v="3"/>
    <x v="3"/>
    <x v="3"/>
    <x v="3"/>
    <x v="3"/>
  </r>
  <r>
    <x v="1"/>
    <n v="-8.870000000000001"/>
    <x v="16"/>
    <x v="4"/>
    <x v="2"/>
    <x v="2"/>
    <x v="19"/>
  </r>
  <r>
    <x v="2"/>
    <n v="51.4"/>
    <x v="17"/>
    <x v="16"/>
    <x v="14"/>
    <x v="12"/>
    <x v="8"/>
  </r>
  <r>
    <x v="1"/>
    <n v="40.799999999999997"/>
    <x v="18"/>
    <x v="17"/>
    <x v="2"/>
    <x v="2"/>
    <x v="20"/>
  </r>
  <r>
    <x v="1"/>
    <n v="524.4"/>
    <x v="19"/>
    <x v="18"/>
    <x v="15"/>
    <x v="2"/>
    <x v="21"/>
  </r>
  <r>
    <x v="1"/>
    <n v="19.431000000000001"/>
    <x v="20"/>
    <x v="19"/>
    <x v="2"/>
    <x v="2"/>
    <x v="22"/>
  </r>
  <r>
    <x v="1"/>
    <n v="0"/>
    <x v="6"/>
    <x v="4"/>
    <x v="16"/>
    <x v="2"/>
    <x v="23"/>
  </r>
  <r>
    <x v="1"/>
    <n v="0"/>
    <x v="21"/>
    <x v="4"/>
    <x v="17"/>
    <x v="2"/>
    <x v="24"/>
  </r>
  <r>
    <x v="1"/>
    <n v="-33"/>
    <x v="22"/>
    <x v="20"/>
    <x v="18"/>
    <x v="13"/>
    <x v="25"/>
  </r>
  <r>
    <x v="1"/>
    <n v="7.35"/>
    <x v="23"/>
    <x v="21"/>
    <x v="19"/>
    <x v="14"/>
    <x v="4"/>
  </r>
  <r>
    <x v="1"/>
    <n v="-2828"/>
    <x v="6"/>
    <x v="4"/>
    <x v="2"/>
    <x v="2"/>
    <x v="26"/>
  </r>
  <r>
    <x v="1"/>
    <n v="-373"/>
    <x v="24"/>
    <x v="22"/>
    <x v="20"/>
    <x v="15"/>
    <x v="27"/>
  </r>
  <r>
    <x v="2"/>
    <n v="35.628999999999998"/>
    <x v="25"/>
    <x v="23"/>
    <x v="21"/>
    <x v="16"/>
    <x v="28"/>
  </r>
  <r>
    <x v="1"/>
    <n v="6"/>
    <x v="26"/>
    <x v="24"/>
    <x v="22"/>
    <x v="17"/>
    <x v="29"/>
  </r>
  <r>
    <x v="1"/>
    <n v="12.667"/>
    <x v="27"/>
    <x v="4"/>
    <x v="2"/>
    <x v="2"/>
    <x v="30"/>
  </r>
  <r>
    <x v="1"/>
    <s v="-"/>
    <x v="3"/>
    <x v="3"/>
    <x v="3"/>
    <x v="3"/>
    <x v="3"/>
  </r>
  <r>
    <x v="1"/>
    <n v="0"/>
    <x v="6"/>
    <x v="4"/>
    <x v="2"/>
    <x v="2"/>
    <x v="4"/>
  </r>
  <r>
    <x v="1"/>
    <n v="0"/>
    <x v="6"/>
    <x v="4"/>
    <x v="2"/>
    <x v="2"/>
    <x v="4"/>
  </r>
  <r>
    <x v="2"/>
    <n v="0"/>
    <x v="6"/>
    <x v="4"/>
    <x v="2"/>
    <x v="2"/>
    <x v="31"/>
  </r>
  <r>
    <x v="1"/>
    <n v="0"/>
    <x v="6"/>
    <x v="4"/>
    <x v="2"/>
    <x v="2"/>
    <x v="4"/>
  </r>
  <r>
    <x v="1"/>
    <n v="1"/>
    <x v="28"/>
    <x v="25"/>
    <x v="23"/>
    <x v="18"/>
    <x v="32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2"/>
    <n v="-3.0999999999999996"/>
    <x v="29"/>
    <x v="26"/>
    <x v="24"/>
    <x v="19"/>
    <x v="33"/>
  </r>
  <r>
    <x v="2"/>
    <n v="0"/>
    <x v="6"/>
    <x v="4"/>
    <x v="2"/>
    <x v="2"/>
    <x v="34"/>
  </r>
  <r>
    <x v="1"/>
    <n v="0"/>
    <x v="6"/>
    <x v="4"/>
    <x v="2"/>
    <x v="2"/>
    <x v="4"/>
  </r>
  <r>
    <x v="1"/>
    <n v="0"/>
    <x v="6"/>
    <x v="4"/>
    <x v="2"/>
    <x v="2"/>
    <x v="35"/>
  </r>
  <r>
    <x v="1"/>
    <n v="0"/>
    <x v="6"/>
    <x v="4"/>
    <x v="2"/>
    <x v="2"/>
    <x v="36"/>
  </r>
  <r>
    <x v="1"/>
    <n v="0"/>
    <x v="6"/>
    <x v="4"/>
    <x v="2"/>
    <x v="2"/>
    <x v="4"/>
  </r>
  <r>
    <x v="1"/>
    <n v="0"/>
    <x v="6"/>
    <x v="4"/>
    <x v="2"/>
    <x v="2"/>
    <x v="37"/>
  </r>
  <r>
    <x v="1"/>
    <n v="6.2990000000000004"/>
    <x v="30"/>
    <x v="27"/>
    <x v="25"/>
    <x v="20"/>
    <x v="38"/>
  </r>
  <r>
    <x v="1"/>
    <s v="-"/>
    <x v="3"/>
    <x v="3"/>
    <x v="3"/>
    <x v="3"/>
    <x v="3"/>
  </r>
  <r>
    <x v="1"/>
    <n v="0"/>
    <x v="6"/>
    <x v="4"/>
    <x v="2"/>
    <x v="2"/>
    <x v="4"/>
  </r>
  <r>
    <x v="1"/>
    <n v="14.157"/>
    <x v="31"/>
    <x v="28"/>
    <x v="26"/>
    <x v="21"/>
    <x v="39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0"/>
  </r>
  <r>
    <x v="1"/>
    <n v="0"/>
    <x v="6"/>
    <x v="4"/>
    <x v="2"/>
    <x v="2"/>
    <x v="4"/>
  </r>
  <r>
    <x v="1"/>
    <s v="-"/>
    <x v="3"/>
    <x v="3"/>
    <x v="3"/>
    <x v="3"/>
    <x v="3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1"/>
  </r>
  <r>
    <x v="1"/>
    <s v="-"/>
    <x v="3"/>
    <x v="3"/>
    <x v="3"/>
    <x v="3"/>
    <x v="3"/>
  </r>
  <r>
    <x v="1"/>
    <n v="0"/>
    <x v="6"/>
    <x v="4"/>
    <x v="2"/>
    <x v="2"/>
    <x v="42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n v="1.284"/>
    <x v="32"/>
    <x v="29"/>
    <x v="27"/>
    <x v="22"/>
    <x v="43"/>
  </r>
  <r>
    <x v="1"/>
    <n v="43.098999999999997"/>
    <x v="33"/>
    <x v="30"/>
    <x v="28"/>
    <x v="23"/>
    <x v="4"/>
  </r>
  <r>
    <x v="2"/>
    <n v="183.77603823012734"/>
    <x v="34"/>
    <x v="31"/>
    <x v="29"/>
    <x v="24"/>
    <x v="44"/>
  </r>
  <r>
    <x v="1"/>
    <n v="0"/>
    <x v="6"/>
    <x v="32"/>
    <x v="2"/>
    <x v="2"/>
    <x v="4"/>
  </r>
  <r>
    <x v="1"/>
    <n v="32.92"/>
    <x v="35"/>
    <x v="4"/>
    <x v="2"/>
    <x v="2"/>
    <x v="4"/>
  </r>
  <r>
    <x v="1"/>
    <n v="126.55564999999999"/>
    <x v="36"/>
    <x v="33"/>
    <x v="30"/>
    <x v="25"/>
    <x v="45"/>
  </r>
  <r>
    <x v="1"/>
    <n v="0"/>
    <x v="6"/>
    <x v="4"/>
    <x v="2"/>
    <x v="2"/>
    <x v="4"/>
  </r>
  <r>
    <x v="1"/>
    <n v="15.071999999999999"/>
    <x v="37"/>
    <x v="34"/>
    <x v="31"/>
    <x v="26"/>
    <x v="28"/>
  </r>
  <r>
    <x v="1"/>
    <n v="118.69199999999999"/>
    <x v="38"/>
    <x v="35"/>
    <x v="32"/>
    <x v="27"/>
    <x v="46"/>
  </r>
  <r>
    <x v="1"/>
    <n v="21.132999999999999"/>
    <x v="39"/>
    <x v="36"/>
    <x v="33"/>
    <x v="28"/>
    <x v="4"/>
  </r>
  <r>
    <x v="1"/>
    <n v="10.722"/>
    <x v="40"/>
    <x v="37"/>
    <x v="34"/>
    <x v="29"/>
    <x v="47"/>
  </r>
  <r>
    <x v="1"/>
    <n v="-16.346"/>
    <x v="41"/>
    <x v="38"/>
    <x v="35"/>
    <x v="30"/>
    <x v="38"/>
  </r>
  <r>
    <x v="1"/>
    <n v="-12.146000000000001"/>
    <x v="42"/>
    <x v="39"/>
    <x v="36"/>
    <x v="31"/>
    <x v="48"/>
  </r>
  <r>
    <x v="1"/>
    <n v="0.89"/>
    <x v="43"/>
    <x v="40"/>
    <x v="37"/>
    <x v="32"/>
    <x v="49"/>
  </r>
  <r>
    <x v="1"/>
    <n v="1.9379999999999999"/>
    <x v="44"/>
    <x v="41"/>
    <x v="38"/>
    <x v="33"/>
    <x v="50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143"/>
    <x v="6"/>
    <x v="4"/>
    <x v="2"/>
    <x v="2"/>
    <x v="51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39"/>
    <x v="34"/>
    <x v="47"/>
  </r>
  <r>
    <x v="1"/>
    <n v="0"/>
    <x v="6"/>
    <x v="4"/>
    <x v="2"/>
    <x v="2"/>
    <x v="4"/>
  </r>
  <r>
    <x v="1"/>
    <n v="0"/>
    <x v="6"/>
    <x v="4"/>
    <x v="2"/>
    <x v="35"/>
    <x v="52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45"/>
    <x v="42"/>
    <x v="40"/>
    <x v="2"/>
    <x v="53"/>
  </r>
  <r>
    <x v="1"/>
    <n v="0"/>
    <x v="6"/>
    <x v="4"/>
    <x v="2"/>
    <x v="2"/>
    <x v="4"/>
  </r>
  <r>
    <x v="1"/>
    <n v="0"/>
    <x v="6"/>
    <x v="4"/>
    <x v="2"/>
    <x v="2"/>
    <x v="5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1185"/>
    <x v="46"/>
    <x v="43"/>
    <x v="41"/>
    <x v="36"/>
    <x v="55"/>
  </r>
  <r>
    <x v="1"/>
    <n v="11.345000000000001"/>
    <x v="47"/>
    <x v="44"/>
    <x v="42"/>
    <x v="37"/>
    <x v="56"/>
  </r>
  <r>
    <x v="2"/>
    <n v="0"/>
    <x v="6"/>
    <x v="4"/>
    <x v="2"/>
    <x v="2"/>
    <x v="4"/>
  </r>
  <r>
    <x v="1"/>
    <s v="-"/>
    <x v="3"/>
    <x v="3"/>
    <x v="3"/>
    <x v="3"/>
    <x v="3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48"/>
    <x v="45"/>
    <x v="43"/>
    <x v="38"/>
    <x v="4"/>
  </r>
  <r>
    <x v="1"/>
    <n v="0"/>
    <x v="6"/>
    <x v="46"/>
    <x v="44"/>
    <x v="39"/>
    <x v="57"/>
  </r>
  <r>
    <x v="1"/>
    <n v="55.7"/>
    <x v="49"/>
    <x v="47"/>
    <x v="45"/>
    <x v="2"/>
    <x v="58"/>
  </r>
  <r>
    <x v="2"/>
    <n v="0"/>
    <x v="6"/>
    <x v="4"/>
    <x v="2"/>
    <x v="2"/>
    <x v="4"/>
  </r>
  <r>
    <x v="1"/>
    <n v="1.8080000000000001"/>
    <x v="50"/>
    <x v="48"/>
    <x v="46"/>
    <x v="40"/>
    <x v="59"/>
  </r>
  <r>
    <x v="1"/>
    <n v="-78"/>
    <x v="51"/>
    <x v="49"/>
    <x v="47"/>
    <x v="41"/>
    <x v="60"/>
  </r>
  <r>
    <x v="1"/>
    <n v="-15"/>
    <x v="52"/>
    <x v="50"/>
    <x v="48"/>
    <x v="2"/>
    <x v="4"/>
  </r>
  <r>
    <x v="1"/>
    <n v="31.751999999999999"/>
    <x v="53"/>
    <x v="51"/>
    <x v="49"/>
    <x v="42"/>
    <x v="61"/>
  </r>
  <r>
    <x v="1"/>
    <n v="0"/>
    <x v="6"/>
    <x v="4"/>
    <x v="2"/>
    <x v="2"/>
    <x v="62"/>
  </r>
  <r>
    <x v="1"/>
    <n v="-22"/>
    <x v="54"/>
    <x v="52"/>
    <x v="50"/>
    <x v="43"/>
    <x v="63"/>
  </r>
  <r>
    <x v="1"/>
    <n v="78.7"/>
    <x v="55"/>
    <x v="53"/>
    <x v="51"/>
    <x v="44"/>
    <x v="64"/>
  </r>
  <r>
    <x v="1"/>
    <n v="0"/>
    <x v="6"/>
    <x v="4"/>
    <x v="2"/>
    <x v="2"/>
    <x v="4"/>
  </r>
  <r>
    <x v="1"/>
    <n v="-0.6"/>
    <x v="56"/>
    <x v="4"/>
    <x v="2"/>
    <x v="2"/>
    <x v="65"/>
  </r>
  <r>
    <x v="1"/>
    <n v="0"/>
    <x v="6"/>
    <x v="54"/>
    <x v="52"/>
    <x v="45"/>
    <x v="66"/>
  </r>
  <r>
    <x v="1"/>
    <n v="0"/>
    <x v="6"/>
    <x v="4"/>
    <x v="2"/>
    <x v="2"/>
    <x v="67"/>
  </r>
  <r>
    <x v="1"/>
    <n v="0"/>
    <x v="6"/>
    <x v="4"/>
    <x v="2"/>
    <x v="2"/>
    <x v="68"/>
  </r>
  <r>
    <x v="1"/>
    <n v="0"/>
    <x v="6"/>
    <x v="4"/>
    <x v="2"/>
    <x v="2"/>
    <x v="4"/>
  </r>
  <r>
    <x v="1"/>
    <n v="0"/>
    <x v="6"/>
    <x v="4"/>
    <x v="2"/>
    <x v="2"/>
    <x v="4"/>
  </r>
  <r>
    <x v="1"/>
    <n v="77"/>
    <x v="24"/>
    <x v="22"/>
    <x v="20"/>
    <x v="15"/>
    <x v="69"/>
  </r>
  <r>
    <x v="1"/>
    <n v="-28.4"/>
    <x v="57"/>
    <x v="55"/>
    <x v="53"/>
    <x v="46"/>
    <x v="70"/>
  </r>
  <r>
    <x v="1"/>
    <n v="-30"/>
    <x v="58"/>
    <x v="56"/>
    <x v="54"/>
    <x v="47"/>
    <x v="71"/>
  </r>
  <r>
    <x v="1"/>
    <n v="-23"/>
    <x v="59"/>
    <x v="57"/>
    <x v="55"/>
    <x v="48"/>
    <x v="72"/>
  </r>
  <r>
    <x v="1"/>
    <n v="0"/>
    <x v="6"/>
    <x v="4"/>
    <x v="2"/>
    <x v="2"/>
    <x v="4"/>
  </r>
  <r>
    <x v="1"/>
    <n v="0"/>
    <x v="6"/>
    <x v="4"/>
    <x v="2"/>
    <x v="2"/>
    <x v="4"/>
  </r>
  <r>
    <x v="1"/>
    <s v="-"/>
    <x v="3"/>
    <x v="3"/>
    <x v="3"/>
    <x v="3"/>
    <x v="3"/>
  </r>
  <r>
    <x v="1"/>
    <n v="18.399999999999999"/>
    <x v="60"/>
    <x v="58"/>
    <x v="56"/>
    <x v="49"/>
    <x v="73"/>
  </r>
  <r>
    <x v="1"/>
    <n v="0"/>
    <x v="6"/>
    <x v="4"/>
    <x v="2"/>
    <x v="2"/>
    <x v="74"/>
  </r>
  <r>
    <x v="1"/>
    <n v="0"/>
    <x v="6"/>
    <x v="4"/>
    <x v="2"/>
    <x v="2"/>
    <x v="75"/>
  </r>
  <r>
    <x v="1"/>
    <n v="0"/>
    <x v="61"/>
    <x v="59"/>
    <x v="57"/>
    <x v="2"/>
    <x v="4"/>
  </r>
  <r>
    <x v="1"/>
    <n v="0"/>
    <x v="6"/>
    <x v="4"/>
    <x v="2"/>
    <x v="2"/>
    <x v="76"/>
  </r>
  <r>
    <x v="1"/>
    <n v="0"/>
    <x v="62"/>
    <x v="60"/>
    <x v="58"/>
    <x v="2"/>
    <x v="4"/>
  </r>
  <r>
    <x v="2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3"/>
    <x v="61"/>
    <x v="59"/>
    <x v="50"/>
    <x v="77"/>
  </r>
  <r>
    <x v="1"/>
    <n v="0"/>
    <x v="6"/>
    <x v="4"/>
    <x v="2"/>
    <x v="2"/>
    <x v="4"/>
  </r>
  <r>
    <x v="1"/>
    <n v="0"/>
    <x v="6"/>
    <x v="4"/>
    <x v="2"/>
    <x v="51"/>
    <x v="78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n v="0"/>
    <x v="6"/>
    <x v="62"/>
    <x v="60"/>
    <x v="52"/>
    <x v="79"/>
  </r>
  <r>
    <x v="2"/>
    <n v="-11.5"/>
    <x v="64"/>
    <x v="63"/>
    <x v="61"/>
    <x v="53"/>
    <x v="80"/>
  </r>
  <r>
    <x v="1"/>
    <n v="0"/>
    <x v="65"/>
    <x v="64"/>
    <x v="62"/>
    <x v="2"/>
    <x v="4"/>
  </r>
  <r>
    <x v="1"/>
    <n v="-20"/>
    <x v="6"/>
    <x v="4"/>
    <x v="2"/>
    <x v="2"/>
    <x v="4"/>
  </r>
  <r>
    <x v="1"/>
    <n v="0"/>
    <x v="66"/>
    <x v="65"/>
    <x v="63"/>
    <x v="54"/>
    <x v="81"/>
  </r>
  <r>
    <x v="1"/>
    <n v="0"/>
    <x v="6"/>
    <x v="4"/>
    <x v="2"/>
    <x v="2"/>
    <x v="82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66"/>
    <x v="64"/>
    <x v="55"/>
    <x v="4"/>
  </r>
  <r>
    <x v="1"/>
    <n v="36.319000000000003"/>
    <x v="67"/>
    <x v="67"/>
    <x v="65"/>
    <x v="56"/>
    <x v="83"/>
  </r>
  <r>
    <x v="1"/>
    <n v="6.3"/>
    <x v="68"/>
    <x v="68"/>
    <x v="66"/>
    <x v="57"/>
    <x v="84"/>
  </r>
  <r>
    <x v="1"/>
    <s v="-"/>
    <x v="3"/>
    <x v="3"/>
    <x v="3"/>
    <x v="3"/>
    <x v="3"/>
  </r>
  <r>
    <x v="1"/>
    <n v="0"/>
    <x v="6"/>
    <x v="4"/>
    <x v="2"/>
    <x v="2"/>
    <x v="4"/>
  </r>
  <r>
    <x v="1"/>
    <n v="0.1"/>
    <x v="69"/>
    <x v="4"/>
    <x v="2"/>
    <x v="2"/>
    <x v="85"/>
  </r>
  <r>
    <x v="1"/>
    <n v="0"/>
    <x v="6"/>
    <x v="4"/>
    <x v="2"/>
    <x v="2"/>
    <x v="4"/>
  </r>
  <r>
    <x v="1"/>
    <n v="0"/>
    <x v="6"/>
    <x v="4"/>
    <x v="67"/>
    <x v="58"/>
    <x v="86"/>
  </r>
  <r>
    <x v="1"/>
    <n v="0"/>
    <x v="6"/>
    <x v="69"/>
    <x v="68"/>
    <x v="59"/>
    <x v="87"/>
  </r>
  <r>
    <x v="1"/>
    <n v="0"/>
    <x v="6"/>
    <x v="4"/>
    <x v="2"/>
    <x v="2"/>
    <x v="4"/>
  </r>
  <r>
    <x v="1"/>
    <n v="0"/>
    <x v="6"/>
    <x v="4"/>
    <x v="2"/>
    <x v="2"/>
    <x v="4"/>
  </r>
  <r>
    <x v="1"/>
    <n v="44.74"/>
    <x v="70"/>
    <x v="70"/>
    <x v="69"/>
    <x v="60"/>
    <x v="88"/>
  </r>
  <r>
    <x v="1"/>
    <n v="0"/>
    <x v="6"/>
    <x v="4"/>
    <x v="2"/>
    <x v="2"/>
    <x v="89"/>
  </r>
  <r>
    <x v="1"/>
    <n v="2.6"/>
    <x v="71"/>
    <x v="71"/>
    <x v="70"/>
    <x v="39"/>
    <x v="90"/>
  </r>
  <r>
    <x v="1"/>
    <n v="0"/>
    <x v="6"/>
    <x v="4"/>
    <x v="2"/>
    <x v="61"/>
    <x v="91"/>
  </r>
  <r>
    <x v="1"/>
    <s v="-"/>
    <x v="3"/>
    <x v="3"/>
    <x v="3"/>
    <x v="3"/>
    <x v="3"/>
  </r>
  <r>
    <x v="1"/>
    <n v="57.106999999999999"/>
    <x v="72"/>
    <x v="72"/>
    <x v="71"/>
    <x v="62"/>
    <x v="92"/>
  </r>
  <r>
    <x v="1"/>
    <n v="-19.998999999999999"/>
    <x v="73"/>
    <x v="73"/>
    <x v="72"/>
    <x v="63"/>
    <x v="93"/>
  </r>
  <r>
    <x v="1"/>
    <n v="424"/>
    <x v="74"/>
    <x v="74"/>
    <x v="73"/>
    <x v="64"/>
    <x v="94"/>
  </r>
  <r>
    <x v="1"/>
    <s v="-"/>
    <x v="3"/>
    <x v="3"/>
    <x v="3"/>
    <x v="3"/>
    <x v="3"/>
  </r>
  <r>
    <x v="0"/>
    <n v="0"/>
    <x v="6"/>
    <x v="4"/>
    <x v="2"/>
    <x v="2"/>
    <x v="4"/>
  </r>
  <r>
    <x v="1"/>
    <n v="0"/>
    <x v="6"/>
    <x v="75"/>
    <x v="74"/>
    <x v="65"/>
    <x v="95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2.25"/>
    <x v="75"/>
    <x v="76"/>
    <x v="75"/>
    <x v="66"/>
    <x v="96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-25.890999999999998"/>
    <x v="76"/>
    <x v="77"/>
    <x v="2"/>
    <x v="2"/>
    <x v="97"/>
  </r>
  <r>
    <x v="1"/>
    <n v="0"/>
    <x v="6"/>
    <x v="4"/>
    <x v="2"/>
    <x v="2"/>
    <x v="98"/>
  </r>
  <r>
    <x v="1"/>
    <s v="-"/>
    <x v="3"/>
    <x v="3"/>
    <x v="3"/>
    <x v="3"/>
    <x v="3"/>
  </r>
  <r>
    <x v="1"/>
    <n v="88.018000000000001"/>
    <x v="77"/>
    <x v="78"/>
    <x v="76"/>
    <x v="67"/>
    <x v="99"/>
  </r>
  <r>
    <x v="0"/>
    <n v="73.272000000000006"/>
    <x v="78"/>
    <x v="79"/>
    <x v="77"/>
    <x v="68"/>
    <x v="100"/>
  </r>
  <r>
    <x v="1"/>
    <n v="140.91999999999999"/>
    <x v="79"/>
    <x v="80"/>
    <x v="78"/>
    <x v="69"/>
    <x v="101"/>
  </r>
  <r>
    <x v="1"/>
    <n v="6.65"/>
    <x v="80"/>
    <x v="81"/>
    <x v="79"/>
    <x v="2"/>
    <x v="102"/>
  </r>
  <r>
    <x v="1"/>
    <n v="11.739999999999998"/>
    <x v="81"/>
    <x v="82"/>
    <x v="80"/>
    <x v="70"/>
    <x v="103"/>
  </r>
  <r>
    <x v="1"/>
    <n v="6.9"/>
    <x v="82"/>
    <x v="83"/>
    <x v="81"/>
    <x v="71"/>
    <x v="104"/>
  </r>
  <r>
    <x v="1"/>
    <n v="18.233000000000001"/>
    <x v="83"/>
    <x v="84"/>
    <x v="82"/>
    <x v="72"/>
    <x v="105"/>
  </r>
  <r>
    <x v="1"/>
    <s v="-"/>
    <x v="3"/>
    <x v="3"/>
    <x v="3"/>
    <x v="3"/>
    <x v="3"/>
  </r>
  <r>
    <x v="1"/>
    <n v="1.8"/>
    <x v="84"/>
    <x v="85"/>
    <x v="83"/>
    <x v="73"/>
    <x v="106"/>
  </r>
  <r>
    <x v="1"/>
    <n v="-84.46"/>
    <x v="85"/>
    <x v="86"/>
    <x v="2"/>
    <x v="2"/>
    <x v="72"/>
  </r>
  <r>
    <x v="1"/>
    <s v="-"/>
    <x v="3"/>
    <x v="3"/>
    <x v="3"/>
    <x v="3"/>
    <x v="3"/>
  </r>
  <r>
    <x v="1"/>
    <n v="0"/>
    <x v="6"/>
    <x v="4"/>
    <x v="2"/>
    <x v="2"/>
    <x v="4"/>
  </r>
  <r>
    <x v="1"/>
    <n v="74.570000000000007"/>
    <x v="86"/>
    <x v="87"/>
    <x v="84"/>
    <x v="2"/>
    <x v="107"/>
  </r>
  <r>
    <x v="1"/>
    <n v="252.44000000000003"/>
    <x v="87"/>
    <x v="4"/>
    <x v="2"/>
    <x v="2"/>
    <x v="108"/>
  </r>
  <r>
    <x v="1"/>
    <n v="35"/>
    <x v="88"/>
    <x v="4"/>
    <x v="2"/>
    <x v="2"/>
    <x v="109"/>
  </r>
  <r>
    <x v="1"/>
    <n v="14.92"/>
    <x v="89"/>
    <x v="88"/>
    <x v="2"/>
    <x v="2"/>
    <x v="110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111"/>
  </r>
  <r>
    <x v="1"/>
    <n v="-61.4"/>
    <x v="90"/>
    <x v="89"/>
    <x v="2"/>
    <x v="2"/>
    <x v="112"/>
  </r>
  <r>
    <x v="0"/>
    <n v="0"/>
    <x v="6"/>
    <x v="4"/>
    <x v="2"/>
    <x v="2"/>
    <x v="4"/>
  </r>
  <r>
    <x v="0"/>
    <n v="22.488"/>
    <x v="91"/>
    <x v="90"/>
    <x v="85"/>
    <x v="74"/>
    <x v="4"/>
  </r>
  <r>
    <x v="0"/>
    <n v="42"/>
    <x v="92"/>
    <x v="91"/>
    <x v="86"/>
    <x v="75"/>
    <x v="113"/>
  </r>
  <r>
    <x v="0"/>
    <n v="0"/>
    <x v="6"/>
    <x v="4"/>
    <x v="87"/>
    <x v="76"/>
    <x v="114"/>
  </r>
  <r>
    <x v="0"/>
    <n v="0"/>
    <x v="6"/>
    <x v="92"/>
    <x v="88"/>
    <x v="77"/>
    <x v="115"/>
  </r>
  <r>
    <x v="0"/>
    <n v="84.78"/>
    <x v="93"/>
    <x v="93"/>
    <x v="14"/>
    <x v="78"/>
    <x v="116"/>
  </r>
  <r>
    <x v="1"/>
    <n v="-151.46"/>
    <x v="94"/>
    <x v="94"/>
    <x v="2"/>
    <x v="2"/>
    <x v="85"/>
  </r>
  <r>
    <x v="1"/>
    <n v="0"/>
    <x v="6"/>
    <x v="4"/>
    <x v="2"/>
    <x v="2"/>
    <x v="4"/>
  </r>
  <r>
    <x v="1"/>
    <n v="0"/>
    <x v="6"/>
    <x v="4"/>
    <x v="2"/>
    <x v="2"/>
    <x v="4"/>
  </r>
  <r>
    <x v="0"/>
    <n v="2"/>
    <x v="95"/>
    <x v="4"/>
    <x v="2"/>
    <x v="2"/>
    <x v="117"/>
  </r>
  <r>
    <x v="1"/>
    <n v="-64.64"/>
    <x v="96"/>
    <x v="95"/>
    <x v="89"/>
    <x v="2"/>
    <x v="109"/>
  </r>
  <r>
    <x v="1"/>
    <n v="0"/>
    <x v="6"/>
    <x v="4"/>
    <x v="2"/>
    <x v="2"/>
    <x v="118"/>
  </r>
  <r>
    <x v="1"/>
    <n v="1.28"/>
    <x v="97"/>
    <x v="96"/>
    <x v="2"/>
    <x v="2"/>
    <x v="28"/>
  </r>
  <r>
    <x v="1"/>
    <n v="12.82"/>
    <x v="98"/>
    <x v="97"/>
    <x v="90"/>
    <x v="79"/>
    <x v="119"/>
  </r>
  <r>
    <x v="0"/>
    <n v="269"/>
    <x v="99"/>
    <x v="98"/>
    <x v="91"/>
    <x v="80"/>
    <x v="120"/>
  </r>
  <r>
    <x v="1"/>
    <n v="23.04"/>
    <x v="100"/>
    <x v="99"/>
    <x v="92"/>
    <x v="81"/>
    <x v="121"/>
  </r>
  <r>
    <x v="2"/>
    <n v="0"/>
    <x v="6"/>
    <x v="4"/>
    <x v="2"/>
    <x v="2"/>
    <x v="4"/>
  </r>
  <r>
    <x v="0"/>
    <n v="0"/>
    <x v="6"/>
    <x v="100"/>
    <x v="93"/>
    <x v="82"/>
    <x v="122"/>
  </r>
  <r>
    <x v="1"/>
    <n v="0"/>
    <x v="6"/>
    <x v="4"/>
    <x v="2"/>
    <x v="2"/>
    <x v="4"/>
  </r>
  <r>
    <x v="1"/>
    <n v="25.25"/>
    <x v="101"/>
    <x v="101"/>
    <x v="2"/>
    <x v="2"/>
    <x v="113"/>
  </r>
  <r>
    <x v="1"/>
    <n v="198.46"/>
    <x v="102"/>
    <x v="102"/>
    <x v="2"/>
    <x v="2"/>
    <x v="123"/>
  </r>
  <r>
    <x v="1"/>
    <n v="0"/>
    <x v="6"/>
    <x v="4"/>
    <x v="2"/>
    <x v="2"/>
    <x v="4"/>
  </r>
  <r>
    <x v="1"/>
    <n v="-12.3"/>
    <x v="6"/>
    <x v="4"/>
    <x v="2"/>
    <x v="2"/>
    <x v="4"/>
  </r>
  <r>
    <x v="1"/>
    <n v="3"/>
    <x v="103"/>
    <x v="103"/>
    <x v="94"/>
    <x v="83"/>
    <x v="10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35.4"/>
    <x v="104"/>
    <x v="4"/>
    <x v="2"/>
    <x v="2"/>
    <x v="4"/>
  </r>
  <r>
    <x v="1"/>
    <n v="503.63000000000005"/>
    <x v="105"/>
    <x v="104"/>
    <x v="95"/>
    <x v="84"/>
    <x v="124"/>
  </r>
  <r>
    <x v="1"/>
    <n v="0"/>
    <x v="6"/>
    <x v="4"/>
    <x v="2"/>
    <x v="2"/>
    <x v="4"/>
  </r>
  <r>
    <x v="1"/>
    <s v="-"/>
    <x v="3"/>
    <x v="3"/>
    <x v="3"/>
    <x v="3"/>
    <x v="3"/>
  </r>
  <r>
    <x v="1"/>
    <n v="0"/>
    <x v="6"/>
    <x v="4"/>
    <x v="2"/>
    <x v="2"/>
    <x v="125"/>
  </r>
  <r>
    <x v="1"/>
    <n v="0"/>
    <x v="6"/>
    <x v="4"/>
    <x v="2"/>
    <x v="2"/>
    <x v="4"/>
  </r>
  <r>
    <x v="1"/>
    <n v="0"/>
    <x v="6"/>
    <x v="4"/>
    <x v="2"/>
    <x v="2"/>
    <x v="4"/>
  </r>
  <r>
    <x v="1"/>
    <n v="0.70499999999999996"/>
    <x v="106"/>
    <x v="105"/>
    <x v="2"/>
    <x v="2"/>
    <x v="4"/>
  </r>
  <r>
    <x v="1"/>
    <n v="99.8"/>
    <x v="107"/>
    <x v="106"/>
    <x v="2"/>
    <x v="2"/>
    <x v="4"/>
  </r>
  <r>
    <x v="1"/>
    <n v="0"/>
    <x v="6"/>
    <x v="107"/>
    <x v="96"/>
    <x v="85"/>
    <x v="126"/>
  </r>
  <r>
    <x v="1"/>
    <n v="2.673"/>
    <x v="108"/>
    <x v="108"/>
    <x v="23"/>
    <x v="86"/>
    <x v="127"/>
  </r>
  <r>
    <x v="0"/>
    <n v="1142"/>
    <x v="109"/>
    <x v="109"/>
    <x v="97"/>
    <x v="87"/>
    <x v="128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1.6"/>
    <x v="110"/>
    <x v="110"/>
    <x v="98"/>
    <x v="88"/>
    <x v="129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0"/>
    <n v="0"/>
    <x v="6"/>
    <x v="111"/>
    <x v="99"/>
    <x v="2"/>
    <x v="130"/>
  </r>
  <r>
    <x v="1"/>
    <n v="0"/>
    <x v="6"/>
    <x v="4"/>
    <x v="100"/>
    <x v="89"/>
    <x v="131"/>
  </r>
  <r>
    <x v="1"/>
    <n v="48.305"/>
    <x v="111"/>
    <x v="112"/>
    <x v="101"/>
    <x v="90"/>
    <x v="132"/>
  </r>
  <r>
    <x v="1"/>
    <n v="45.435000000000002"/>
    <x v="112"/>
    <x v="113"/>
    <x v="102"/>
    <x v="91"/>
    <x v="133"/>
  </r>
  <r>
    <x v="1"/>
    <s v="-"/>
    <x v="3"/>
    <x v="3"/>
    <x v="3"/>
    <x v="3"/>
    <x v="3"/>
  </r>
  <r>
    <x v="1"/>
    <s v="-"/>
    <x v="3"/>
    <x v="3"/>
    <x v="3"/>
    <x v="3"/>
    <x v="3"/>
  </r>
  <r>
    <x v="1"/>
    <n v="-113"/>
    <x v="113"/>
    <x v="114"/>
    <x v="103"/>
    <x v="2"/>
    <x v="134"/>
  </r>
  <r>
    <x v="1"/>
    <n v="0"/>
    <x v="6"/>
    <x v="115"/>
    <x v="104"/>
    <x v="2"/>
    <x v="135"/>
  </r>
  <r>
    <x v="1"/>
    <n v="-85.879722325215482"/>
    <x v="114"/>
    <x v="4"/>
    <x v="2"/>
    <x v="2"/>
    <x v="136"/>
  </r>
  <r>
    <x v="1"/>
    <n v="-3"/>
    <x v="115"/>
    <x v="116"/>
    <x v="105"/>
    <x v="92"/>
    <x v="137"/>
  </r>
  <r>
    <x v="1"/>
    <n v="-3537.3361537899409"/>
    <x v="116"/>
    <x v="4"/>
    <x v="2"/>
    <x v="2"/>
    <x v="138"/>
  </r>
  <r>
    <x v="1"/>
    <n v="-78.44"/>
    <x v="117"/>
    <x v="117"/>
    <x v="106"/>
    <x v="2"/>
    <x v="139"/>
  </r>
  <r>
    <x v="1"/>
    <n v="0.63"/>
    <x v="118"/>
    <x v="4"/>
    <x v="2"/>
    <x v="2"/>
    <x v="140"/>
  </r>
  <r>
    <x v="1"/>
    <n v="16.670000000000009"/>
    <x v="119"/>
    <x v="118"/>
    <x v="107"/>
    <x v="2"/>
    <x v="141"/>
  </r>
  <r>
    <x v="1"/>
    <n v="-188.35199999999998"/>
    <x v="120"/>
    <x v="119"/>
    <x v="108"/>
    <x v="2"/>
    <x v="142"/>
  </r>
  <r>
    <x v="1"/>
    <n v="0"/>
    <x v="6"/>
    <x v="4"/>
    <x v="2"/>
    <x v="2"/>
    <x v="143"/>
  </r>
  <r>
    <x v="1"/>
    <n v="0"/>
    <x v="6"/>
    <x v="4"/>
    <x v="2"/>
    <x v="2"/>
    <x v="4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166.85776821011001"/>
    <x v="121"/>
    <x v="4"/>
    <x v="2"/>
    <x v="2"/>
    <x v="144"/>
  </r>
  <r>
    <x v="1"/>
    <n v="19"/>
    <x v="122"/>
    <x v="120"/>
    <x v="109"/>
    <x v="93"/>
    <x v="145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121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38.116999999999997"/>
    <x v="123"/>
    <x v="122"/>
    <x v="110"/>
    <x v="94"/>
    <x v="146"/>
  </r>
  <r>
    <x v="1"/>
    <n v="227.01900000000001"/>
    <x v="124"/>
    <x v="123"/>
    <x v="111"/>
    <x v="95"/>
    <x v="147"/>
  </r>
  <r>
    <x v="1"/>
    <n v="34.6"/>
    <x v="125"/>
    <x v="124"/>
    <x v="112"/>
    <x v="48"/>
    <x v="72"/>
  </r>
  <r>
    <x v="1"/>
    <n v="3"/>
    <x v="103"/>
    <x v="103"/>
    <x v="94"/>
    <x v="83"/>
    <x v="10"/>
  </r>
  <r>
    <x v="1"/>
    <n v="41.6"/>
    <x v="126"/>
    <x v="125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132"/>
  </r>
  <r>
    <x v="1"/>
    <n v="0"/>
    <x v="6"/>
    <x v="4"/>
    <x v="2"/>
    <x v="2"/>
    <x v="4"/>
  </r>
  <r>
    <x v="1"/>
    <n v="0"/>
    <x v="6"/>
    <x v="4"/>
    <x v="2"/>
    <x v="2"/>
    <x v="4"/>
  </r>
  <r>
    <x v="1"/>
    <n v="17.991"/>
    <x v="127"/>
    <x v="126"/>
    <x v="113"/>
    <x v="96"/>
    <x v="148"/>
  </r>
  <r>
    <x v="1"/>
    <n v="0"/>
    <x v="6"/>
    <x v="4"/>
    <x v="2"/>
    <x v="2"/>
    <x v="4"/>
  </r>
  <r>
    <x v="1"/>
    <n v="0"/>
    <x v="6"/>
    <x v="4"/>
    <x v="2"/>
    <x v="2"/>
    <x v="4"/>
  </r>
  <r>
    <x v="1"/>
    <n v="74.126000000000005"/>
    <x v="128"/>
    <x v="127"/>
    <x v="114"/>
    <x v="97"/>
    <x v="149"/>
  </r>
  <r>
    <x v="1"/>
    <n v="0"/>
    <x v="6"/>
    <x v="4"/>
    <x v="2"/>
    <x v="2"/>
    <x v="4"/>
  </r>
  <r>
    <x v="1"/>
    <n v="119.187"/>
    <x v="129"/>
    <x v="128"/>
    <x v="115"/>
    <x v="98"/>
    <x v="150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130"/>
    <x v="129"/>
    <x v="116"/>
    <x v="99"/>
    <x v="151"/>
  </r>
  <r>
    <x v="1"/>
    <n v="10.7"/>
    <x v="131"/>
    <x v="130"/>
    <x v="2"/>
    <x v="2"/>
    <x v="4"/>
  </r>
  <r>
    <x v="1"/>
    <n v="75.709000000000003"/>
    <x v="132"/>
    <x v="131"/>
    <x v="117"/>
    <x v="100"/>
    <x v="152"/>
  </r>
  <r>
    <x v="1"/>
    <n v="0"/>
    <x v="6"/>
    <x v="4"/>
    <x v="2"/>
    <x v="2"/>
    <x v="4"/>
  </r>
  <r>
    <x v="0"/>
    <n v="20"/>
    <x v="133"/>
    <x v="132"/>
    <x v="118"/>
    <x v="101"/>
    <x v="85"/>
  </r>
  <r>
    <x v="1"/>
    <n v="26.38"/>
    <x v="134"/>
    <x v="4"/>
    <x v="2"/>
    <x v="2"/>
    <x v="4"/>
  </r>
  <r>
    <x v="1"/>
    <n v="62.54"/>
    <x v="135"/>
    <x v="133"/>
    <x v="119"/>
    <x v="102"/>
    <x v="153"/>
  </r>
  <r>
    <x v="1"/>
    <n v="0"/>
    <x v="6"/>
    <x v="4"/>
    <x v="2"/>
    <x v="2"/>
    <x v="4"/>
  </r>
  <r>
    <x v="1"/>
    <n v="0"/>
    <x v="6"/>
    <x v="4"/>
    <x v="2"/>
    <x v="2"/>
    <x v="4"/>
  </r>
  <r>
    <x v="1"/>
    <n v="29.48"/>
    <x v="136"/>
    <x v="134"/>
    <x v="120"/>
    <x v="103"/>
    <x v="154"/>
  </r>
  <r>
    <x v="1"/>
    <s v="-"/>
    <x v="3"/>
    <x v="3"/>
    <x v="3"/>
    <x v="3"/>
    <x v="3"/>
  </r>
  <r>
    <x v="1"/>
    <n v="0"/>
    <x v="6"/>
    <x v="4"/>
    <x v="121"/>
    <x v="104"/>
    <x v="155"/>
  </r>
  <r>
    <x v="1"/>
    <n v="74.900000000000006"/>
    <x v="137"/>
    <x v="135"/>
    <x v="122"/>
    <x v="105"/>
    <x v="156"/>
  </r>
  <r>
    <x v="1"/>
    <n v="0"/>
    <x v="6"/>
    <x v="4"/>
    <x v="2"/>
    <x v="2"/>
    <x v="4"/>
  </r>
  <r>
    <x v="1"/>
    <n v="0"/>
    <x v="6"/>
    <x v="4"/>
    <x v="2"/>
    <x v="2"/>
    <x v="4"/>
  </r>
  <r>
    <x v="1"/>
    <n v="0"/>
    <x v="6"/>
    <x v="4"/>
    <x v="2"/>
    <x v="2"/>
    <x v="4"/>
  </r>
  <r>
    <x v="1"/>
    <n v="43.787999999999997"/>
    <x v="138"/>
    <x v="136"/>
    <x v="123"/>
    <x v="106"/>
    <x v="81"/>
  </r>
  <r>
    <x v="1"/>
    <n v="28.8"/>
    <x v="139"/>
    <x v="137"/>
    <x v="124"/>
    <x v="107"/>
    <x v="157"/>
  </r>
  <r>
    <x v="1"/>
    <n v="2.2999999999999998"/>
    <x v="6"/>
    <x v="138"/>
    <x v="2"/>
    <x v="108"/>
    <x v="158"/>
  </r>
  <r>
    <x v="1"/>
    <n v="12.2"/>
    <x v="140"/>
    <x v="139"/>
    <x v="125"/>
    <x v="109"/>
    <x v="85"/>
  </r>
  <r>
    <x v="1"/>
    <s v="-"/>
    <x v="3"/>
    <x v="3"/>
    <x v="3"/>
    <x v="3"/>
    <x v="3"/>
  </r>
  <r>
    <x v="1"/>
    <n v="0"/>
    <x v="6"/>
    <x v="4"/>
    <x v="2"/>
    <x v="2"/>
    <x v="4"/>
  </r>
  <r>
    <x v="1"/>
    <n v="-259.767"/>
    <x v="141"/>
    <x v="140"/>
    <x v="126"/>
    <x v="110"/>
    <x v="73"/>
  </r>
  <r>
    <x v="2"/>
    <n v="-18.038"/>
    <x v="142"/>
    <x v="141"/>
    <x v="127"/>
    <x v="2"/>
    <x v="159"/>
  </r>
  <r>
    <x v="1"/>
    <n v="47.710999999999999"/>
    <x v="143"/>
    <x v="142"/>
    <x v="128"/>
    <x v="111"/>
    <x v="160"/>
  </r>
  <r>
    <x v="1"/>
    <n v="37.06"/>
    <x v="144"/>
    <x v="143"/>
    <x v="129"/>
    <x v="112"/>
    <x v="161"/>
  </r>
  <r>
    <x v="1"/>
    <s v="-"/>
    <x v="3"/>
    <x v="3"/>
    <x v="3"/>
    <x v="3"/>
    <x v="3"/>
  </r>
  <r>
    <x v="1"/>
    <n v="18.100000000000001"/>
    <x v="145"/>
    <x v="144"/>
    <x v="130"/>
    <x v="113"/>
    <x v="162"/>
  </r>
  <r>
    <x v="1"/>
    <n v="46.243000000000002"/>
    <x v="146"/>
    <x v="145"/>
    <x v="131"/>
    <x v="114"/>
    <x v="163"/>
  </r>
  <r>
    <x v="1"/>
    <n v="7.8078739669110115"/>
    <x v="147"/>
    <x v="146"/>
    <x v="132"/>
    <x v="2"/>
    <x v="164"/>
  </r>
  <r>
    <x v="1"/>
    <n v="119"/>
    <x v="148"/>
    <x v="147"/>
    <x v="133"/>
    <x v="115"/>
    <x v="165"/>
  </r>
  <r>
    <x v="1"/>
    <n v="22.545999999999999"/>
    <x v="149"/>
    <x v="148"/>
    <x v="134"/>
    <x v="116"/>
    <x v="47"/>
  </r>
  <r>
    <x v="1"/>
    <n v="35.165999999999997"/>
    <x v="150"/>
    <x v="149"/>
    <x v="135"/>
    <x v="117"/>
    <x v="8"/>
  </r>
  <r>
    <x v="1"/>
    <n v="158.9"/>
    <x v="151"/>
    <x v="150"/>
    <x v="136"/>
    <x v="118"/>
    <x v="113"/>
  </r>
  <r>
    <x v="1"/>
    <n v="9.1769999999999996"/>
    <x v="152"/>
    <x v="151"/>
    <x v="137"/>
    <x v="119"/>
    <x v="166"/>
  </r>
  <r>
    <x v="1"/>
    <n v="0"/>
    <x v="6"/>
    <x v="152"/>
    <x v="138"/>
    <x v="120"/>
    <x v="167"/>
  </r>
  <r>
    <x v="1"/>
    <n v="2.44184"/>
    <x v="153"/>
    <x v="153"/>
    <x v="139"/>
    <x v="121"/>
    <x v="4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n v="25"/>
    <x v="28"/>
    <x v="154"/>
    <x v="140"/>
    <x v="2"/>
    <x v="47"/>
  </r>
  <r>
    <x v="1"/>
    <n v="0"/>
    <x v="6"/>
    <x v="4"/>
    <x v="2"/>
    <x v="2"/>
    <x v="72"/>
  </r>
  <r>
    <x v="1"/>
    <n v="-915.60000000000014"/>
    <x v="154"/>
    <x v="155"/>
    <x v="141"/>
    <x v="2"/>
    <x v="168"/>
  </r>
  <r>
    <x v="1"/>
    <n v="47.795000000000002"/>
    <x v="155"/>
    <x v="156"/>
    <x v="142"/>
    <x v="122"/>
    <x v="169"/>
  </r>
  <r>
    <x v="1"/>
    <n v="0"/>
    <x v="156"/>
    <x v="157"/>
    <x v="143"/>
    <x v="123"/>
    <x v="170"/>
  </r>
  <r>
    <x v="1"/>
    <n v="0"/>
    <x v="6"/>
    <x v="4"/>
    <x v="2"/>
    <x v="2"/>
    <x v="4"/>
  </r>
  <r>
    <x v="1"/>
    <n v="35.22"/>
    <x v="157"/>
    <x v="158"/>
    <x v="144"/>
    <x v="124"/>
    <x v="171"/>
  </r>
  <r>
    <x v="1"/>
    <n v="24.036000000000001"/>
    <x v="158"/>
    <x v="159"/>
    <x v="145"/>
    <x v="125"/>
    <x v="172"/>
  </r>
  <r>
    <x v="1"/>
    <n v="0"/>
    <x v="6"/>
    <x v="160"/>
    <x v="146"/>
    <x v="126"/>
    <x v="173"/>
  </r>
  <r>
    <x v="1"/>
    <n v="17.349"/>
    <x v="159"/>
    <x v="161"/>
    <x v="147"/>
    <x v="127"/>
    <x v="174"/>
  </r>
  <r>
    <x v="1"/>
    <n v="9.3000000000000007"/>
    <x v="160"/>
    <x v="162"/>
    <x v="148"/>
    <x v="128"/>
    <x v="175"/>
  </r>
  <r>
    <x v="1"/>
    <s v="-"/>
    <x v="3"/>
    <x v="3"/>
    <x v="3"/>
    <x v="3"/>
    <x v="3"/>
  </r>
  <r>
    <x v="1"/>
    <n v="0"/>
    <x v="6"/>
    <x v="4"/>
    <x v="2"/>
    <x v="2"/>
    <x v="4"/>
  </r>
  <r>
    <x v="1"/>
    <n v="110"/>
    <x v="161"/>
    <x v="163"/>
    <x v="149"/>
    <x v="129"/>
    <x v="4"/>
  </r>
  <r>
    <x v="1"/>
    <n v="1.4488700000000001"/>
    <x v="162"/>
    <x v="164"/>
    <x v="150"/>
    <x v="130"/>
    <x v="176"/>
  </r>
  <r>
    <x v="1"/>
    <n v="28.324999999999999"/>
    <x v="163"/>
    <x v="165"/>
    <x v="151"/>
    <x v="131"/>
    <x v="31"/>
  </r>
  <r>
    <x v="1"/>
    <n v="-189.89"/>
    <x v="164"/>
    <x v="166"/>
    <x v="152"/>
    <x v="132"/>
    <x v="177"/>
  </r>
  <r>
    <x v="1"/>
    <n v="75.870999999999995"/>
    <x v="165"/>
    <x v="167"/>
    <x v="153"/>
    <x v="133"/>
    <x v="178"/>
  </r>
  <r>
    <x v="1"/>
    <n v="0"/>
    <x v="6"/>
    <x v="4"/>
    <x v="2"/>
    <x v="2"/>
    <x v="4"/>
  </r>
  <r>
    <x v="1"/>
    <n v="0"/>
    <x v="6"/>
    <x v="4"/>
    <x v="7"/>
    <x v="134"/>
    <x v="96"/>
  </r>
  <r>
    <x v="1"/>
    <n v="0"/>
    <x v="6"/>
    <x v="4"/>
    <x v="2"/>
    <x v="2"/>
    <x v="66"/>
  </r>
  <r>
    <x v="1"/>
    <n v="0"/>
    <x v="6"/>
    <x v="4"/>
    <x v="2"/>
    <x v="2"/>
    <x v="10"/>
  </r>
  <r>
    <x v="1"/>
    <n v="130.47"/>
    <x v="166"/>
    <x v="168"/>
    <x v="154"/>
    <x v="2"/>
    <x v="179"/>
  </r>
  <r>
    <x v="1"/>
    <n v="0"/>
    <x v="6"/>
    <x v="4"/>
    <x v="2"/>
    <x v="2"/>
    <x v="4"/>
  </r>
  <r>
    <x v="0"/>
    <n v="41"/>
    <x v="167"/>
    <x v="169"/>
    <x v="155"/>
    <x v="135"/>
    <x v="180"/>
  </r>
  <r>
    <x v="1"/>
    <n v="11.6"/>
    <x v="168"/>
    <x v="170"/>
    <x v="156"/>
    <x v="136"/>
    <x v="112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181"/>
  </r>
  <r>
    <x v="3"/>
    <n v="31"/>
    <x v="169"/>
    <x v="171"/>
    <x v="157"/>
    <x v="12"/>
    <x v="182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170"/>
    <x v="172"/>
    <x v="158"/>
    <x v="2"/>
    <x v="183"/>
  </r>
  <r>
    <x v="1"/>
    <n v="552.16"/>
    <x v="171"/>
    <x v="173"/>
    <x v="159"/>
    <x v="2"/>
    <x v="4"/>
  </r>
  <r>
    <x v="1"/>
    <n v="113.57999999999998"/>
    <x v="172"/>
    <x v="174"/>
    <x v="160"/>
    <x v="137"/>
    <x v="18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126"/>
    <x v="173"/>
    <x v="175"/>
    <x v="161"/>
    <x v="2"/>
    <x v="185"/>
  </r>
  <r>
    <x v="1"/>
    <n v="59.552999999999997"/>
    <x v="174"/>
    <x v="176"/>
    <x v="162"/>
    <x v="138"/>
    <x v="186"/>
  </r>
  <r>
    <x v="1"/>
    <n v="-1.1599999999999966"/>
    <x v="175"/>
    <x v="177"/>
    <x v="163"/>
    <x v="2"/>
    <x v="187"/>
  </r>
  <r>
    <x v="1"/>
    <n v="-320.82"/>
    <x v="176"/>
    <x v="178"/>
    <x v="164"/>
    <x v="2"/>
    <x v="188"/>
  </r>
  <r>
    <x v="1"/>
    <s v="-"/>
    <x v="3"/>
    <x v="3"/>
    <x v="3"/>
    <x v="3"/>
    <x v="3"/>
  </r>
  <r>
    <x v="1"/>
    <n v="2.2890000000000001"/>
    <x v="177"/>
    <x v="179"/>
    <x v="165"/>
    <x v="139"/>
    <x v="189"/>
  </r>
  <r>
    <x v="1"/>
    <n v="-13.97"/>
    <x v="178"/>
    <x v="180"/>
    <x v="2"/>
    <x v="2"/>
    <x v="47"/>
  </r>
  <r>
    <x v="1"/>
    <n v="11.832000000000001"/>
    <x v="179"/>
    <x v="181"/>
    <x v="166"/>
    <x v="140"/>
    <x v="166"/>
  </r>
  <r>
    <x v="1"/>
    <n v="0.126"/>
    <x v="180"/>
    <x v="182"/>
    <x v="167"/>
    <x v="141"/>
    <x v="190"/>
  </r>
  <r>
    <x v="1"/>
    <n v="-1.877"/>
    <x v="181"/>
    <x v="183"/>
    <x v="168"/>
    <x v="142"/>
    <x v="191"/>
  </r>
  <r>
    <x v="1"/>
    <n v="3.7570000000000001"/>
    <x v="182"/>
    <x v="184"/>
    <x v="169"/>
    <x v="143"/>
    <x v="192"/>
  </r>
  <r>
    <x v="1"/>
    <n v="1.75"/>
    <x v="183"/>
    <x v="185"/>
    <x v="170"/>
    <x v="144"/>
    <x v="193"/>
  </r>
  <r>
    <x v="1"/>
    <n v="0"/>
    <x v="6"/>
    <x v="4"/>
    <x v="2"/>
    <x v="2"/>
    <x v="8"/>
  </r>
  <r>
    <x v="1"/>
    <n v="4.8419999999999996"/>
    <x v="184"/>
    <x v="186"/>
    <x v="171"/>
    <x v="145"/>
    <x v="194"/>
  </r>
  <r>
    <x v="1"/>
    <n v="4.0076000000000001"/>
    <x v="185"/>
    <x v="187"/>
    <x v="172"/>
    <x v="146"/>
    <x v="195"/>
  </r>
  <r>
    <x v="1"/>
    <n v="4"/>
    <x v="186"/>
    <x v="188"/>
    <x v="173"/>
    <x v="147"/>
    <x v="196"/>
  </r>
  <r>
    <x v="1"/>
    <n v="0"/>
    <x v="6"/>
    <x v="4"/>
    <x v="2"/>
    <x v="2"/>
    <x v="4"/>
  </r>
  <r>
    <x v="1"/>
    <n v="2.532"/>
    <x v="6"/>
    <x v="189"/>
    <x v="2"/>
    <x v="2"/>
    <x v="4"/>
  </r>
  <r>
    <x v="1"/>
    <n v="104.639"/>
    <x v="187"/>
    <x v="190"/>
    <x v="174"/>
    <x v="148"/>
    <x v="197"/>
  </r>
  <r>
    <x v="1"/>
    <n v="2.5"/>
    <x v="188"/>
    <x v="32"/>
    <x v="175"/>
    <x v="149"/>
    <x v="190"/>
  </r>
  <r>
    <x v="1"/>
    <n v="20.608000000000001"/>
    <x v="6"/>
    <x v="4"/>
    <x v="2"/>
    <x v="2"/>
    <x v="4"/>
  </r>
  <r>
    <x v="1"/>
    <n v="3.298"/>
    <x v="189"/>
    <x v="191"/>
    <x v="176"/>
    <x v="150"/>
    <x v="198"/>
  </r>
  <r>
    <x v="1"/>
    <n v="0"/>
    <x v="190"/>
    <x v="4"/>
    <x v="2"/>
    <x v="2"/>
    <x v="4"/>
  </r>
  <r>
    <x v="1"/>
    <n v="0.76"/>
    <x v="191"/>
    <x v="192"/>
    <x v="177"/>
    <x v="151"/>
    <x v="199"/>
  </r>
  <r>
    <x v="1"/>
    <n v="0"/>
    <x v="6"/>
    <x v="4"/>
    <x v="2"/>
    <x v="2"/>
    <x v="4"/>
  </r>
  <r>
    <x v="1"/>
    <n v="8.7729999999999997"/>
    <x v="192"/>
    <x v="193"/>
    <x v="2"/>
    <x v="2"/>
    <x v="200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-1.256"/>
    <x v="193"/>
    <x v="194"/>
    <x v="178"/>
    <x v="152"/>
    <x v="201"/>
  </r>
  <r>
    <x v="1"/>
    <n v="22.51"/>
    <x v="194"/>
    <x v="195"/>
    <x v="179"/>
    <x v="153"/>
    <x v="202"/>
  </r>
  <r>
    <x v="1"/>
    <n v="0"/>
    <x v="6"/>
    <x v="4"/>
    <x v="2"/>
    <x v="2"/>
    <x v="203"/>
  </r>
  <r>
    <x v="1"/>
    <s v="-"/>
    <x v="3"/>
    <x v="3"/>
    <x v="3"/>
    <x v="3"/>
    <x v="3"/>
  </r>
  <r>
    <x v="1"/>
    <n v="3.282"/>
    <x v="195"/>
    <x v="196"/>
    <x v="180"/>
    <x v="154"/>
    <x v="204"/>
  </r>
  <r>
    <x v="1"/>
    <n v="91.03"/>
    <x v="196"/>
    <x v="197"/>
    <x v="181"/>
    <x v="155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n v="3"/>
    <x v="197"/>
    <x v="103"/>
    <x v="94"/>
    <x v="83"/>
    <x v="10"/>
  </r>
  <r>
    <x v="1"/>
    <n v="-12.539"/>
    <x v="198"/>
    <x v="198"/>
    <x v="182"/>
    <x v="156"/>
    <x v="47"/>
  </r>
  <r>
    <x v="1"/>
    <n v="-8.0269999999999992"/>
    <x v="199"/>
    <x v="4"/>
    <x v="2"/>
    <x v="2"/>
    <x v="190"/>
  </r>
  <r>
    <x v="1"/>
    <n v="-12.667999999999999"/>
    <x v="200"/>
    <x v="199"/>
    <x v="183"/>
    <x v="157"/>
    <x v="62"/>
  </r>
  <r>
    <x v="1"/>
    <n v="0"/>
    <x v="6"/>
    <x v="4"/>
    <x v="2"/>
    <x v="2"/>
    <x v="4"/>
  </r>
  <r>
    <x v="1"/>
    <n v="7.3890000000000002"/>
    <x v="201"/>
    <x v="200"/>
    <x v="184"/>
    <x v="158"/>
    <x v="47"/>
  </r>
  <r>
    <x v="1"/>
    <n v="4.95"/>
    <x v="202"/>
    <x v="201"/>
    <x v="185"/>
    <x v="159"/>
    <x v="205"/>
  </r>
  <r>
    <x v="1"/>
    <n v="0"/>
    <x v="6"/>
    <x v="4"/>
    <x v="2"/>
    <x v="2"/>
    <x v="4"/>
  </r>
  <r>
    <x v="1"/>
    <n v="61.004890000000003"/>
    <x v="203"/>
    <x v="202"/>
    <x v="186"/>
    <x v="160"/>
    <x v="206"/>
  </r>
  <r>
    <x v="1"/>
    <n v="-32.116029999999995"/>
    <x v="204"/>
    <x v="203"/>
    <x v="187"/>
    <x v="161"/>
    <x v="207"/>
  </r>
  <r>
    <x v="1"/>
    <n v="0"/>
    <x v="6"/>
    <x v="4"/>
    <x v="2"/>
    <x v="2"/>
    <x v="4"/>
  </r>
  <r>
    <x v="1"/>
    <n v="45.345999999999997"/>
    <x v="205"/>
    <x v="204"/>
    <x v="188"/>
    <x v="162"/>
    <x v="208"/>
  </r>
  <r>
    <x v="1"/>
    <n v="0"/>
    <x v="6"/>
    <x v="4"/>
    <x v="2"/>
    <x v="2"/>
    <x v="4"/>
  </r>
  <r>
    <x v="1"/>
    <n v="4.4969999999999999"/>
    <x v="206"/>
    <x v="205"/>
    <x v="189"/>
    <x v="163"/>
    <x v="209"/>
  </r>
  <r>
    <x v="1"/>
    <n v="0"/>
    <x v="6"/>
    <x v="4"/>
    <x v="2"/>
    <x v="2"/>
    <x v="4"/>
  </r>
  <r>
    <x v="1"/>
    <n v="7.4999999999999997E-2"/>
    <x v="6"/>
    <x v="206"/>
    <x v="190"/>
    <x v="164"/>
    <x v="210"/>
  </r>
  <r>
    <x v="1"/>
    <n v="1.282"/>
    <x v="207"/>
    <x v="207"/>
    <x v="191"/>
    <x v="165"/>
    <x v="211"/>
  </r>
  <r>
    <x v="1"/>
    <n v="7.65"/>
    <x v="208"/>
    <x v="208"/>
    <x v="192"/>
    <x v="166"/>
    <x v="212"/>
  </r>
  <r>
    <x v="1"/>
    <n v="0.14499999999999999"/>
    <x v="209"/>
    <x v="209"/>
    <x v="193"/>
    <x v="167"/>
    <x v="213"/>
  </r>
  <r>
    <x v="1"/>
    <n v="2.2509999999999999"/>
    <x v="210"/>
    <x v="210"/>
    <x v="194"/>
    <x v="168"/>
    <x v="62"/>
  </r>
  <r>
    <x v="1"/>
    <n v="8.1999999999999993"/>
    <x v="6"/>
    <x v="188"/>
    <x v="173"/>
    <x v="147"/>
    <x v="209"/>
  </r>
  <r>
    <x v="1"/>
    <n v="0.4"/>
    <x v="211"/>
    <x v="211"/>
    <x v="195"/>
    <x v="169"/>
    <x v="4"/>
  </r>
  <r>
    <x v="1"/>
    <n v="17"/>
    <x v="6"/>
    <x v="4"/>
    <x v="7"/>
    <x v="134"/>
    <x v="8"/>
  </r>
  <r>
    <x v="1"/>
    <n v="9.8000000000000007"/>
    <x v="212"/>
    <x v="4"/>
    <x v="39"/>
    <x v="34"/>
    <x v="214"/>
  </r>
  <r>
    <x v="1"/>
    <n v="2.7"/>
    <x v="213"/>
    <x v="4"/>
    <x v="2"/>
    <x v="2"/>
    <x v="215"/>
  </r>
  <r>
    <x v="1"/>
    <n v="15"/>
    <x v="133"/>
    <x v="212"/>
    <x v="196"/>
    <x v="93"/>
    <x v="10"/>
  </r>
  <r>
    <x v="1"/>
    <n v="2.1179999999999999"/>
    <x v="214"/>
    <x v="213"/>
    <x v="197"/>
    <x v="170"/>
    <x v="216"/>
  </r>
  <r>
    <x v="1"/>
    <n v="46"/>
    <x v="215"/>
    <x v="4"/>
    <x v="2"/>
    <x v="2"/>
    <x v="38"/>
  </r>
  <r>
    <x v="1"/>
    <n v="0"/>
    <x v="6"/>
    <x v="4"/>
    <x v="2"/>
    <x v="2"/>
    <x v="28"/>
  </r>
  <r>
    <x v="1"/>
    <n v="0"/>
    <x v="6"/>
    <x v="4"/>
    <x v="2"/>
    <x v="2"/>
    <x v="4"/>
  </r>
  <r>
    <x v="1"/>
    <n v="2.4049999999999998"/>
    <x v="216"/>
    <x v="214"/>
    <x v="198"/>
    <x v="171"/>
    <x v="10"/>
  </r>
  <r>
    <x v="2"/>
    <n v="11"/>
    <x v="217"/>
    <x v="215"/>
    <x v="199"/>
    <x v="17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n v="0"/>
    <x v="6"/>
    <x v="4"/>
    <x v="2"/>
    <x v="2"/>
    <x v="4"/>
  </r>
  <r>
    <x v="1"/>
    <s v="-"/>
    <x v="3"/>
    <x v="3"/>
    <x v="3"/>
    <x v="3"/>
    <x v="3"/>
  </r>
  <r>
    <x v="1"/>
    <n v="3.7499999999999991"/>
    <x v="218"/>
    <x v="216"/>
    <x v="200"/>
    <x v="2"/>
    <x v="217"/>
  </r>
  <r>
    <x v="1"/>
    <n v="650.25000000000011"/>
    <x v="219"/>
    <x v="217"/>
    <x v="201"/>
    <x v="173"/>
    <x v="218"/>
  </r>
  <r>
    <x v="1"/>
    <n v="0"/>
    <x v="6"/>
    <x v="4"/>
    <x v="2"/>
    <x v="2"/>
    <x v="219"/>
  </r>
  <r>
    <x v="1"/>
    <n v="25.937999999999999"/>
    <x v="220"/>
    <x v="218"/>
    <x v="202"/>
    <x v="174"/>
    <x v="4"/>
  </r>
  <r>
    <x v="1"/>
    <n v="3.7759999999999998"/>
    <x v="221"/>
    <x v="219"/>
    <x v="2"/>
    <x v="2"/>
    <x v="62"/>
  </r>
  <r>
    <x v="1"/>
    <n v="21.411000000000001"/>
    <x v="222"/>
    <x v="220"/>
    <x v="203"/>
    <x v="175"/>
    <x v="220"/>
  </r>
  <r>
    <x v="1"/>
    <n v="9.1661400000000004"/>
    <x v="223"/>
    <x v="221"/>
    <x v="204"/>
    <x v="176"/>
    <x v="221"/>
  </r>
  <r>
    <x v="1"/>
    <n v="11.955821"/>
    <x v="224"/>
    <x v="222"/>
    <x v="205"/>
    <x v="177"/>
    <x v="222"/>
  </r>
  <r>
    <x v="1"/>
    <n v="-4.8372000000000002"/>
    <x v="225"/>
    <x v="223"/>
    <x v="206"/>
    <x v="178"/>
    <x v="223"/>
  </r>
  <r>
    <x v="1"/>
    <n v="41.803640000000001"/>
    <x v="226"/>
    <x v="224"/>
    <x v="207"/>
    <x v="179"/>
    <x v="14"/>
  </r>
  <r>
    <x v="1"/>
    <s v="-"/>
    <x v="3"/>
    <x v="3"/>
    <x v="3"/>
    <x v="3"/>
    <x v="3"/>
  </r>
  <r>
    <x v="1"/>
    <n v="0"/>
    <x v="6"/>
    <x v="4"/>
    <x v="2"/>
    <x v="2"/>
    <x v="224"/>
  </r>
  <r>
    <x v="1"/>
    <n v="0"/>
    <x v="6"/>
    <x v="4"/>
    <x v="2"/>
    <x v="93"/>
    <x v="148"/>
  </r>
  <r>
    <x v="1"/>
    <n v="0"/>
    <x v="6"/>
    <x v="4"/>
    <x v="2"/>
    <x v="2"/>
    <x v="4"/>
  </r>
  <r>
    <x v="1"/>
    <n v="266.26000000000005"/>
    <x v="227"/>
    <x v="225"/>
    <x v="208"/>
    <x v="2"/>
    <x v="225"/>
  </r>
  <r>
    <x v="1"/>
    <n v="0"/>
    <x v="6"/>
    <x v="4"/>
    <x v="2"/>
    <x v="180"/>
    <x v="226"/>
  </r>
  <r>
    <x v="1"/>
    <n v="0"/>
    <x v="6"/>
    <x v="4"/>
    <x v="2"/>
    <x v="2"/>
    <x v="4"/>
  </r>
  <r>
    <x v="1"/>
    <n v="0"/>
    <x v="6"/>
    <x v="4"/>
    <x v="2"/>
    <x v="2"/>
    <x v="4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1"/>
    <s v="-"/>
    <x v="3"/>
    <x v="3"/>
    <x v="3"/>
    <x v="3"/>
    <x v="3"/>
  </r>
  <r>
    <x v="2"/>
    <n v="11.2"/>
    <x v="228"/>
    <x v="226"/>
    <x v="209"/>
    <x v="181"/>
    <x v="227"/>
  </r>
  <r>
    <x v="2"/>
    <n v="0"/>
    <x v="6"/>
    <x v="4"/>
    <x v="2"/>
    <x v="2"/>
    <x v="4"/>
  </r>
  <r>
    <x v="3"/>
    <n v="138"/>
    <x v="229"/>
    <x v="227"/>
    <x v="210"/>
    <x v="2"/>
    <x v="4"/>
  </r>
  <r>
    <x v="3"/>
    <n v="0"/>
    <x v="6"/>
    <x v="4"/>
    <x v="2"/>
    <x v="2"/>
    <x v="4"/>
  </r>
  <r>
    <x v="2"/>
    <n v="0"/>
    <x v="6"/>
    <x v="4"/>
    <x v="211"/>
    <x v="182"/>
    <x v="228"/>
  </r>
  <r>
    <x v="2"/>
    <n v="34.058999999999997"/>
    <x v="230"/>
    <x v="228"/>
    <x v="212"/>
    <x v="183"/>
    <x v="109"/>
  </r>
  <r>
    <x v="2"/>
    <n v="0"/>
    <x v="6"/>
    <x v="4"/>
    <x v="2"/>
    <x v="2"/>
    <x v="4"/>
  </r>
  <r>
    <x v="2"/>
    <n v="0"/>
    <x v="231"/>
    <x v="229"/>
    <x v="213"/>
    <x v="184"/>
    <x v="38"/>
  </r>
  <r>
    <x v="2"/>
    <n v="0"/>
    <x v="6"/>
    <x v="4"/>
    <x v="2"/>
    <x v="2"/>
    <x v="229"/>
  </r>
  <r>
    <x v="2"/>
    <s v="-"/>
    <x v="3"/>
    <x v="3"/>
    <x v="3"/>
    <x v="3"/>
    <x v="3"/>
  </r>
  <r>
    <x v="2"/>
    <s v="-"/>
    <x v="3"/>
    <x v="3"/>
    <x v="3"/>
    <x v="3"/>
    <x v="3"/>
  </r>
  <r>
    <x v="2"/>
    <s v="-"/>
    <x v="3"/>
    <x v="3"/>
    <x v="3"/>
    <x v="3"/>
    <x v="3"/>
  </r>
  <r>
    <x v="2"/>
    <n v="28.1"/>
    <x v="232"/>
    <x v="230"/>
    <x v="214"/>
    <x v="49"/>
    <x v="230"/>
  </r>
  <r>
    <x v="2"/>
    <s v="-"/>
    <x v="3"/>
    <x v="3"/>
    <x v="3"/>
    <x v="3"/>
    <x v="3"/>
  </r>
  <r>
    <x v="2"/>
    <s v="-"/>
    <x v="3"/>
    <x v="3"/>
    <x v="3"/>
    <x v="3"/>
    <x v="3"/>
  </r>
  <r>
    <x v="2"/>
    <s v="-"/>
    <x v="3"/>
    <x v="3"/>
    <x v="3"/>
    <x v="3"/>
    <x v="3"/>
  </r>
  <r>
    <x v="2"/>
    <s v="-"/>
    <x v="3"/>
    <x v="3"/>
    <x v="3"/>
    <x v="3"/>
    <x v="3"/>
  </r>
  <r>
    <x v="2"/>
    <s v="-"/>
    <x v="3"/>
    <x v="3"/>
    <x v="3"/>
    <x v="3"/>
    <x v="3"/>
  </r>
  <r>
    <x v="2"/>
    <n v="0"/>
    <x v="6"/>
    <x v="4"/>
    <x v="2"/>
    <x v="2"/>
    <x v="231"/>
  </r>
  <r>
    <x v="2"/>
    <n v="42.5"/>
    <x v="233"/>
    <x v="231"/>
    <x v="215"/>
    <x v="185"/>
    <x v="232"/>
  </r>
  <r>
    <x v="2"/>
    <n v="110"/>
    <x v="234"/>
    <x v="65"/>
    <x v="216"/>
    <x v="186"/>
    <x v="233"/>
  </r>
  <r>
    <x v="2"/>
    <n v="0"/>
    <x v="6"/>
    <x v="4"/>
    <x v="2"/>
    <x v="2"/>
    <x v="4"/>
  </r>
  <r>
    <x v="2"/>
    <n v="0"/>
    <x v="6"/>
    <x v="4"/>
    <x v="2"/>
    <x v="2"/>
    <x v="4"/>
  </r>
  <r>
    <x v="3"/>
    <n v="256"/>
    <x v="235"/>
    <x v="232"/>
    <x v="217"/>
    <x v="187"/>
    <x v="4"/>
  </r>
  <r>
    <x v="2"/>
    <n v="171"/>
    <x v="6"/>
    <x v="4"/>
    <x v="2"/>
    <x v="2"/>
    <x v="4"/>
  </r>
  <r>
    <x v="2"/>
    <n v="89.917000000000002"/>
    <x v="236"/>
    <x v="233"/>
    <x v="218"/>
    <x v="188"/>
    <x v="4"/>
  </r>
  <r>
    <x v="2"/>
    <s v="-"/>
    <x v="3"/>
    <x v="3"/>
    <x v="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9492D-630A-4FED-8316-5BC73EBBE5F1}" name="Tabela dinâmica1" cacheId="3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82" firstHeaderRow="1" firstDataRow="1" firstDataCol="1"/>
  <pivotFields count="7">
    <pivotField axis="axisRow" showAll="0">
      <items count="5">
        <item x="3"/>
        <item x="0"/>
        <item x="2"/>
        <item x="1"/>
        <item t="default"/>
      </items>
    </pivotField>
    <pivotField dataField="1" showAll="0"/>
    <pivotField axis="axisRow" showAll="0">
      <items count="238">
        <item x="7"/>
        <item x="116"/>
        <item x="170"/>
        <item x="87"/>
        <item x="109"/>
        <item x="218"/>
        <item x="173"/>
        <item x="175"/>
        <item x="235"/>
        <item x="58"/>
        <item x="141"/>
        <item x="70"/>
        <item x="176"/>
        <item x="113"/>
        <item x="85"/>
        <item x="100"/>
        <item x="120"/>
        <item x="51"/>
        <item x="96"/>
        <item x="22"/>
        <item x="59"/>
        <item x="94"/>
        <item x="4"/>
        <item x="76"/>
        <item x="101"/>
        <item x="52"/>
        <item x="221"/>
        <item x="41"/>
        <item x="45"/>
        <item x="64"/>
        <item x="199"/>
        <item x="142"/>
        <item x="56"/>
        <item x="114"/>
        <item x="178"/>
        <item x="98"/>
        <item x="200"/>
        <item x="115"/>
        <item x="181"/>
        <item x="54"/>
        <item x="225"/>
        <item x="180"/>
        <item x="6"/>
        <item x="69"/>
        <item x="209"/>
        <item x="211"/>
        <item x="106"/>
        <item x="42"/>
        <item x="191"/>
        <item x="28"/>
        <item x="232"/>
        <item x="44"/>
        <item x="197"/>
        <item x="207"/>
        <item x="118"/>
        <item x="110"/>
        <item x="73"/>
        <item x="183"/>
        <item x="84"/>
        <item x="50"/>
        <item x="95"/>
        <item x="214"/>
        <item x="75"/>
        <item x="220"/>
        <item x="177"/>
        <item x="80"/>
        <item x="153"/>
        <item x="188"/>
        <item x="71"/>
        <item x="193"/>
        <item x="210"/>
        <item x="97"/>
        <item x="103"/>
        <item x="43"/>
        <item x="195"/>
        <item x="162"/>
        <item x="206"/>
        <item x="216"/>
        <item x="189"/>
        <item x="185"/>
        <item x="186"/>
        <item x="32"/>
        <item x="108"/>
        <item x="190"/>
        <item x="184"/>
        <item x="202"/>
        <item x="230"/>
        <item x="26"/>
        <item x="68"/>
        <item x="217"/>
        <item x="82"/>
        <item x="208"/>
        <item x="30"/>
        <item x="204"/>
        <item x="40"/>
        <item x="179"/>
        <item x="48"/>
        <item x="192"/>
        <item x="9"/>
        <item x="13"/>
        <item x="223"/>
        <item x="29"/>
        <item x="72"/>
        <item x="16"/>
        <item x="168"/>
        <item x="228"/>
        <item x="212"/>
        <item x="47"/>
        <item x="151"/>
        <item x="131"/>
        <item x="140"/>
        <item x="159"/>
        <item x="150"/>
        <item x="152"/>
        <item x="27"/>
        <item x="81"/>
        <item x="194"/>
        <item x="198"/>
        <item x="201"/>
        <item x="83"/>
        <item x="23"/>
        <item x="133"/>
        <item x="213"/>
        <item x="160"/>
        <item x="0"/>
        <item x="37"/>
        <item x="145"/>
        <item x="130"/>
        <item x="224"/>
        <item x="122"/>
        <item x="127"/>
        <item x="19"/>
        <item x="20"/>
        <item x="139"/>
        <item x="231"/>
        <item x="129"/>
        <item x="222"/>
        <item x="125"/>
        <item x="57"/>
        <item x="15"/>
        <item x="63"/>
        <item x="163"/>
        <item x="167"/>
        <item x="149"/>
        <item x="60"/>
        <item x="158"/>
        <item x="157"/>
        <item x="17"/>
        <item x="136"/>
        <item x="90"/>
        <item x="89"/>
        <item x="92"/>
        <item x="169"/>
        <item x="147"/>
        <item x="91"/>
        <item x="12"/>
        <item x="31"/>
        <item x="21"/>
        <item x="67"/>
        <item x="126"/>
        <item x="123"/>
        <item x="35"/>
        <item x="53"/>
        <item x="112"/>
        <item x="144"/>
        <item x="134"/>
        <item x="39"/>
        <item x="226"/>
        <item x="107"/>
        <item x="233"/>
        <item x="111"/>
        <item x="143"/>
        <item x="205"/>
        <item x="25"/>
        <item x="215"/>
        <item x="5"/>
        <item x="155"/>
        <item x="88"/>
        <item x="174"/>
        <item x="119"/>
        <item x="117"/>
        <item x="187"/>
        <item x="146"/>
        <item x="33"/>
        <item x="161"/>
        <item x="18"/>
        <item x="182"/>
        <item x="135"/>
        <item x="93"/>
        <item x="203"/>
        <item x="86"/>
        <item x="14"/>
        <item x="104"/>
        <item x="128"/>
        <item x="165"/>
        <item x="196"/>
        <item x="24"/>
        <item x="38"/>
        <item x="148"/>
        <item x="11"/>
        <item x="132"/>
        <item x="55"/>
        <item x="137"/>
        <item x="138"/>
        <item x="77"/>
        <item x="66"/>
        <item x="2"/>
        <item x="236"/>
        <item x="156"/>
        <item x="49"/>
        <item x="234"/>
        <item x="102"/>
        <item x="78"/>
        <item x="79"/>
        <item x="65"/>
        <item x="229"/>
        <item x="154"/>
        <item x="36"/>
        <item x="164"/>
        <item x="124"/>
        <item x="172"/>
        <item x="10"/>
        <item x="227"/>
        <item x="99"/>
        <item x="34"/>
        <item x="121"/>
        <item x="8"/>
        <item x="62"/>
        <item x="1"/>
        <item x="74"/>
        <item x="166"/>
        <item x="105"/>
        <item x="219"/>
        <item x="61"/>
        <item x="171"/>
        <item x="46"/>
        <item x="3"/>
        <item t="default"/>
      </items>
    </pivotField>
    <pivotField axis="axisRow" showAll="0">
      <items count="235">
        <item x="228"/>
        <item x="111"/>
        <item x="67"/>
        <item x="56"/>
        <item x="42"/>
        <item x="114"/>
        <item x="99"/>
        <item x="55"/>
        <item x="49"/>
        <item x="57"/>
        <item x="119"/>
        <item x="77"/>
        <item x="7"/>
        <item x="20"/>
        <item x="52"/>
        <item x="38"/>
        <item x="141"/>
        <item x="50"/>
        <item x="39"/>
        <item x="118"/>
        <item x="63"/>
        <item x="23"/>
        <item x="40"/>
        <item x="100"/>
        <item x="146"/>
        <item x="116"/>
        <item x="73"/>
        <item x="198"/>
        <item x="151"/>
        <item x="178"/>
        <item x="223"/>
        <item x="4"/>
        <item x="206"/>
        <item x="209"/>
        <item x="152"/>
        <item x="211"/>
        <item x="105"/>
        <item x="192"/>
        <item x="182"/>
        <item x="25"/>
        <item x="189"/>
        <item x="121"/>
        <item x="110"/>
        <item x="207"/>
        <item x="185"/>
        <item x="85"/>
        <item x="48"/>
        <item x="41"/>
        <item x="213"/>
        <item x="76"/>
        <item x="179"/>
        <item x="210"/>
        <item x="153"/>
        <item x="32"/>
        <item x="108"/>
        <item x="187"/>
        <item x="71"/>
        <item x="194"/>
        <item x="191"/>
        <item x="13"/>
        <item x="103"/>
        <item x="183"/>
        <item x="196"/>
        <item x="84"/>
        <item x="199"/>
        <item x="181"/>
        <item x="188"/>
        <item x="138"/>
        <item x="180"/>
        <item x="29"/>
        <item x="130"/>
        <item x="186"/>
        <item x="201"/>
        <item x="205"/>
        <item x="164"/>
        <item x="190"/>
        <item x="24"/>
        <item x="68"/>
        <item x="222"/>
        <item x="83"/>
        <item x="208"/>
        <item x="86"/>
        <item x="154"/>
        <item x="18"/>
        <item x="214"/>
        <item x="37"/>
        <item x="203"/>
        <item x="45"/>
        <item x="107"/>
        <item x="200"/>
        <item x="193"/>
        <item x="62"/>
        <item x="8"/>
        <item x="69"/>
        <item x="75"/>
        <item x="219"/>
        <item x="44"/>
        <item x="87"/>
        <item x="221"/>
        <item x="54"/>
        <item x="139"/>
        <item x="81"/>
        <item x="162"/>
        <item x="34"/>
        <item x="195"/>
        <item x="216"/>
        <item x="170"/>
        <item x="212"/>
        <item x="9"/>
        <item x="132"/>
        <item x="96"/>
        <item x="137"/>
        <item x="144"/>
        <item x="95"/>
        <item x="129"/>
        <item x="218"/>
        <item x="27"/>
        <item x="82"/>
        <item x="17"/>
        <item x="0"/>
        <item x="90"/>
        <item x="126"/>
        <item x="120"/>
        <item x="215"/>
        <item x="220"/>
        <item x="14"/>
        <item x="161"/>
        <item x="226"/>
        <item x="101"/>
        <item x="15"/>
        <item x="61"/>
        <item x="26"/>
        <item x="117"/>
        <item x="12"/>
        <item x="148"/>
        <item x="165"/>
        <item x="21"/>
        <item x="134"/>
        <item x="140"/>
        <item x="5"/>
        <item x="28"/>
        <item x="19"/>
        <item x="16"/>
        <item x="171"/>
        <item x="58"/>
        <item x="72"/>
        <item x="51"/>
        <item x="36"/>
        <item x="229"/>
        <item x="143"/>
        <item x="159"/>
        <item x="224"/>
        <item x="94"/>
        <item x="125"/>
        <item x="231"/>
        <item x="122"/>
        <item x="169"/>
        <item x="230"/>
        <item x="106"/>
        <item x="204"/>
        <item x="113"/>
        <item x="2"/>
        <item x="112"/>
        <item x="124"/>
        <item x="149"/>
        <item x="142"/>
        <item x="163"/>
        <item x="156"/>
        <item x="202"/>
        <item x="158"/>
        <item x="172"/>
        <item x="6"/>
        <item x="102"/>
        <item x="176"/>
        <item x="30"/>
        <item x="97"/>
        <item x="184"/>
        <item x="93"/>
        <item x="10"/>
        <item x="91"/>
        <item x="133"/>
        <item x="66"/>
        <item x="167"/>
        <item x="127"/>
        <item x="22"/>
        <item x="46"/>
        <item x="160"/>
        <item x="177"/>
        <item x="145"/>
        <item x="227"/>
        <item x="65"/>
        <item x="88"/>
        <item x="131"/>
        <item x="233"/>
        <item x="135"/>
        <item x="157"/>
        <item x="147"/>
        <item x="175"/>
        <item x="78"/>
        <item x="136"/>
        <item x="128"/>
        <item x="53"/>
        <item x="35"/>
        <item x="150"/>
        <item x="197"/>
        <item x="168"/>
        <item x="89"/>
        <item x="79"/>
        <item x="115"/>
        <item x="92"/>
        <item x="70"/>
        <item x="47"/>
        <item x="33"/>
        <item x="64"/>
        <item x="80"/>
        <item x="11"/>
        <item x="123"/>
        <item x="155"/>
        <item x="225"/>
        <item x="98"/>
        <item x="174"/>
        <item x="232"/>
        <item x="166"/>
        <item x="1"/>
        <item x="60"/>
        <item x="74"/>
        <item x="104"/>
        <item x="31"/>
        <item x="217"/>
        <item x="109"/>
        <item x="173"/>
        <item x="59"/>
        <item x="43"/>
        <item x="3"/>
        <item t="default"/>
      </items>
    </pivotField>
    <pivotField axis="axisRow" showAll="0">
      <items count="220">
        <item x="206"/>
        <item x="211"/>
        <item x="99"/>
        <item x="126"/>
        <item x="50"/>
        <item x="103"/>
        <item x="174"/>
        <item x="154"/>
        <item x="161"/>
        <item x="108"/>
        <item x="18"/>
        <item x="6"/>
        <item x="55"/>
        <item x="35"/>
        <item x="9"/>
        <item x="53"/>
        <item x="54"/>
        <item x="127"/>
        <item x="48"/>
        <item x="61"/>
        <item x="104"/>
        <item x="213"/>
        <item x="178"/>
        <item x="205"/>
        <item x="175"/>
        <item x="105"/>
        <item x="132"/>
        <item x="15"/>
        <item x="12"/>
        <item x="107"/>
        <item x="2"/>
        <item x="200"/>
        <item x="190"/>
        <item x="167"/>
        <item x="193"/>
        <item x="158"/>
        <item x="195"/>
        <item x="177"/>
        <item x="183"/>
        <item x="23"/>
        <item x="176"/>
        <item x="36"/>
        <item x="191"/>
        <item x="137"/>
        <item x="44"/>
        <item x="98"/>
        <item x="72"/>
        <item x="170"/>
        <item x="83"/>
        <item x="46"/>
        <item x="52"/>
        <item x="197"/>
        <item x="75"/>
        <item x="165"/>
        <item x="172"/>
        <item x="194"/>
        <item x="182"/>
        <item x="139"/>
        <item x="25"/>
        <item x="70"/>
        <item x="94"/>
        <item x="180"/>
        <item x="27"/>
        <item x="173"/>
        <item x="37"/>
        <item x="168"/>
        <item x="17"/>
        <item x="171"/>
        <item x="185"/>
        <item x="39"/>
        <item x="84"/>
        <item x="189"/>
        <item x="21"/>
        <item x="22"/>
        <item x="66"/>
        <item x="202"/>
        <item x="82"/>
        <item x="81"/>
        <item x="140"/>
        <item x="150"/>
        <item x="164"/>
        <item x="96"/>
        <item x="192"/>
        <item x="135"/>
        <item x="187"/>
        <item x="34"/>
        <item x="43"/>
        <item x="184"/>
        <item x="7"/>
        <item x="198"/>
        <item x="68"/>
        <item x="166"/>
        <item x="204"/>
        <item x="74"/>
        <item x="209"/>
        <item x="60"/>
        <item x="42"/>
        <item x="125"/>
        <item x="148"/>
        <item x="79"/>
        <item x="156"/>
        <item x="196"/>
        <item x="85"/>
        <item x="134"/>
        <item x="109"/>
        <item x="89"/>
        <item x="8"/>
        <item x="118"/>
        <item x="116"/>
        <item x="0"/>
        <item x="80"/>
        <item x="147"/>
        <item x="130"/>
        <item x="31"/>
        <item x="179"/>
        <item x="203"/>
        <item x="199"/>
        <item x="121"/>
        <item x="113"/>
        <item x="49"/>
        <item x="124"/>
        <item x="13"/>
        <item x="59"/>
        <item x="26"/>
        <item x="138"/>
        <item x="157"/>
        <item x="38"/>
        <item x="155"/>
        <item x="19"/>
        <item x="151"/>
        <item x="33"/>
        <item x="112"/>
        <item x="120"/>
        <item x="4"/>
        <item x="145"/>
        <item x="5"/>
        <item x="129"/>
        <item x="144"/>
        <item x="160"/>
        <item x="87"/>
        <item x="11"/>
        <item x="47"/>
        <item x="90"/>
        <item x="207"/>
        <item x="100"/>
        <item x="110"/>
        <item x="93"/>
        <item x="214"/>
        <item x="65"/>
        <item x="28"/>
        <item x="24"/>
        <item x="188"/>
        <item x="102"/>
        <item x="101"/>
        <item x="106"/>
        <item x="215"/>
        <item x="56"/>
        <item x="67"/>
        <item x="136"/>
        <item x="142"/>
        <item x="14"/>
        <item x="169"/>
        <item x="115"/>
        <item x="76"/>
        <item x="212"/>
        <item x="186"/>
        <item x="92"/>
        <item x="16"/>
        <item x="163"/>
        <item x="146"/>
        <item x="71"/>
        <item x="216"/>
        <item x="114"/>
        <item x="20"/>
        <item x="119"/>
        <item x="122"/>
        <item x="45"/>
        <item x="32"/>
        <item x="162"/>
        <item x="51"/>
        <item x="153"/>
        <item x="117"/>
        <item x="63"/>
        <item x="181"/>
        <item x="131"/>
        <item x="69"/>
        <item x="218"/>
        <item x="86"/>
        <item x="149"/>
        <item x="210"/>
        <item x="143"/>
        <item x="10"/>
        <item x="64"/>
        <item x="88"/>
        <item x="62"/>
        <item x="133"/>
        <item x="40"/>
        <item x="141"/>
        <item x="208"/>
        <item x="30"/>
        <item x="78"/>
        <item x="123"/>
        <item x="77"/>
        <item x="111"/>
        <item x="91"/>
        <item x="128"/>
        <item x="152"/>
        <item x="217"/>
        <item x="1"/>
        <item x="58"/>
        <item x="29"/>
        <item x="159"/>
        <item x="73"/>
        <item x="95"/>
        <item x="57"/>
        <item x="201"/>
        <item x="97"/>
        <item x="41"/>
        <item x="3"/>
        <item t="default"/>
      </items>
    </pivotField>
    <pivotField axis="axisRow" showAll="0">
      <items count="190">
        <item x="31"/>
        <item x="182"/>
        <item x="178"/>
        <item x="30"/>
        <item x="13"/>
        <item x="33"/>
        <item x="156"/>
        <item x="53"/>
        <item x="114"/>
        <item x="184"/>
        <item x="43"/>
        <item x="157"/>
        <item x="152"/>
        <item x="163"/>
        <item x="92"/>
        <item x="2"/>
        <item x="141"/>
        <item x="167"/>
        <item x="164"/>
        <item x="169"/>
        <item x="117"/>
        <item x="35"/>
        <item x="151"/>
        <item x="18"/>
        <item x="165"/>
        <item x="88"/>
        <item x="63"/>
        <item x="144"/>
        <item x="73"/>
        <item x="40"/>
        <item x="20"/>
        <item x="170"/>
        <item x="168"/>
        <item x="66"/>
        <item x="139"/>
        <item x="146"/>
        <item x="149"/>
        <item x="121"/>
        <item x="39"/>
        <item x="142"/>
        <item x="108"/>
        <item x="86"/>
        <item x="83"/>
        <item x="154"/>
        <item x="22"/>
        <item x="147"/>
        <item x="150"/>
        <item x="145"/>
        <item x="159"/>
        <item x="34"/>
        <item x="72"/>
        <item x="180"/>
        <item x="61"/>
        <item x="17"/>
        <item x="57"/>
        <item x="38"/>
        <item x="119"/>
        <item x="130"/>
        <item x="71"/>
        <item x="171"/>
        <item x="166"/>
        <item x="158"/>
        <item x="161"/>
        <item x="29"/>
        <item x="176"/>
        <item x="172"/>
        <item x="85"/>
        <item x="134"/>
        <item x="181"/>
        <item x="6"/>
        <item x="128"/>
        <item x="59"/>
        <item x="174"/>
        <item x="65"/>
        <item x="127"/>
        <item x="107"/>
        <item x="37"/>
        <item x="52"/>
        <item x="109"/>
        <item x="140"/>
        <item x="32"/>
        <item x="101"/>
        <item x="153"/>
        <item x="51"/>
        <item x="136"/>
        <item x="175"/>
        <item x="110"/>
        <item x="93"/>
        <item x="99"/>
        <item x="70"/>
        <item x="177"/>
        <item x="7"/>
        <item x="5"/>
        <item x="0"/>
        <item x="96"/>
        <item x="27"/>
        <item x="113"/>
        <item x="106"/>
        <item x="16"/>
        <item x="104"/>
        <item x="14"/>
        <item x="11"/>
        <item x="50"/>
        <item x="131"/>
        <item x="23"/>
        <item x="125"/>
        <item x="9"/>
        <item x="135"/>
        <item x="48"/>
        <item x="112"/>
        <item x="42"/>
        <item x="79"/>
        <item x="103"/>
        <item x="124"/>
        <item x="26"/>
        <item x="49"/>
        <item x="21"/>
        <item x="116"/>
        <item x="12"/>
        <item x="179"/>
        <item x="91"/>
        <item x="56"/>
        <item x="90"/>
        <item x="28"/>
        <item x="82"/>
        <item x="122"/>
        <item x="120"/>
        <item x="58"/>
        <item x="74"/>
        <item x="162"/>
        <item x="47"/>
        <item x="160"/>
        <item x="89"/>
        <item x="185"/>
        <item x="126"/>
        <item x="46"/>
        <item x="41"/>
        <item x="81"/>
        <item x="129"/>
        <item x="183"/>
        <item x="78"/>
        <item x="62"/>
        <item x="97"/>
        <item x="133"/>
        <item x="19"/>
        <item x="45"/>
        <item x="67"/>
        <item x="138"/>
        <item x="76"/>
        <item x="15"/>
        <item x="186"/>
        <item x="100"/>
        <item x="118"/>
        <item x="105"/>
        <item x="102"/>
        <item x="54"/>
        <item x="148"/>
        <item x="123"/>
        <item x="44"/>
        <item x="188"/>
        <item x="98"/>
        <item x="94"/>
        <item x="10"/>
        <item x="155"/>
        <item x="143"/>
        <item x="75"/>
        <item x="111"/>
        <item x="55"/>
        <item x="77"/>
        <item x="115"/>
        <item x="1"/>
        <item x="60"/>
        <item x="69"/>
        <item x="68"/>
        <item x="95"/>
        <item x="8"/>
        <item x="25"/>
        <item x="137"/>
        <item x="80"/>
        <item x="24"/>
        <item x="87"/>
        <item x="132"/>
        <item x="187"/>
        <item x="64"/>
        <item x="84"/>
        <item x="173"/>
        <item x="36"/>
        <item x="4"/>
        <item x="3"/>
        <item t="default"/>
      </items>
    </pivotField>
    <pivotField axis="axisRow" showAll="0">
      <items count="235">
        <item x="97"/>
        <item x="137"/>
        <item x="27"/>
        <item x="231"/>
        <item x="25"/>
        <item x="82"/>
        <item x="80"/>
        <item x="4"/>
        <item x="210"/>
        <item x="213"/>
        <item x="194"/>
        <item x="52"/>
        <item x="199"/>
        <item x="215"/>
        <item x="32"/>
        <item x="158"/>
        <item x="211"/>
        <item x="201"/>
        <item x="198"/>
        <item x="129"/>
        <item x="176"/>
        <item x="193"/>
        <item x="106"/>
        <item x="59"/>
        <item x="62"/>
        <item x="195"/>
        <item x="216"/>
        <item x="65"/>
        <item x="96"/>
        <item x="189"/>
        <item x="68"/>
        <item x="43"/>
        <item x="190"/>
        <item x="90"/>
        <item x="191"/>
        <item x="127"/>
        <item x="223"/>
        <item x="10"/>
        <item x="57"/>
        <item x="204"/>
        <item x="203"/>
        <item x="209"/>
        <item x="40"/>
        <item x="196"/>
        <item x="202"/>
        <item x="205"/>
        <item x="47"/>
        <item x="214"/>
        <item x="48"/>
        <item x="38"/>
        <item x="29"/>
        <item x="84"/>
        <item x="104"/>
        <item x="91"/>
        <item x="28"/>
        <item x="89"/>
        <item x="212"/>
        <item x="166"/>
        <item x="207"/>
        <item x="79"/>
        <item x="49"/>
        <item x="200"/>
        <item x="221"/>
        <item x="66"/>
        <item x="126"/>
        <item x="8"/>
        <item x="87"/>
        <item x="93"/>
        <item x="226"/>
        <item x="95"/>
        <item x="37"/>
        <item x="140"/>
        <item x="220"/>
        <item x="85"/>
        <item x="206"/>
        <item x="30"/>
        <item x="105"/>
        <item x="56"/>
        <item x="112"/>
        <item x="222"/>
        <item x="197"/>
        <item x="78"/>
        <item x="103"/>
        <item x="227"/>
        <item x="119"/>
        <item x="154"/>
        <item x="9"/>
        <item x="145"/>
        <item x="181"/>
        <item x="72"/>
        <item x="0"/>
        <item x="229"/>
        <item x="125"/>
        <item x="157"/>
        <item x="171"/>
        <item x="172"/>
        <item x="162"/>
        <item x="151"/>
        <item x="24"/>
        <item x="148"/>
        <item x="19"/>
        <item x="155"/>
        <item x="61"/>
        <item x="16"/>
        <item x="67"/>
        <item x="18"/>
        <item x="182"/>
        <item x="77"/>
        <item x="50"/>
        <item x="146"/>
        <item x="159"/>
        <item x="174"/>
        <item x="39"/>
        <item x="230"/>
        <item x="71"/>
        <item x="73"/>
        <item x="5"/>
        <item x="180"/>
        <item x="83"/>
        <item x="70"/>
        <item x="34"/>
        <item x="14"/>
        <item x="110"/>
        <item x="111"/>
        <item x="117"/>
        <item x="121"/>
        <item x="86"/>
        <item x="161"/>
        <item x="102"/>
        <item x="113"/>
        <item x="219"/>
        <item x="175"/>
        <item x="118"/>
        <item x="35"/>
        <item x="109"/>
        <item x="31"/>
        <item x="208"/>
        <item x="133"/>
        <item x="131"/>
        <item x="132"/>
        <item x="169"/>
        <item x="46"/>
        <item x="2"/>
        <item x="22"/>
        <item x="167"/>
        <item x="186"/>
        <item x="130"/>
        <item x="63"/>
        <item x="232"/>
        <item x="36"/>
        <item x="92"/>
        <item x="188"/>
        <item x="177"/>
        <item x="192"/>
        <item x="163"/>
        <item x="153"/>
        <item x="149"/>
        <item x="7"/>
        <item x="116"/>
        <item x="233"/>
        <item x="122"/>
        <item x="88"/>
        <item x="173"/>
        <item x="164"/>
        <item x="187"/>
        <item x="69"/>
        <item x="99"/>
        <item x="60"/>
        <item x="150"/>
        <item x="64"/>
        <item x="178"/>
        <item x="156"/>
        <item x="81"/>
        <item x="152"/>
        <item x="114"/>
        <item x="53"/>
        <item x="20"/>
        <item x="15"/>
        <item x="23"/>
        <item x="13"/>
        <item x="58"/>
        <item x="160"/>
        <item x="143"/>
        <item x="51"/>
        <item x="21"/>
        <item x="12"/>
        <item x="1"/>
        <item x="185"/>
        <item x="170"/>
        <item x="101"/>
        <item x="139"/>
        <item x="136"/>
        <item x="141"/>
        <item x="100"/>
        <item x="33"/>
        <item x="217"/>
        <item x="120"/>
        <item x="168"/>
        <item x="228"/>
        <item x="224"/>
        <item x="147"/>
        <item x="41"/>
        <item x="123"/>
        <item x="225"/>
        <item x="165"/>
        <item x="134"/>
        <item x="184"/>
        <item x="17"/>
        <item x="115"/>
        <item x="44"/>
        <item x="142"/>
        <item x="45"/>
        <item x="94"/>
        <item x="42"/>
        <item x="26"/>
        <item x="76"/>
        <item x="107"/>
        <item x="144"/>
        <item x="128"/>
        <item x="11"/>
        <item x="124"/>
        <item x="6"/>
        <item x="218"/>
        <item x="55"/>
        <item x="54"/>
        <item x="75"/>
        <item x="183"/>
        <item x="108"/>
        <item x="179"/>
        <item x="135"/>
        <item x="138"/>
        <item x="74"/>
        <item x="98"/>
        <item x="3"/>
        <item t="default"/>
      </items>
    </pivotField>
  </pivotFields>
  <rowFields count="6">
    <field x="0"/>
    <field x="2"/>
    <field x="3"/>
    <field x="4"/>
    <field x="5"/>
    <field x="6"/>
  </rowFields>
  <rowItems count="1379">
    <i>
      <x/>
    </i>
    <i r="1">
      <x v="8"/>
    </i>
    <i r="2">
      <x v="221"/>
    </i>
    <i r="3">
      <x v="207"/>
    </i>
    <i r="4">
      <x v="182"/>
    </i>
    <i r="5">
      <x v="7"/>
    </i>
    <i r="1">
      <x v="42"/>
    </i>
    <i r="2">
      <x v="31"/>
    </i>
    <i r="3">
      <x v="30"/>
    </i>
    <i r="4">
      <x v="15"/>
    </i>
    <i r="5">
      <x v="7"/>
    </i>
    <i r="1">
      <x v="152"/>
    </i>
    <i r="2">
      <x v="143"/>
    </i>
    <i r="3">
      <x v="125"/>
    </i>
    <i r="4">
      <x v="118"/>
    </i>
    <i r="5">
      <x v="106"/>
    </i>
    <i r="1">
      <x v="215"/>
    </i>
    <i r="2">
      <x v="189"/>
    </i>
    <i r="3">
      <x v="189"/>
    </i>
    <i r="4">
      <x v="15"/>
    </i>
    <i r="5">
      <x v="7"/>
    </i>
    <i>
      <x v="1"/>
    </i>
    <i r="1">
      <x v="4"/>
    </i>
    <i r="2">
      <x v="229"/>
    </i>
    <i r="3">
      <x v="216"/>
    </i>
    <i r="4">
      <x v="180"/>
    </i>
    <i r="5">
      <x v="218"/>
    </i>
    <i r="1">
      <x v="42"/>
    </i>
    <i r="2">
      <x v="1"/>
    </i>
    <i r="3">
      <x v="2"/>
    </i>
    <i r="4">
      <x v="15"/>
    </i>
    <i r="5">
      <x v="146"/>
    </i>
    <i r="2">
      <x v="23"/>
    </i>
    <i r="3">
      <x v="146"/>
    </i>
    <i r="4">
      <x v="124"/>
    </i>
    <i r="5">
      <x v="160"/>
    </i>
    <i r="2">
      <x v="31"/>
    </i>
    <i r="3">
      <x v="30"/>
    </i>
    <i r="4">
      <x v="15"/>
    </i>
    <i r="5">
      <x v="7"/>
    </i>
    <i r="3">
      <x v="139"/>
    </i>
    <i r="4">
      <x v="148"/>
    </i>
    <i r="5">
      <x v="174"/>
    </i>
    <i r="2">
      <x v="209"/>
    </i>
    <i r="3">
      <x v="193"/>
    </i>
    <i r="4">
      <x v="168"/>
    </i>
    <i r="5">
      <x v="208"/>
    </i>
    <i r="1">
      <x v="60"/>
    </i>
    <i r="2">
      <x v="31"/>
    </i>
    <i r="3">
      <x v="30"/>
    </i>
    <i r="4">
      <x v="15"/>
    </i>
    <i r="5">
      <x v="124"/>
    </i>
    <i r="1">
      <x v="121"/>
    </i>
    <i r="2">
      <x v="109"/>
    </i>
    <i r="3">
      <x v="107"/>
    </i>
    <i r="4">
      <x v="81"/>
    </i>
    <i r="5">
      <x v="73"/>
    </i>
    <i r="1">
      <x v="124"/>
    </i>
    <i r="2">
      <x v="119"/>
    </i>
    <i r="3">
      <x v="109"/>
    </i>
    <i r="4">
      <x v="93"/>
    </i>
    <i r="5">
      <x v="90"/>
    </i>
    <i r="1">
      <x v="142"/>
    </i>
    <i r="2">
      <x v="156"/>
    </i>
    <i r="3">
      <x v="127"/>
    </i>
    <i r="4">
      <x v="107"/>
    </i>
    <i r="5">
      <x v="117"/>
    </i>
    <i r="1">
      <x v="151"/>
    </i>
    <i r="2">
      <x v="179"/>
    </i>
    <i r="3">
      <x v="187"/>
    </i>
    <i r="4">
      <x v="165"/>
    </i>
    <i r="5">
      <x v="129"/>
    </i>
    <i r="1">
      <x v="154"/>
    </i>
    <i r="2">
      <x v="120"/>
    </i>
    <i r="3">
      <x v="102"/>
    </i>
    <i r="4">
      <x v="128"/>
    </i>
    <i r="5">
      <x v="7"/>
    </i>
    <i r="1">
      <x v="188"/>
    </i>
    <i r="2">
      <x v="177"/>
    </i>
    <i r="3">
      <x v="160"/>
    </i>
    <i r="4">
      <x v="140"/>
    </i>
    <i r="5">
      <x v="158"/>
    </i>
    <i r="1">
      <x v="212"/>
    </i>
    <i r="2">
      <x v="207"/>
    </i>
    <i r="3">
      <x v="202"/>
    </i>
    <i r="4">
      <x v="173"/>
    </i>
    <i r="5">
      <x v="193"/>
    </i>
    <i r="1">
      <x v="223"/>
    </i>
    <i r="2">
      <x v="219"/>
    </i>
    <i r="3">
      <x v="204"/>
    </i>
    <i r="4">
      <x v="178"/>
    </i>
    <i r="5">
      <x v="196"/>
    </i>
    <i>
      <x v="2"/>
    </i>
    <i r="1">
      <x v="29"/>
    </i>
    <i r="2">
      <x v="20"/>
    </i>
    <i r="3">
      <x v="19"/>
    </i>
    <i r="4">
      <x v="7"/>
    </i>
    <i r="5">
      <x v="6"/>
    </i>
    <i r="1">
      <x v="31"/>
    </i>
    <i r="2">
      <x v="16"/>
    </i>
    <i r="3">
      <x v="17"/>
    </i>
    <i r="4">
      <x v="15"/>
    </i>
    <i r="5">
      <x v="110"/>
    </i>
    <i r="1">
      <x v="42"/>
    </i>
    <i r="2">
      <x v="31"/>
    </i>
    <i r="3">
      <x v="1"/>
    </i>
    <i r="4">
      <x v="1"/>
    </i>
    <i r="5">
      <x v="198"/>
    </i>
    <i r="3">
      <x v="30"/>
    </i>
    <i r="4">
      <x v="15"/>
    </i>
    <i r="5">
      <x v="3"/>
    </i>
    <i r="5">
      <x v="7"/>
    </i>
    <i r="5">
      <x v="91"/>
    </i>
    <i r="5">
      <x v="120"/>
    </i>
    <i r="5">
      <x v="135"/>
    </i>
    <i r="1">
      <x v="50"/>
    </i>
    <i r="2">
      <x v="157"/>
    </i>
    <i r="3">
      <x v="147"/>
    </i>
    <i r="4">
      <x v="115"/>
    </i>
    <i r="5">
      <x v="113"/>
    </i>
    <i r="1">
      <x v="86"/>
    </i>
    <i r="2">
      <x/>
    </i>
    <i r="3">
      <x v="164"/>
    </i>
    <i r="4">
      <x v="139"/>
    </i>
    <i r="5">
      <x v="134"/>
    </i>
    <i r="1">
      <x v="89"/>
    </i>
    <i r="2">
      <x v="123"/>
    </i>
    <i r="3">
      <x v="116"/>
    </i>
    <i r="4">
      <x v="65"/>
    </i>
    <i r="5">
      <x v="7"/>
    </i>
    <i r="1">
      <x v="101"/>
    </i>
    <i r="2">
      <x v="131"/>
    </i>
    <i r="3">
      <x v="150"/>
    </i>
    <i r="4">
      <x v="144"/>
    </i>
    <i r="5">
      <x v="194"/>
    </i>
    <i r="1">
      <x v="105"/>
    </i>
    <i r="2">
      <x v="127"/>
    </i>
    <i r="3">
      <x v="94"/>
    </i>
    <i r="4">
      <x v="68"/>
    </i>
    <i r="5">
      <x v="83"/>
    </i>
    <i r="1">
      <x v="134"/>
    </i>
    <i r="2">
      <x v="148"/>
    </i>
    <i r="3">
      <x v="21"/>
    </i>
    <i r="4">
      <x v="9"/>
    </i>
    <i r="5">
      <x v="49"/>
    </i>
    <i r="1">
      <x v="147"/>
    </i>
    <i r="2">
      <x v="142"/>
    </i>
    <i r="3">
      <x v="160"/>
    </i>
    <i r="4">
      <x v="118"/>
    </i>
    <i r="5">
      <x v="65"/>
    </i>
    <i r="1">
      <x v="169"/>
    </i>
    <i r="2">
      <x v="154"/>
    </i>
    <i r="3">
      <x v="155"/>
    </i>
    <i r="4">
      <x v="133"/>
    </i>
    <i r="5">
      <x v="148"/>
    </i>
    <i r="1">
      <x v="173"/>
    </i>
    <i r="2">
      <x v="21"/>
    </i>
    <i r="3">
      <x v="72"/>
    </i>
    <i r="4">
      <x v="98"/>
    </i>
    <i r="5">
      <x v="54"/>
    </i>
    <i r="1">
      <x v="207"/>
    </i>
    <i r="2">
      <x v="193"/>
    </i>
    <i r="3">
      <x v="186"/>
    </i>
    <i r="4">
      <x v="159"/>
    </i>
    <i r="5">
      <x v="7"/>
    </i>
    <i r="1">
      <x v="210"/>
    </i>
    <i r="2">
      <x v="190"/>
    </i>
    <i r="3">
      <x v="171"/>
    </i>
    <i r="4">
      <x v="150"/>
    </i>
    <i r="5">
      <x v="159"/>
    </i>
    <i r="1">
      <x v="224"/>
    </i>
    <i r="2">
      <x v="227"/>
    </i>
    <i r="3">
      <x v="210"/>
    </i>
    <i r="4">
      <x v="179"/>
    </i>
    <i r="5">
      <x v="209"/>
    </i>
    <i r="1">
      <x v="236"/>
    </i>
    <i r="2">
      <x v="233"/>
    </i>
    <i r="3">
      <x v="218"/>
    </i>
    <i r="4">
      <x v="188"/>
    </i>
    <i r="5">
      <x v="233"/>
    </i>
    <i>
      <x v="3"/>
    </i>
    <i r="1">
      <x/>
    </i>
    <i r="2">
      <x v="139"/>
    </i>
    <i r="3">
      <x v="135"/>
    </i>
    <i r="4">
      <x v="92"/>
    </i>
    <i r="5">
      <x v="116"/>
    </i>
    <i r="1">
      <x v="1"/>
    </i>
    <i r="2">
      <x v="31"/>
    </i>
    <i r="3">
      <x v="30"/>
    </i>
    <i r="4">
      <x v="15"/>
    </i>
    <i r="5">
      <x v="230"/>
    </i>
    <i r="1">
      <x v="2"/>
    </i>
    <i r="2">
      <x v="170"/>
    </i>
    <i r="3">
      <x v="35"/>
    </i>
    <i r="4">
      <x v="15"/>
    </i>
    <i r="5">
      <x v="226"/>
    </i>
    <i r="1">
      <x v="3"/>
    </i>
    <i r="2">
      <x v="31"/>
    </i>
    <i r="3">
      <x v="30"/>
    </i>
    <i r="4">
      <x v="15"/>
    </i>
    <i r="5">
      <x v="227"/>
    </i>
    <i r="1">
      <x v="5"/>
    </i>
    <i r="2">
      <x v="105"/>
    </i>
    <i r="3">
      <x v="31"/>
    </i>
    <i r="4">
      <x v="15"/>
    </i>
    <i r="5">
      <x v="195"/>
    </i>
    <i r="1">
      <x v="6"/>
    </i>
    <i r="2">
      <x v="197"/>
    </i>
    <i r="3">
      <x v="8"/>
    </i>
    <i r="4">
      <x v="15"/>
    </i>
    <i r="5">
      <x v="187"/>
    </i>
    <i r="1">
      <x v="7"/>
    </i>
    <i r="2">
      <x v="187"/>
    </i>
    <i r="3">
      <x v="168"/>
    </i>
    <i r="4">
      <x v="15"/>
    </i>
    <i r="5">
      <x v="164"/>
    </i>
    <i r="1">
      <x v="9"/>
    </i>
    <i r="2">
      <x v="3"/>
    </i>
    <i r="3">
      <x v="16"/>
    </i>
    <i r="4">
      <x v="130"/>
    </i>
    <i r="5">
      <x v="114"/>
    </i>
    <i r="1">
      <x v="10"/>
    </i>
    <i r="2">
      <x v="138"/>
    </i>
    <i r="3">
      <x v="3"/>
    </i>
    <i r="4">
      <x v="86"/>
    </i>
    <i r="5">
      <x v="115"/>
    </i>
    <i r="1">
      <x v="11"/>
    </i>
    <i r="2">
      <x v="210"/>
    </i>
    <i r="3">
      <x v="185"/>
    </i>
    <i r="4">
      <x v="171"/>
    </i>
    <i r="5">
      <x v="161"/>
    </i>
    <i r="1">
      <x v="12"/>
    </i>
    <i r="2">
      <x v="29"/>
    </i>
    <i r="3">
      <x v="80"/>
    </i>
    <i r="4">
      <x v="15"/>
    </i>
    <i r="5">
      <x v="151"/>
    </i>
    <i r="1">
      <x v="13"/>
    </i>
    <i r="2">
      <x v="5"/>
    </i>
    <i r="3">
      <x v="5"/>
    </i>
    <i r="4">
      <x v="15"/>
    </i>
    <i r="5">
      <x v="205"/>
    </i>
    <i r="1">
      <x v="14"/>
    </i>
    <i r="2">
      <x v="81"/>
    </i>
    <i r="3">
      <x v="30"/>
    </i>
    <i r="4">
      <x v="15"/>
    </i>
    <i r="5">
      <x v="89"/>
    </i>
    <i r="1">
      <x v="15"/>
    </i>
    <i r="2">
      <x v="6"/>
    </i>
    <i r="3">
      <x v="166"/>
    </i>
    <i r="4">
      <x v="137"/>
    </i>
    <i r="5">
      <x v="125"/>
    </i>
    <i r="1">
      <x v="16"/>
    </i>
    <i r="2">
      <x v="10"/>
    </i>
    <i r="3">
      <x v="9"/>
    </i>
    <i r="4">
      <x v="15"/>
    </i>
    <i r="5">
      <x v="210"/>
    </i>
    <i r="1">
      <x v="17"/>
    </i>
    <i r="2">
      <x v="8"/>
    </i>
    <i r="3">
      <x v="141"/>
    </i>
    <i r="4">
      <x v="136"/>
    </i>
    <i r="5">
      <x v="167"/>
    </i>
    <i r="1">
      <x v="18"/>
    </i>
    <i r="2">
      <x v="113"/>
    </i>
    <i r="3">
      <x v="105"/>
    </i>
    <i r="4">
      <x v="15"/>
    </i>
    <i r="5">
      <x v="134"/>
    </i>
    <i r="1">
      <x v="19"/>
    </i>
    <i r="2">
      <x v="13"/>
    </i>
    <i r="3">
      <x v="10"/>
    </i>
    <i r="4">
      <x v="4"/>
    </i>
    <i r="5">
      <x v="4"/>
    </i>
    <i r="1">
      <x v="20"/>
    </i>
    <i r="2">
      <x v="9"/>
    </i>
    <i r="3">
      <x v="12"/>
    </i>
    <i r="4">
      <x v="108"/>
    </i>
    <i r="5">
      <x v="89"/>
    </i>
    <i r="1">
      <x v="21"/>
    </i>
    <i r="2">
      <x v="152"/>
    </i>
    <i r="3">
      <x v="30"/>
    </i>
    <i r="4">
      <x v="15"/>
    </i>
    <i r="5">
      <x v="73"/>
    </i>
    <i r="1">
      <x v="22"/>
    </i>
    <i r="2">
      <x v="31"/>
    </i>
    <i r="3">
      <x v="30"/>
    </i>
    <i r="4">
      <x v="15"/>
    </i>
    <i r="5">
      <x v="7"/>
    </i>
    <i r="1">
      <x v="23"/>
    </i>
    <i r="2">
      <x v="11"/>
    </i>
    <i r="3">
      <x v="30"/>
    </i>
    <i r="4">
      <x v="15"/>
    </i>
    <i r="5">
      <x/>
    </i>
    <i r="1">
      <x v="24"/>
    </i>
    <i r="2">
      <x v="128"/>
    </i>
    <i r="3">
      <x v="30"/>
    </i>
    <i r="4">
      <x v="15"/>
    </i>
    <i r="5">
      <x v="129"/>
    </i>
    <i r="1">
      <x v="25"/>
    </i>
    <i r="2">
      <x v="17"/>
    </i>
    <i r="3">
      <x v="18"/>
    </i>
    <i r="4">
      <x v="15"/>
    </i>
    <i r="5">
      <x v="7"/>
    </i>
    <i r="1">
      <x v="26"/>
    </i>
    <i r="2">
      <x v="95"/>
    </i>
    <i r="3">
      <x v="30"/>
    </i>
    <i r="4">
      <x v="15"/>
    </i>
    <i r="5">
      <x v="24"/>
    </i>
    <i r="1">
      <x v="27"/>
    </i>
    <i r="2">
      <x v="15"/>
    </i>
    <i r="3">
      <x v="13"/>
    </i>
    <i r="4">
      <x v="3"/>
    </i>
    <i r="5">
      <x v="49"/>
    </i>
    <i r="1">
      <x v="28"/>
    </i>
    <i r="2">
      <x v="4"/>
    </i>
    <i r="3">
      <x v="196"/>
    </i>
    <i r="4">
      <x v="15"/>
    </i>
    <i r="5">
      <x v="175"/>
    </i>
    <i r="1">
      <x v="30"/>
    </i>
    <i r="2">
      <x v="31"/>
    </i>
    <i r="3">
      <x v="30"/>
    </i>
    <i r="4">
      <x v="15"/>
    </i>
    <i r="5">
      <x v="32"/>
    </i>
    <i r="1">
      <x v="32"/>
    </i>
    <i r="2">
      <x v="31"/>
    </i>
    <i r="3">
      <x v="30"/>
    </i>
    <i r="4">
      <x v="15"/>
    </i>
    <i r="5">
      <x v="27"/>
    </i>
    <i r="1">
      <x v="33"/>
    </i>
    <i r="2">
      <x v="31"/>
    </i>
    <i r="3">
      <x v="30"/>
    </i>
    <i r="4">
      <x v="15"/>
    </i>
    <i r="5">
      <x v="191"/>
    </i>
    <i r="1">
      <x v="34"/>
    </i>
    <i r="2">
      <x v="68"/>
    </i>
    <i r="3">
      <x v="30"/>
    </i>
    <i r="4">
      <x v="15"/>
    </i>
    <i r="5">
      <x v="46"/>
    </i>
    <i r="1">
      <x v="35"/>
    </i>
    <i r="2">
      <x v="175"/>
    </i>
    <i r="3">
      <x v="142"/>
    </i>
    <i r="4">
      <x v="111"/>
    </i>
    <i r="5">
      <x v="84"/>
    </i>
    <i r="1">
      <x v="36"/>
    </i>
    <i r="2">
      <x v="64"/>
    </i>
    <i r="3">
      <x v="38"/>
    </i>
    <i r="4">
      <x v="11"/>
    </i>
    <i r="5">
      <x v="24"/>
    </i>
    <i r="1">
      <x v="37"/>
    </i>
    <i r="2">
      <x v="25"/>
    </i>
    <i r="3">
      <x v="25"/>
    </i>
    <i r="4">
      <x v="14"/>
    </i>
    <i r="5">
      <x v="1"/>
    </i>
    <i r="1">
      <x v="38"/>
    </i>
    <i r="2">
      <x v="61"/>
    </i>
    <i r="3">
      <x v="65"/>
    </i>
    <i r="4">
      <x v="39"/>
    </i>
    <i r="5">
      <x v="34"/>
    </i>
    <i r="1">
      <x v="39"/>
    </i>
    <i r="2">
      <x v="14"/>
    </i>
    <i r="3">
      <x v="4"/>
    </i>
    <i r="4">
      <x v="10"/>
    </i>
    <i r="5">
      <x v="147"/>
    </i>
    <i r="1">
      <x v="40"/>
    </i>
    <i r="2">
      <x v="30"/>
    </i>
    <i r="3">
      <x/>
    </i>
    <i r="4">
      <x v="2"/>
    </i>
    <i r="5">
      <x v="36"/>
    </i>
    <i r="1">
      <x v="41"/>
    </i>
    <i r="2">
      <x v="38"/>
    </i>
    <i r="3">
      <x v="33"/>
    </i>
    <i r="4">
      <x v="16"/>
    </i>
    <i r="5">
      <x v="32"/>
    </i>
    <i r="1">
      <x v="42"/>
    </i>
    <i r="2">
      <x v="12"/>
    </i>
    <i r="3">
      <x v="30"/>
    </i>
    <i r="4">
      <x v="15"/>
    </i>
    <i r="5">
      <x v="157"/>
    </i>
    <i r="2">
      <x v="31"/>
    </i>
    <i r="3">
      <x v="30"/>
    </i>
    <i r="4">
      <x v="15"/>
    </i>
    <i r="5">
      <x v="5"/>
    </i>
    <i r="5">
      <x v="7"/>
    </i>
    <i r="5">
      <x v="24"/>
    </i>
    <i r="5">
      <x v="30"/>
    </i>
    <i r="5">
      <x v="37"/>
    </i>
    <i r="5">
      <x v="40"/>
    </i>
    <i r="5">
      <x v="42"/>
    </i>
    <i r="5">
      <x v="54"/>
    </i>
    <i r="5">
      <x v="55"/>
    </i>
    <i r="5">
      <x v="63"/>
    </i>
    <i r="5">
      <x v="65"/>
    </i>
    <i r="5">
      <x v="70"/>
    </i>
    <i r="5">
      <x v="88"/>
    </i>
    <i r="5">
      <x v="89"/>
    </i>
    <i r="5">
      <x v="92"/>
    </i>
    <i r="5">
      <x v="104"/>
    </i>
    <i r="5">
      <x v="123"/>
    </i>
    <i r="5">
      <x v="130"/>
    </i>
    <i r="5">
      <x v="132"/>
    </i>
    <i r="5">
      <x v="133"/>
    </i>
    <i r="5">
      <x v="139"/>
    </i>
    <i r="5">
      <x v="149"/>
    </i>
    <i r="5">
      <x v="182"/>
    </i>
    <i r="5">
      <x v="183"/>
    </i>
    <i r="5">
      <x v="185"/>
    </i>
    <i r="5">
      <x v="199"/>
    </i>
    <i r="5">
      <x v="201"/>
    </i>
    <i r="5">
      <x v="213"/>
    </i>
    <i r="5">
      <x v="214"/>
    </i>
    <i r="5">
      <x v="215"/>
    </i>
    <i r="5">
      <x v="224"/>
    </i>
    <i r="5">
      <x v="225"/>
    </i>
    <i r="5">
      <x v="231"/>
    </i>
    <i r="5">
      <x v="232"/>
    </i>
    <i r="4">
      <x v="21"/>
    </i>
    <i r="5">
      <x v="11"/>
    </i>
    <i r="4">
      <x v="51"/>
    </i>
    <i r="5">
      <x v="68"/>
    </i>
    <i r="4">
      <x v="52"/>
    </i>
    <i r="5">
      <x v="53"/>
    </i>
    <i r="4">
      <x v="83"/>
    </i>
    <i r="5">
      <x v="81"/>
    </i>
    <i r="4">
      <x v="87"/>
    </i>
    <i r="5">
      <x v="99"/>
    </i>
    <i r="4">
      <x v="162"/>
    </i>
    <i r="5">
      <x v="177"/>
    </i>
    <i r="3">
      <x v="69"/>
    </i>
    <i r="4">
      <x v="49"/>
    </i>
    <i r="5">
      <x v="46"/>
    </i>
    <i r="3">
      <x v="88"/>
    </i>
    <i r="4">
      <x v="67"/>
    </i>
    <i r="5">
      <x v="28"/>
    </i>
    <i r="5">
      <x v="65"/>
    </i>
    <i r="3">
      <x v="117"/>
    </i>
    <i r="4">
      <x v="99"/>
    </i>
    <i r="5">
      <x v="101"/>
    </i>
    <i r="3">
      <x v="144"/>
    </i>
    <i r="4">
      <x v="132"/>
    </i>
    <i r="5">
      <x v="138"/>
    </i>
    <i r="3">
      <x v="157"/>
    </i>
    <i r="4">
      <x v="127"/>
    </i>
    <i r="5">
      <x v="126"/>
    </i>
    <i r="3">
      <x v="167"/>
    </i>
    <i r="4">
      <x v="15"/>
    </i>
    <i r="5">
      <x v="178"/>
    </i>
    <i r="2">
      <x v="32"/>
    </i>
    <i r="3">
      <x v="32"/>
    </i>
    <i r="4">
      <x v="18"/>
    </i>
    <i r="5">
      <x v="8"/>
    </i>
    <i r="2">
      <x v="34"/>
    </i>
    <i r="3">
      <x v="124"/>
    </i>
    <i r="4">
      <x v="126"/>
    </i>
    <i r="5">
      <x v="144"/>
    </i>
    <i r="2">
      <x v="40"/>
    </i>
    <i r="3">
      <x v="30"/>
    </i>
    <i r="4">
      <x v="15"/>
    </i>
    <i r="5">
      <x v="7"/>
    </i>
    <i r="2">
      <x v="41"/>
    </i>
    <i r="3">
      <x v="30"/>
    </i>
    <i r="4">
      <x v="15"/>
    </i>
    <i r="5">
      <x v="7"/>
    </i>
    <i r="2">
      <x v="53"/>
    </i>
    <i r="3">
      <x v="30"/>
    </i>
    <i r="4">
      <x v="15"/>
    </i>
    <i r="5">
      <x v="7"/>
    </i>
    <i r="2">
      <x v="66"/>
    </i>
    <i r="3">
      <x v="63"/>
    </i>
    <i r="4">
      <x v="45"/>
    </i>
    <i r="5">
      <x v="41"/>
    </i>
    <i r="2">
      <x v="67"/>
    </i>
    <i r="3">
      <x v="30"/>
    </i>
    <i r="4">
      <x v="40"/>
    </i>
    <i r="5">
      <x v="15"/>
    </i>
    <i r="2">
      <x v="88"/>
    </i>
    <i r="3">
      <x v="81"/>
    </i>
    <i r="4">
      <x v="66"/>
    </i>
    <i r="5">
      <x v="64"/>
    </i>
    <i r="2">
      <x v="91"/>
    </i>
    <i r="3">
      <x v="95"/>
    </i>
    <i r="4">
      <x v="77"/>
    </i>
    <i r="5">
      <x v="59"/>
    </i>
    <i r="2">
      <x v="93"/>
    </i>
    <i r="3">
      <x v="90"/>
    </i>
    <i r="4">
      <x v="71"/>
    </i>
    <i r="5">
      <x v="66"/>
    </i>
    <i r="2">
      <x v="94"/>
    </i>
    <i r="3">
      <x v="93"/>
    </i>
    <i r="4">
      <x v="73"/>
    </i>
    <i r="5">
      <x v="69"/>
    </i>
    <i r="2">
      <x v="99"/>
    </i>
    <i r="3">
      <x v="50"/>
    </i>
    <i r="4">
      <x v="145"/>
    </i>
    <i r="5">
      <x v="63"/>
    </i>
    <i r="2">
      <x v="181"/>
    </i>
    <i r="3">
      <x v="192"/>
    </i>
    <i r="4">
      <x v="167"/>
    </i>
    <i r="5">
      <x v="7"/>
    </i>
    <i r="2">
      <x v="185"/>
    </i>
    <i r="3">
      <x v="44"/>
    </i>
    <i r="4">
      <x v="38"/>
    </i>
    <i r="5">
      <x v="38"/>
    </i>
    <i r="2">
      <x v="186"/>
    </i>
    <i r="3">
      <x v="169"/>
    </i>
    <i r="4">
      <x v="134"/>
    </i>
    <i r="5">
      <x v="162"/>
    </i>
    <i r="2">
      <x v="208"/>
    </i>
    <i r="3">
      <x v="20"/>
    </i>
    <i r="4">
      <x v="15"/>
    </i>
    <i r="5">
      <x v="229"/>
    </i>
    <i r="1">
      <x v="43"/>
    </i>
    <i r="2">
      <x v="31"/>
    </i>
    <i r="3">
      <x v="30"/>
    </i>
    <i r="4">
      <x v="15"/>
    </i>
    <i r="5">
      <x v="73"/>
    </i>
    <i r="1">
      <x v="44"/>
    </i>
    <i r="2">
      <x v="33"/>
    </i>
    <i r="3">
      <x v="34"/>
    </i>
    <i r="4">
      <x v="17"/>
    </i>
    <i r="5">
      <x v="9"/>
    </i>
    <i r="1">
      <x v="45"/>
    </i>
    <i r="2">
      <x v="35"/>
    </i>
    <i r="3">
      <x v="36"/>
    </i>
    <i r="4">
      <x v="19"/>
    </i>
    <i r="5">
      <x v="7"/>
    </i>
    <i r="1">
      <x v="46"/>
    </i>
    <i r="2">
      <x v="36"/>
    </i>
    <i r="3">
      <x v="30"/>
    </i>
    <i r="4">
      <x v="15"/>
    </i>
    <i r="5">
      <x v="7"/>
    </i>
    <i r="1">
      <x v="47"/>
    </i>
    <i r="2">
      <x v="18"/>
    </i>
    <i r="3">
      <x v="41"/>
    </i>
    <i r="4">
      <x/>
    </i>
    <i r="5">
      <x v="48"/>
    </i>
    <i r="1">
      <x v="48"/>
    </i>
    <i r="2">
      <x v="37"/>
    </i>
    <i r="3">
      <x v="37"/>
    </i>
    <i r="4">
      <x v="22"/>
    </i>
    <i r="5">
      <x v="12"/>
    </i>
    <i r="1">
      <x v="49"/>
    </i>
    <i r="2">
      <x v="39"/>
    </i>
    <i r="3">
      <x v="39"/>
    </i>
    <i r="4">
      <x v="23"/>
    </i>
    <i r="5">
      <x v="14"/>
    </i>
    <i r="2">
      <x v="82"/>
    </i>
    <i r="3">
      <x v="78"/>
    </i>
    <i r="4">
      <x v="15"/>
    </i>
    <i r="5">
      <x v="46"/>
    </i>
    <i r="1">
      <x v="51"/>
    </i>
    <i r="2">
      <x v="47"/>
    </i>
    <i r="3">
      <x v="126"/>
    </i>
    <i r="4">
      <x v="5"/>
    </i>
    <i r="5">
      <x v="108"/>
    </i>
    <i r="1">
      <x v="52"/>
    </i>
    <i r="2">
      <x v="60"/>
    </i>
    <i r="3">
      <x v="60"/>
    </i>
    <i r="4">
      <x v="42"/>
    </i>
    <i r="5">
      <x v="37"/>
    </i>
    <i r="1">
      <x v="53"/>
    </i>
    <i r="2">
      <x v="43"/>
    </i>
    <i r="3">
      <x v="42"/>
    </i>
    <i r="4">
      <x v="24"/>
    </i>
    <i r="5">
      <x v="16"/>
    </i>
    <i r="1">
      <x v="54"/>
    </i>
    <i r="2">
      <x v="31"/>
    </i>
    <i r="3">
      <x v="30"/>
    </i>
    <i r="4">
      <x v="15"/>
    </i>
    <i r="5">
      <x v="71"/>
    </i>
    <i r="1">
      <x v="55"/>
    </i>
    <i r="2">
      <x v="42"/>
    </i>
    <i r="3">
      <x v="45"/>
    </i>
    <i r="4">
      <x v="25"/>
    </i>
    <i r="5">
      <x v="19"/>
    </i>
    <i r="1">
      <x v="56"/>
    </i>
    <i r="2">
      <x v="26"/>
    </i>
    <i r="3">
      <x v="46"/>
    </i>
    <i r="4">
      <x v="26"/>
    </i>
    <i r="5">
      <x v="67"/>
    </i>
    <i r="1">
      <x v="57"/>
    </i>
    <i r="2">
      <x v="44"/>
    </i>
    <i r="3">
      <x v="47"/>
    </i>
    <i r="4">
      <x v="27"/>
    </i>
    <i r="5">
      <x v="21"/>
    </i>
    <i r="1">
      <x v="58"/>
    </i>
    <i r="2">
      <x v="45"/>
    </i>
    <i r="3">
      <x v="48"/>
    </i>
    <i r="4">
      <x v="28"/>
    </i>
    <i r="5">
      <x v="22"/>
    </i>
    <i r="1">
      <x v="59"/>
    </i>
    <i r="2">
      <x v="46"/>
    </i>
    <i r="3">
      <x v="49"/>
    </i>
    <i r="4">
      <x v="29"/>
    </i>
    <i r="5">
      <x v="23"/>
    </i>
    <i r="1">
      <x v="61"/>
    </i>
    <i r="2">
      <x v="48"/>
    </i>
    <i r="3">
      <x v="51"/>
    </i>
    <i r="4">
      <x v="31"/>
    </i>
    <i r="5">
      <x v="26"/>
    </i>
    <i r="1">
      <x v="62"/>
    </i>
    <i r="2">
      <x v="49"/>
    </i>
    <i r="3">
      <x v="52"/>
    </i>
    <i r="4">
      <x v="33"/>
    </i>
    <i r="5">
      <x v="28"/>
    </i>
    <i r="1">
      <x v="63"/>
    </i>
    <i r="2">
      <x v="115"/>
    </i>
    <i r="3">
      <x v="75"/>
    </i>
    <i r="4">
      <x v="72"/>
    </i>
    <i r="5">
      <x v="7"/>
    </i>
    <i r="1">
      <x v="64"/>
    </i>
    <i r="2">
      <x v="50"/>
    </i>
    <i r="3">
      <x v="53"/>
    </i>
    <i r="4">
      <x v="34"/>
    </i>
    <i r="5">
      <x v="29"/>
    </i>
    <i r="1">
      <x v="65"/>
    </i>
    <i r="2">
      <x v="101"/>
    </i>
    <i r="3">
      <x v="99"/>
    </i>
    <i r="4">
      <x v="15"/>
    </i>
    <i r="5">
      <x v="128"/>
    </i>
    <i r="1">
      <x v="66"/>
    </i>
    <i r="2">
      <x v="52"/>
    </i>
    <i r="3">
      <x v="57"/>
    </i>
    <i r="4">
      <x v="37"/>
    </i>
    <i r="5">
      <x v="7"/>
    </i>
    <i r="1">
      <x v="67"/>
    </i>
    <i r="2">
      <x v="53"/>
    </i>
    <i r="3">
      <x v="24"/>
    </i>
    <i r="4">
      <x v="36"/>
    </i>
    <i r="5">
      <x v="32"/>
    </i>
    <i r="1">
      <x v="68"/>
    </i>
    <i r="2">
      <x v="56"/>
    </i>
    <i r="3">
      <x v="59"/>
    </i>
    <i r="4">
      <x v="38"/>
    </i>
    <i r="5">
      <x v="33"/>
    </i>
    <i r="1">
      <x v="69"/>
    </i>
    <i r="2">
      <x v="57"/>
    </i>
    <i r="3">
      <x v="22"/>
    </i>
    <i r="4">
      <x v="12"/>
    </i>
    <i r="5">
      <x v="17"/>
    </i>
    <i r="1">
      <x v="70"/>
    </i>
    <i r="2">
      <x v="51"/>
    </i>
    <i r="3">
      <x v="55"/>
    </i>
    <i r="4">
      <x v="32"/>
    </i>
    <i r="5">
      <x v="24"/>
    </i>
    <i r="1">
      <x v="71"/>
    </i>
    <i r="2">
      <x v="110"/>
    </i>
    <i r="3">
      <x v="30"/>
    </i>
    <i r="4">
      <x v="15"/>
    </i>
    <i r="5">
      <x v="54"/>
    </i>
    <i r="1">
      <x v="72"/>
    </i>
    <i r="2">
      <x v="60"/>
    </i>
    <i r="3">
      <x v="60"/>
    </i>
    <i r="4">
      <x v="42"/>
    </i>
    <i r="5">
      <x v="37"/>
    </i>
    <i r="1">
      <x v="73"/>
    </i>
    <i r="2">
      <x v="22"/>
    </i>
    <i r="3">
      <x v="64"/>
    </i>
    <i r="4">
      <x v="80"/>
    </i>
    <i r="5">
      <x v="60"/>
    </i>
    <i r="1">
      <x v="74"/>
    </i>
    <i r="2">
      <x v="62"/>
    </i>
    <i r="3">
      <x v="61"/>
    </i>
    <i r="4">
      <x v="43"/>
    </i>
    <i r="5">
      <x v="39"/>
    </i>
    <i r="1">
      <x v="75"/>
    </i>
    <i r="2">
      <x v="74"/>
    </i>
    <i r="3">
      <x v="79"/>
    </i>
    <i r="4">
      <x v="57"/>
    </i>
    <i r="5">
      <x v="20"/>
    </i>
    <i r="1">
      <x v="76"/>
    </i>
    <i r="2">
      <x v="73"/>
    </i>
    <i r="3">
      <x v="71"/>
    </i>
    <i r="4">
      <x v="13"/>
    </i>
    <i r="5">
      <x v="41"/>
    </i>
    <i r="1">
      <x v="77"/>
    </i>
    <i r="2">
      <x v="84"/>
    </i>
    <i r="3">
      <x v="89"/>
    </i>
    <i r="4">
      <x v="59"/>
    </i>
    <i r="5">
      <x v="37"/>
    </i>
    <i r="1">
      <x v="78"/>
    </i>
    <i r="2">
      <x v="58"/>
    </i>
    <i r="3">
      <x v="40"/>
    </i>
    <i r="4">
      <x v="46"/>
    </i>
    <i r="5">
      <x v="18"/>
    </i>
    <i r="1">
      <x v="79"/>
    </i>
    <i r="2">
      <x v="55"/>
    </i>
    <i r="3">
      <x v="54"/>
    </i>
    <i r="4">
      <x v="35"/>
    </i>
    <i r="5">
      <x v="25"/>
    </i>
    <i r="1">
      <x v="80"/>
    </i>
    <i r="2">
      <x v="66"/>
    </i>
    <i r="3">
      <x v="63"/>
    </i>
    <i r="4">
      <x v="45"/>
    </i>
    <i r="5">
      <x v="43"/>
    </i>
    <i r="1">
      <x v="81"/>
    </i>
    <i r="2">
      <x v="69"/>
    </i>
    <i r="3">
      <x v="62"/>
    </i>
    <i r="4">
      <x v="44"/>
    </i>
    <i r="5">
      <x v="31"/>
    </i>
    <i r="1">
      <x v="82"/>
    </i>
    <i r="2">
      <x v="54"/>
    </i>
    <i r="3">
      <x v="39"/>
    </i>
    <i r="4">
      <x v="41"/>
    </i>
    <i r="5">
      <x v="35"/>
    </i>
    <i r="1">
      <x v="83"/>
    </i>
    <i r="2">
      <x v="31"/>
    </i>
    <i r="3">
      <x v="30"/>
    </i>
    <i r="4">
      <x v="15"/>
    </i>
    <i r="5">
      <x v="7"/>
    </i>
    <i r="1">
      <x v="84"/>
    </i>
    <i r="2">
      <x v="71"/>
    </i>
    <i r="3">
      <x v="67"/>
    </i>
    <i r="4">
      <x v="47"/>
    </i>
    <i r="5">
      <x v="10"/>
    </i>
    <i r="1">
      <x v="85"/>
    </i>
    <i r="2">
      <x v="72"/>
    </i>
    <i r="3">
      <x v="68"/>
    </i>
    <i r="4">
      <x v="48"/>
    </i>
    <i r="5">
      <x v="45"/>
    </i>
    <i r="1">
      <x v="87"/>
    </i>
    <i r="2">
      <x v="76"/>
    </i>
    <i r="3">
      <x v="73"/>
    </i>
    <i r="4">
      <x v="53"/>
    </i>
    <i r="5">
      <x v="50"/>
    </i>
    <i r="1">
      <x v="88"/>
    </i>
    <i r="2">
      <x v="77"/>
    </i>
    <i r="3">
      <x v="74"/>
    </i>
    <i r="4">
      <x v="54"/>
    </i>
    <i r="5">
      <x v="51"/>
    </i>
    <i r="1">
      <x v="90"/>
    </i>
    <i r="2">
      <x v="79"/>
    </i>
    <i r="3">
      <x v="77"/>
    </i>
    <i r="4">
      <x v="58"/>
    </i>
    <i r="5">
      <x v="52"/>
    </i>
    <i r="1">
      <x v="91"/>
    </i>
    <i r="2">
      <x v="80"/>
    </i>
    <i r="3">
      <x v="82"/>
    </i>
    <i r="4">
      <x v="60"/>
    </i>
    <i r="5">
      <x v="56"/>
    </i>
    <i r="1">
      <x v="92"/>
    </i>
    <i r="2">
      <x v="116"/>
    </i>
    <i r="3">
      <x v="58"/>
    </i>
    <i r="4">
      <x v="30"/>
    </i>
    <i r="5">
      <x v="49"/>
    </i>
    <i r="1">
      <x v="93"/>
    </i>
    <i r="2">
      <x v="86"/>
    </i>
    <i r="3">
      <x v="84"/>
    </i>
    <i r="4">
      <x v="62"/>
    </i>
    <i r="5">
      <x v="58"/>
    </i>
    <i r="1">
      <x v="94"/>
    </i>
    <i r="2">
      <x v="85"/>
    </i>
    <i r="3">
      <x v="85"/>
    </i>
    <i r="4">
      <x v="63"/>
    </i>
    <i r="5">
      <x v="46"/>
    </i>
    <i r="1">
      <x v="95"/>
    </i>
    <i r="2">
      <x v="65"/>
    </i>
    <i r="3">
      <x v="91"/>
    </i>
    <i r="4">
      <x v="79"/>
    </i>
    <i r="5">
      <x v="57"/>
    </i>
    <i r="1">
      <x v="96"/>
    </i>
    <i r="2">
      <x v="87"/>
    </i>
    <i r="3">
      <x v="86"/>
    </i>
    <i r="4">
      <x v="55"/>
    </i>
    <i r="5">
      <x v="7"/>
    </i>
    <i r="1">
      <x v="97"/>
    </i>
    <i r="2">
      <x v="90"/>
    </i>
    <i r="3">
      <x v="30"/>
    </i>
    <i r="4">
      <x v="15"/>
    </i>
    <i r="5">
      <x v="61"/>
    </i>
    <i r="1">
      <x v="98"/>
    </i>
    <i r="2">
      <x v="92"/>
    </i>
    <i r="3">
      <x v="88"/>
    </i>
    <i r="4">
      <x v="69"/>
    </i>
    <i r="5">
      <x v="65"/>
    </i>
    <i r="1">
      <x v="99"/>
    </i>
    <i r="2">
      <x v="59"/>
    </i>
    <i r="3">
      <x v="28"/>
    </i>
    <i r="4">
      <x v="15"/>
    </i>
    <i r="5">
      <x v="103"/>
    </i>
    <i r="1">
      <x v="100"/>
    </i>
    <i r="2">
      <x v="98"/>
    </i>
    <i r="3">
      <x v="92"/>
    </i>
    <i r="4">
      <x v="64"/>
    </i>
    <i r="5">
      <x v="62"/>
    </i>
    <i r="1">
      <x v="102"/>
    </i>
    <i r="2">
      <x v="145"/>
    </i>
    <i r="3">
      <x v="170"/>
    </i>
    <i r="4">
      <x v="141"/>
    </i>
    <i r="5">
      <x v="150"/>
    </i>
    <i r="1">
      <x v="103"/>
    </i>
    <i r="2">
      <x v="31"/>
    </i>
    <i r="3">
      <x v="30"/>
    </i>
    <i r="4">
      <x v="15"/>
    </i>
    <i r="5">
      <x v="100"/>
    </i>
    <i r="1">
      <x v="104"/>
    </i>
    <i r="2">
      <x v="106"/>
    </i>
    <i r="3">
      <x v="100"/>
    </i>
    <i r="4">
      <x v="84"/>
    </i>
    <i r="5">
      <x v="78"/>
    </i>
    <i r="1">
      <x v="106"/>
    </i>
    <i r="2">
      <x v="31"/>
    </i>
    <i r="3">
      <x v="69"/>
    </i>
    <i r="4">
      <x v="49"/>
    </i>
    <i r="5">
      <x v="47"/>
    </i>
    <i r="1">
      <x v="107"/>
    </i>
    <i r="2">
      <x v="96"/>
    </i>
    <i r="3">
      <x v="96"/>
    </i>
    <i r="4">
      <x v="76"/>
    </i>
    <i r="5">
      <x v="77"/>
    </i>
    <i r="1">
      <x v="108"/>
    </i>
    <i r="2">
      <x v="203"/>
    </i>
    <i r="3">
      <x v="158"/>
    </i>
    <i r="4">
      <x v="152"/>
    </i>
    <i r="5">
      <x v="129"/>
    </i>
    <i r="1">
      <x v="109"/>
    </i>
    <i r="2">
      <x v="70"/>
    </i>
    <i r="3">
      <x v="30"/>
    </i>
    <i r="4">
      <x v="15"/>
    </i>
    <i r="5">
      <x v="7"/>
    </i>
    <i r="1">
      <x v="110"/>
    </i>
    <i r="2">
      <x v="100"/>
    </i>
    <i r="3">
      <x v="97"/>
    </i>
    <i r="4">
      <x v="78"/>
    </i>
    <i r="5">
      <x v="73"/>
    </i>
    <i r="1">
      <x v="111"/>
    </i>
    <i r="2">
      <x v="126"/>
    </i>
    <i r="3">
      <x v="111"/>
    </i>
    <i r="4">
      <x v="74"/>
    </i>
    <i r="5">
      <x v="111"/>
    </i>
    <i r="1">
      <x v="112"/>
    </i>
    <i r="2">
      <x v="164"/>
    </i>
    <i r="3">
      <x v="83"/>
    </i>
    <i r="4">
      <x v="20"/>
    </i>
    <i r="5">
      <x v="65"/>
    </i>
    <i r="1">
      <x v="113"/>
    </i>
    <i r="2">
      <x v="28"/>
    </i>
    <i r="3">
      <x v="43"/>
    </i>
    <i r="4">
      <x v="56"/>
    </i>
    <i r="5">
      <x v="57"/>
    </i>
    <i r="1">
      <x v="114"/>
    </i>
    <i r="2">
      <x v="31"/>
    </i>
    <i r="3">
      <x v="30"/>
    </i>
    <i r="4">
      <x v="15"/>
    </i>
    <i r="5">
      <x v="75"/>
    </i>
    <i r="1">
      <x v="115"/>
    </i>
    <i r="2">
      <x v="117"/>
    </i>
    <i r="3">
      <x v="110"/>
    </i>
    <i r="4">
      <x v="89"/>
    </i>
    <i r="5">
      <x v="82"/>
    </i>
    <i r="1">
      <x v="116"/>
    </i>
    <i r="2">
      <x v="104"/>
    </i>
    <i r="3">
      <x v="114"/>
    </i>
    <i r="4">
      <x v="82"/>
    </i>
    <i r="5">
      <x v="44"/>
    </i>
    <i r="1">
      <x v="117"/>
    </i>
    <i r="2">
      <x v="27"/>
    </i>
    <i r="3">
      <x v="56"/>
    </i>
    <i r="4">
      <x v="6"/>
    </i>
    <i r="5">
      <x v="46"/>
    </i>
    <i r="1">
      <x v="118"/>
    </i>
    <i r="2">
      <x v="89"/>
    </i>
    <i r="3">
      <x v="87"/>
    </i>
    <i r="4">
      <x v="61"/>
    </i>
    <i r="5">
      <x v="46"/>
    </i>
    <i r="1">
      <x v="119"/>
    </i>
    <i r="2">
      <x v="63"/>
    </i>
    <i r="3">
      <x v="76"/>
    </i>
    <i r="4">
      <x v="50"/>
    </i>
    <i r="5">
      <x v="76"/>
    </i>
    <i r="1">
      <x v="120"/>
    </i>
    <i r="2">
      <x v="136"/>
    </i>
    <i r="3">
      <x v="128"/>
    </i>
    <i r="4">
      <x v="100"/>
    </i>
    <i r="5">
      <x v="7"/>
    </i>
    <i r="1">
      <x v="121"/>
    </i>
    <i r="2">
      <x v="107"/>
    </i>
    <i r="3">
      <x v="101"/>
    </i>
    <i r="4">
      <x v="87"/>
    </i>
    <i r="5">
      <x v="37"/>
    </i>
    <i r="1">
      <x v="122"/>
    </i>
    <i r="2">
      <x v="31"/>
    </i>
    <i r="3">
      <x v="30"/>
    </i>
    <i r="4">
      <x v="15"/>
    </i>
    <i r="5">
      <x v="13"/>
    </i>
    <i r="1">
      <x v="123"/>
    </i>
    <i r="2">
      <x v="102"/>
    </i>
    <i r="3">
      <x v="98"/>
    </i>
    <i r="4">
      <x v="70"/>
    </i>
    <i r="5">
      <x v="131"/>
    </i>
    <i r="1">
      <x v="124"/>
    </i>
    <i r="2">
      <x v="108"/>
    </i>
    <i r="3">
      <x v="106"/>
    </i>
    <i r="4">
      <x v="91"/>
    </i>
    <i r="5">
      <x v="86"/>
    </i>
    <i r="1">
      <x v="125"/>
    </i>
    <i r="2">
      <x v="103"/>
    </i>
    <i r="3">
      <x v="113"/>
    </i>
    <i r="4">
      <x v="114"/>
    </i>
    <i r="5">
      <x v="54"/>
    </i>
    <i r="1">
      <x v="126"/>
    </i>
    <i r="2">
      <x v="112"/>
    </i>
    <i r="3">
      <x v="112"/>
    </i>
    <i r="4">
      <x v="96"/>
    </i>
    <i r="5">
      <x v="96"/>
    </i>
    <i r="1">
      <x v="127"/>
    </i>
    <i r="2">
      <x v="114"/>
    </i>
    <i r="3">
      <x v="108"/>
    </i>
    <i r="4">
      <x v="88"/>
    </i>
    <i r="5">
      <x v="97"/>
    </i>
    <i r="1">
      <x v="128"/>
    </i>
    <i r="2">
      <x v="78"/>
    </i>
    <i r="3">
      <x v="23"/>
    </i>
    <i r="4">
      <x v="90"/>
    </i>
    <i r="5">
      <x v="79"/>
    </i>
    <i r="1">
      <x v="129"/>
    </i>
    <i r="2">
      <x v="122"/>
    </i>
    <i r="3">
      <x v="104"/>
    </i>
    <i r="4">
      <x v="87"/>
    </i>
    <i r="5">
      <x v="87"/>
    </i>
    <i r="1">
      <x v="130"/>
    </i>
    <i r="2">
      <x v="121"/>
    </i>
    <i r="3">
      <x v="118"/>
    </i>
    <i r="4">
      <x v="94"/>
    </i>
    <i r="5">
      <x v="99"/>
    </i>
    <i r="1">
      <x v="131"/>
    </i>
    <i r="2">
      <x v="83"/>
    </i>
    <i r="3">
      <x v="27"/>
    </i>
    <i r="4">
      <x v="15"/>
    </i>
    <i r="5">
      <x v="184"/>
    </i>
    <i r="1">
      <x v="132"/>
    </i>
    <i r="2">
      <x v="141"/>
    </i>
    <i r="3">
      <x v="30"/>
    </i>
    <i r="4">
      <x v="15"/>
    </i>
    <i r="5">
      <x v="143"/>
    </i>
    <i r="1">
      <x v="133"/>
    </i>
    <i r="2">
      <x v="111"/>
    </i>
    <i r="3">
      <x v="120"/>
    </i>
    <i r="4">
      <x v="75"/>
    </i>
    <i r="5">
      <x v="93"/>
    </i>
    <i r="1">
      <x v="135"/>
    </i>
    <i r="2">
      <x v="200"/>
    </i>
    <i r="3">
      <x v="162"/>
    </i>
    <i r="4">
      <x v="160"/>
    </i>
    <i r="5">
      <x v="168"/>
    </i>
    <i r="1">
      <x v="136"/>
    </i>
    <i r="2">
      <x v="124"/>
    </i>
    <i r="3">
      <x v="115"/>
    </i>
    <i r="4">
      <x v="85"/>
    </i>
    <i r="5">
      <x v="72"/>
    </i>
    <i r="1">
      <x v="137"/>
    </i>
    <i r="2">
      <x v="163"/>
    </i>
    <i r="3">
      <x v="131"/>
    </i>
    <i r="4">
      <x v="108"/>
    </i>
    <i r="5">
      <x v="89"/>
    </i>
    <i r="1">
      <x v="138"/>
    </i>
    <i r="2">
      <x v="7"/>
    </i>
    <i r="3">
      <x v="15"/>
    </i>
    <i r="4">
      <x v="135"/>
    </i>
    <i r="5">
      <x v="119"/>
    </i>
    <i r="1">
      <x v="139"/>
    </i>
    <i r="2">
      <x v="129"/>
    </i>
    <i r="3">
      <x v="121"/>
    </i>
    <i r="4">
      <x v="101"/>
    </i>
    <i r="5">
      <x v="105"/>
    </i>
    <i r="1">
      <x v="140"/>
    </i>
    <i r="2">
      <x v="130"/>
    </i>
    <i r="3">
      <x v="122"/>
    </i>
    <i r="4">
      <x v="102"/>
    </i>
    <i r="5">
      <x v="107"/>
    </i>
    <i r="1">
      <x v="141"/>
    </i>
    <i r="2">
      <x v="135"/>
    </i>
    <i r="3">
      <x v="129"/>
    </i>
    <i r="4">
      <x v="103"/>
    </i>
    <i r="5">
      <x v="135"/>
    </i>
    <i r="1">
      <x v="143"/>
    </i>
    <i r="2">
      <x v="134"/>
    </i>
    <i r="3">
      <x v="103"/>
    </i>
    <i r="4">
      <x v="117"/>
    </i>
    <i r="5">
      <x v="46"/>
    </i>
    <i r="1">
      <x v="144"/>
    </i>
    <i r="2">
      <x v="144"/>
    </i>
    <i r="3">
      <x v="156"/>
    </i>
    <i r="4">
      <x v="115"/>
    </i>
    <i r="5">
      <x v="115"/>
    </i>
    <i r="1">
      <x v="145"/>
    </i>
    <i r="2">
      <x v="150"/>
    </i>
    <i r="3">
      <x v="134"/>
    </i>
    <i r="4">
      <x v="105"/>
    </i>
    <i r="5">
      <x v="95"/>
    </i>
    <i r="1">
      <x v="146"/>
    </i>
    <i r="2">
      <x v="169"/>
    </i>
    <i r="3">
      <x v="137"/>
    </i>
    <i r="4">
      <x v="113"/>
    </i>
    <i r="5">
      <x v="94"/>
    </i>
    <i r="1">
      <x v="148"/>
    </i>
    <i r="2">
      <x v="137"/>
    </i>
    <i r="3">
      <x v="132"/>
    </i>
    <i r="4">
      <x v="112"/>
    </i>
    <i r="5">
      <x v="85"/>
    </i>
    <i r="1">
      <x v="149"/>
    </i>
    <i r="2">
      <x v="206"/>
    </i>
    <i r="3">
      <x v="30"/>
    </i>
    <i r="4">
      <x v="15"/>
    </i>
    <i r="5">
      <x v="78"/>
    </i>
    <i r="1">
      <x v="150"/>
    </i>
    <i r="2">
      <x v="191"/>
    </i>
    <i r="3">
      <x v="30"/>
    </i>
    <i r="4">
      <x v="15"/>
    </i>
    <i r="5">
      <x v="122"/>
    </i>
    <i r="1">
      <x v="153"/>
    </i>
    <i r="2">
      <x v="24"/>
    </i>
    <i r="3">
      <x v="26"/>
    </i>
    <i r="4">
      <x v="15"/>
    </i>
    <i r="5">
      <x v="163"/>
    </i>
    <i r="1">
      <x v="155"/>
    </i>
    <i r="2">
      <x v="133"/>
    </i>
    <i r="3">
      <x v="140"/>
    </i>
    <i r="4">
      <x v="106"/>
    </i>
    <i r="5">
      <x v="121"/>
    </i>
    <i r="1">
      <x v="156"/>
    </i>
    <i r="2">
      <x v="140"/>
    </i>
    <i r="3">
      <x v="123"/>
    </i>
    <i r="4">
      <x v="116"/>
    </i>
    <i r="5">
      <x v="112"/>
    </i>
    <i r="1">
      <x v="157"/>
    </i>
    <i r="2">
      <x v="31"/>
    </i>
    <i r="3">
      <x v="66"/>
    </i>
    <i r="4">
      <x v="15"/>
    </i>
    <i r="5">
      <x v="98"/>
    </i>
    <i r="1">
      <x v="158"/>
    </i>
    <i r="2">
      <x v="2"/>
    </i>
    <i r="3">
      <x v="148"/>
    </i>
    <i r="4">
      <x v="121"/>
    </i>
    <i r="5">
      <x v="118"/>
    </i>
    <i r="1">
      <x v="159"/>
    </i>
    <i r="2">
      <x v="153"/>
    </i>
    <i r="3">
      <x v="30"/>
    </i>
    <i r="4">
      <x v="15"/>
    </i>
    <i r="5">
      <x v="7"/>
    </i>
    <i r="1">
      <x v="160"/>
    </i>
    <i r="2">
      <x v="155"/>
    </i>
    <i r="3">
      <x v="145"/>
    </i>
    <i r="4">
      <x v="161"/>
    </i>
    <i r="5">
      <x v="109"/>
    </i>
    <i r="1">
      <x v="161"/>
    </i>
    <i r="2">
      <x v="31"/>
    </i>
    <i r="3">
      <x v="30"/>
    </i>
    <i r="4">
      <x v="15"/>
    </i>
    <i r="5">
      <x v="7"/>
    </i>
    <i r="1">
      <x v="162"/>
    </i>
    <i r="2">
      <x v="146"/>
    </i>
    <i r="3">
      <x v="119"/>
    </i>
    <i r="4">
      <x v="110"/>
    </i>
    <i r="5">
      <x v="102"/>
    </i>
    <i r="1">
      <x v="163"/>
    </i>
    <i r="2">
      <x v="160"/>
    </i>
    <i r="3">
      <x v="152"/>
    </i>
    <i r="4">
      <x v="120"/>
    </i>
    <i r="5">
      <x v="137"/>
    </i>
    <i r="1">
      <x v="164"/>
    </i>
    <i r="2">
      <x v="149"/>
    </i>
    <i r="3">
      <x v="136"/>
    </i>
    <i r="4">
      <x v="109"/>
    </i>
    <i r="5">
      <x v="127"/>
    </i>
    <i r="1">
      <x v="165"/>
    </i>
    <i r="2">
      <x v="31"/>
    </i>
    <i r="3">
      <x v="30"/>
    </i>
    <i r="4">
      <x v="15"/>
    </i>
    <i r="5">
      <x v="7"/>
    </i>
    <i r="1">
      <x v="166"/>
    </i>
    <i r="2">
      <x v="147"/>
    </i>
    <i r="3">
      <x v="130"/>
    </i>
    <i r="4">
      <x v="123"/>
    </i>
    <i r="5">
      <x v="7"/>
    </i>
    <i r="1">
      <x v="167"/>
    </i>
    <i r="2">
      <x v="151"/>
    </i>
    <i r="3">
      <x v="143"/>
    </i>
    <i r="4">
      <x v="119"/>
    </i>
    <i r="5">
      <x v="121"/>
    </i>
    <i r="1">
      <x v="168"/>
    </i>
    <i r="2">
      <x v="158"/>
    </i>
    <i r="3">
      <x v="30"/>
    </i>
    <i r="4">
      <x v="15"/>
    </i>
    <i r="5">
      <x v="7"/>
    </i>
    <i r="1">
      <x v="170"/>
    </i>
    <i r="2">
      <x v="162"/>
    </i>
    <i r="3">
      <x v="153"/>
    </i>
    <i r="4">
      <x v="122"/>
    </i>
    <i r="5">
      <x v="139"/>
    </i>
    <i r="1">
      <x v="171"/>
    </i>
    <i r="2">
      <x v="165"/>
    </i>
    <i r="3">
      <x v="205"/>
    </i>
    <i r="4">
      <x v="166"/>
    </i>
    <i r="5">
      <x v="181"/>
    </i>
    <i r="1">
      <x v="172"/>
    </i>
    <i r="2">
      <x v="159"/>
    </i>
    <i r="3">
      <x v="151"/>
    </i>
    <i r="4">
      <x v="129"/>
    </i>
    <i r="5">
      <x v="136"/>
    </i>
    <i r="1">
      <x v="174"/>
    </i>
    <i r="2">
      <x v="31"/>
    </i>
    <i r="3">
      <x v="30"/>
    </i>
    <i r="4">
      <x v="15"/>
    </i>
    <i r="5">
      <x v="49"/>
    </i>
    <i r="1">
      <x v="175"/>
    </i>
    <i r="2">
      <x v="31"/>
    </i>
    <i r="3">
      <x v="133"/>
    </i>
    <i r="4">
      <x v="187"/>
    </i>
    <i r="5">
      <x v="7"/>
    </i>
    <i r="1">
      <x v="176"/>
    </i>
    <i r="2">
      <x v="167"/>
    </i>
    <i r="3">
      <x v="159"/>
    </i>
    <i r="4">
      <x v="125"/>
    </i>
    <i r="5">
      <x v="140"/>
    </i>
    <i r="1">
      <x v="177"/>
    </i>
    <i r="2">
      <x v="31"/>
    </i>
    <i r="3">
      <x v="30"/>
    </i>
    <i r="4">
      <x v="15"/>
    </i>
    <i r="5">
      <x v="134"/>
    </i>
    <i r="1">
      <x v="178"/>
    </i>
    <i r="2">
      <x v="173"/>
    </i>
    <i r="3">
      <x v="178"/>
    </i>
    <i r="4">
      <x v="147"/>
    </i>
    <i r="5">
      <x v="145"/>
    </i>
    <i r="1">
      <x v="179"/>
    </i>
    <i r="2">
      <x v="19"/>
    </i>
    <i r="3">
      <x v="29"/>
    </i>
    <i r="4">
      <x v="15"/>
    </i>
    <i r="5">
      <x v="192"/>
    </i>
    <i r="1">
      <x v="180"/>
    </i>
    <i r="2">
      <x v="132"/>
    </i>
    <i r="3">
      <x v="154"/>
    </i>
    <i r="4">
      <x v="15"/>
    </i>
    <i r="5">
      <x v="190"/>
    </i>
    <i r="1">
      <x v="181"/>
    </i>
    <i r="2">
      <x v="75"/>
    </i>
    <i r="3">
      <x v="6"/>
    </i>
    <i r="4">
      <x v="156"/>
    </i>
    <i r="5">
      <x v="80"/>
    </i>
    <i r="1">
      <x v="182"/>
    </i>
    <i r="2">
      <x v="188"/>
    </i>
    <i r="3">
      <x v="184"/>
    </i>
    <i r="4">
      <x v="8"/>
    </i>
    <i r="5">
      <x v="154"/>
    </i>
    <i r="1">
      <x v="183"/>
    </i>
    <i r="2">
      <x v="174"/>
    </i>
    <i r="3">
      <x v="149"/>
    </i>
    <i r="4">
      <x v="104"/>
    </i>
    <i r="5">
      <x v="7"/>
    </i>
    <i r="1">
      <x v="184"/>
    </i>
    <i r="2">
      <x v="166"/>
    </i>
    <i r="3">
      <x v="188"/>
    </i>
    <i r="4">
      <x v="138"/>
    </i>
    <i r="5">
      <x v="7"/>
    </i>
    <i r="1">
      <x v="185"/>
    </i>
    <i r="2">
      <x v="118"/>
    </i>
    <i r="3">
      <x v="30"/>
    </i>
    <i r="4">
      <x v="15"/>
    </i>
    <i r="5">
      <x v="176"/>
    </i>
    <i r="1">
      <x v="186"/>
    </i>
    <i r="2">
      <x v="176"/>
    </i>
    <i r="3">
      <x v="161"/>
    </i>
    <i r="4">
      <x v="164"/>
    </i>
    <i r="5">
      <x v="153"/>
    </i>
    <i r="1">
      <x v="187"/>
    </i>
    <i r="2">
      <x v="180"/>
    </i>
    <i r="3">
      <x v="174"/>
    </i>
    <i r="4">
      <x v="154"/>
    </i>
    <i r="5">
      <x v="155"/>
    </i>
    <i r="1">
      <x v="189"/>
    </i>
    <i r="2">
      <x v="168"/>
    </i>
    <i r="3">
      <x v="165"/>
    </i>
    <i r="4">
      <x v="131"/>
    </i>
    <i r="5">
      <x v="74"/>
    </i>
    <i r="1">
      <x v="190"/>
    </i>
    <i r="2">
      <x v="97"/>
    </i>
    <i r="3">
      <x v="70"/>
    </i>
    <i r="4">
      <x v="15"/>
    </i>
    <i r="5">
      <x v="216"/>
    </i>
    <i r="1">
      <x v="191"/>
    </i>
    <i r="2">
      <x v="125"/>
    </i>
    <i r="3">
      <x v="30"/>
    </i>
    <i r="4">
      <x v="15"/>
    </i>
    <i r="5">
      <x v="207"/>
    </i>
    <i r="1">
      <x v="192"/>
    </i>
    <i r="2">
      <x v="31"/>
    </i>
    <i r="3">
      <x v="30"/>
    </i>
    <i r="4">
      <x v="15"/>
    </i>
    <i r="5">
      <x v="7"/>
    </i>
    <i r="1">
      <x v="193"/>
    </i>
    <i r="2">
      <x v="183"/>
    </i>
    <i r="3">
      <x v="172"/>
    </i>
    <i r="4">
      <x v="142"/>
    </i>
    <i r="5">
      <x v="156"/>
    </i>
    <i r="1">
      <x v="194"/>
    </i>
    <i r="2">
      <x v="182"/>
    </i>
    <i r="3">
      <x v="180"/>
    </i>
    <i r="4">
      <x v="143"/>
    </i>
    <i r="5">
      <x v="170"/>
    </i>
    <i r="1">
      <x v="195"/>
    </i>
    <i r="2">
      <x v="204"/>
    </i>
    <i r="3">
      <x v="183"/>
    </i>
    <i r="4">
      <x v="163"/>
    </i>
    <i r="5">
      <x v="7"/>
    </i>
    <i r="1">
      <x v="196"/>
    </i>
    <i r="2">
      <x v="184"/>
    </i>
    <i r="3">
      <x v="173"/>
    </i>
    <i r="4">
      <x v="149"/>
    </i>
    <i r="5">
      <x v="2"/>
    </i>
    <i r="5">
      <x v="165"/>
    </i>
    <i r="1">
      <x v="197"/>
    </i>
    <i r="2">
      <x v="202"/>
    </i>
    <i r="3">
      <x v="177"/>
    </i>
    <i r="4">
      <x v="95"/>
    </i>
    <i r="5">
      <x v="141"/>
    </i>
    <i r="1">
      <x v="198"/>
    </i>
    <i r="2">
      <x v="196"/>
    </i>
    <i r="3">
      <x v="195"/>
    </i>
    <i r="4">
      <x v="169"/>
    </i>
    <i r="5">
      <x v="204"/>
    </i>
    <i r="1">
      <x v="199"/>
    </i>
    <i r="2">
      <x v="215"/>
    </i>
    <i r="3">
      <x v="191"/>
    </i>
    <i r="4">
      <x v="175"/>
    </i>
    <i r="5">
      <x v="179"/>
    </i>
    <i r="1">
      <x v="200"/>
    </i>
    <i r="2">
      <x v="192"/>
    </i>
    <i r="3">
      <x v="181"/>
    </i>
    <i r="4">
      <x v="151"/>
    </i>
    <i r="5">
      <x v="173"/>
    </i>
    <i r="1">
      <x v="201"/>
    </i>
    <i r="2">
      <x v="201"/>
    </i>
    <i r="3">
      <x v="179"/>
    </i>
    <i r="4">
      <x v="158"/>
    </i>
    <i r="5">
      <x v="169"/>
    </i>
    <i r="1">
      <x v="202"/>
    </i>
    <i r="2">
      <x v="194"/>
    </i>
    <i r="3">
      <x v="175"/>
    </i>
    <i r="4">
      <x v="153"/>
    </i>
    <i r="5">
      <x v="171"/>
    </i>
    <i r="1">
      <x v="203"/>
    </i>
    <i r="2">
      <x v="199"/>
    </i>
    <i r="3">
      <x v="201"/>
    </i>
    <i r="4">
      <x v="97"/>
    </i>
    <i r="5">
      <x v="172"/>
    </i>
    <i r="1">
      <x v="204"/>
    </i>
    <i r="2">
      <x v="198"/>
    </i>
    <i r="3">
      <x v="163"/>
    </i>
    <i r="4">
      <x v="146"/>
    </i>
    <i r="5">
      <x v="166"/>
    </i>
    <i r="1">
      <x v="205"/>
    </i>
    <i r="2">
      <x v="190"/>
    </i>
    <i r="3">
      <x v="182"/>
    </i>
    <i r="4">
      <x v="155"/>
    </i>
    <i r="5">
      <x v="172"/>
    </i>
    <i r="1">
      <x v="206"/>
    </i>
    <i r="2">
      <x v="161"/>
    </i>
    <i r="3">
      <x v="30"/>
    </i>
    <i r="4">
      <x v="15"/>
    </i>
    <i r="5">
      <x v="142"/>
    </i>
    <i r="1">
      <x v="208"/>
    </i>
    <i r="2">
      <x v="195"/>
    </i>
    <i r="3">
      <x v="190"/>
    </i>
    <i r="4">
      <x v="157"/>
    </i>
    <i r="5">
      <x v="188"/>
    </i>
    <i r="1">
      <x v="209"/>
    </i>
    <i r="2">
      <x v="211"/>
    </i>
    <i r="3">
      <x v="176"/>
    </i>
    <i r="4">
      <x v="15"/>
    </i>
    <i r="5">
      <x v="180"/>
    </i>
    <i r="1">
      <x v="211"/>
    </i>
    <i r="2">
      <x v="172"/>
    </i>
    <i r="3">
      <x v="30"/>
    </i>
    <i r="4">
      <x v="15"/>
    </i>
    <i r="5">
      <x v="202"/>
    </i>
    <i r="1">
      <x v="213"/>
    </i>
    <i r="2">
      <x v="214"/>
    </i>
    <i r="3">
      <x v="200"/>
    </i>
    <i r="4">
      <x v="172"/>
    </i>
    <i r="5">
      <x v="189"/>
    </i>
    <i r="1">
      <x v="214"/>
    </i>
    <i r="2">
      <x v="213"/>
    </i>
    <i r="3">
      <x v="194"/>
    </i>
    <i r="4">
      <x v="15"/>
    </i>
    <i r="5">
      <x v="7"/>
    </i>
    <i r="1">
      <x v="216"/>
    </i>
    <i r="2">
      <x v="217"/>
    </i>
    <i r="3">
      <x v="197"/>
    </i>
    <i r="4">
      <x v="15"/>
    </i>
    <i r="5">
      <x v="197"/>
    </i>
    <i r="1">
      <x v="217"/>
    </i>
    <i r="2">
      <x v="212"/>
    </i>
    <i r="3">
      <x v="199"/>
    </i>
    <i r="4">
      <x v="176"/>
    </i>
    <i r="5">
      <x v="211"/>
    </i>
    <i r="1">
      <x v="218"/>
    </i>
    <i r="2">
      <x v="222"/>
    </i>
    <i r="3">
      <x v="206"/>
    </i>
    <i r="4">
      <x v="181"/>
    </i>
    <i r="5">
      <x v="152"/>
    </i>
    <i r="1">
      <x v="219"/>
    </i>
    <i r="2">
      <x v="216"/>
    </i>
    <i r="3">
      <x v="203"/>
    </i>
    <i r="4">
      <x v="174"/>
    </i>
    <i r="5">
      <x v="200"/>
    </i>
    <i r="1">
      <x v="220"/>
    </i>
    <i r="2">
      <x v="220"/>
    </i>
    <i r="3">
      <x v="138"/>
    </i>
    <i r="4">
      <x v="177"/>
    </i>
    <i r="5">
      <x v="206"/>
    </i>
    <i r="1">
      <x v="221"/>
    </i>
    <i r="2">
      <x v="178"/>
    </i>
    <i r="3">
      <x v="14"/>
    </i>
    <i r="4">
      <x v="15"/>
    </i>
    <i r="5">
      <x v="219"/>
    </i>
    <i r="1">
      <x v="222"/>
    </i>
    <i r="2">
      <x v="218"/>
    </i>
    <i r="3">
      <x v="198"/>
    </i>
    <i r="4">
      <x v="15"/>
    </i>
    <i r="5">
      <x v="203"/>
    </i>
    <i r="1">
      <x v="225"/>
    </i>
    <i r="2">
      <x v="31"/>
    </i>
    <i r="3">
      <x v="30"/>
    </i>
    <i r="4">
      <x v="15"/>
    </i>
    <i r="5">
      <x v="217"/>
    </i>
    <i r="1">
      <x v="226"/>
    </i>
    <i r="2">
      <x v="171"/>
    </i>
    <i r="3">
      <x v="11"/>
    </i>
    <i r="4">
      <x v="15"/>
    </i>
    <i r="5">
      <x v="221"/>
    </i>
    <i r="1">
      <x v="227"/>
    </i>
    <i r="2">
      <x v="224"/>
    </i>
    <i r="3">
      <x v="209"/>
    </i>
    <i r="4">
      <x v="15"/>
    </i>
    <i r="5">
      <x v="7"/>
    </i>
    <i r="1">
      <x v="228"/>
    </i>
    <i r="2">
      <x v="223"/>
    </i>
    <i r="3">
      <x v="208"/>
    </i>
    <i r="4">
      <x v="170"/>
    </i>
    <i r="5">
      <x v="186"/>
    </i>
    <i r="1">
      <x v="229"/>
    </i>
    <i r="2">
      <x v="225"/>
    </i>
    <i r="3">
      <x v="212"/>
    </i>
    <i r="4">
      <x v="183"/>
    </i>
    <i r="5">
      <x v="212"/>
    </i>
    <i r="1">
      <x v="230"/>
    </i>
    <i r="2">
      <x v="205"/>
    </i>
    <i r="3">
      <x v="7"/>
    </i>
    <i r="4">
      <x v="15"/>
    </i>
    <i r="5">
      <x v="228"/>
    </i>
    <i r="1">
      <x v="231"/>
    </i>
    <i r="2">
      <x v="226"/>
    </i>
    <i r="3">
      <x v="213"/>
    </i>
    <i r="4">
      <x v="184"/>
    </i>
    <i r="5">
      <x v="220"/>
    </i>
    <i r="1">
      <x v="232"/>
    </i>
    <i r="2">
      <x v="228"/>
    </i>
    <i r="3">
      <x v="215"/>
    </i>
    <i r="4">
      <x v="185"/>
    </i>
    <i r="5">
      <x v="222"/>
    </i>
    <i r="1">
      <x v="233"/>
    </i>
    <i r="2">
      <x v="231"/>
    </i>
    <i r="3">
      <x v="214"/>
    </i>
    <i r="4">
      <x v="15"/>
    </i>
    <i r="5">
      <x v="7"/>
    </i>
    <i r="1">
      <x v="234"/>
    </i>
    <i r="2">
      <x v="230"/>
    </i>
    <i r="3">
      <x v="211"/>
    </i>
    <i r="4">
      <x v="15"/>
    </i>
    <i r="5">
      <x v="7"/>
    </i>
    <i r="1">
      <x v="235"/>
    </i>
    <i r="2">
      <x v="232"/>
    </i>
    <i r="3">
      <x v="217"/>
    </i>
    <i r="4">
      <x v="186"/>
    </i>
    <i r="5">
      <x v="223"/>
    </i>
    <i r="1">
      <x v="236"/>
    </i>
    <i r="2">
      <x v="233"/>
    </i>
    <i r="3">
      <x v="218"/>
    </i>
    <i r="4">
      <x v="188"/>
    </i>
    <i r="5">
      <x v="233"/>
    </i>
    <i t="grand">
      <x/>
    </i>
  </rowItems>
  <colItems count="1">
    <i/>
  </colItems>
  <dataFields count="1">
    <dataField name="Contagem de JA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7679-3AEA-4E13-88BC-E93F1E6FBABB}">
  <sheetPr filterMode="1">
    <tabColor rgb="FFFF0000"/>
  </sheetPr>
  <dimension ref="A1:E559"/>
  <sheetViews>
    <sheetView zoomScaleNormal="100" workbookViewId="0">
      <pane ySplit="2" topLeftCell="A3" activePane="bottomLeft" state="frozen"/>
      <selection pane="bottomLeft" activeCell="C438" sqref="C438"/>
    </sheetView>
  </sheetViews>
  <sheetFormatPr defaultColWidth="11.453125" defaultRowHeight="12" x14ac:dyDescent="0.35"/>
  <cols>
    <col min="1" max="1" width="12.26953125" style="3" bestFit="1" customWidth="1"/>
    <col min="2" max="2" width="78.7265625" style="10" customWidth="1"/>
    <col min="3" max="3" width="30.7265625" style="11" bestFit="1" customWidth="1"/>
    <col min="4" max="4" width="28.453125" style="10" customWidth="1"/>
    <col min="5" max="5" width="18.26953125" style="3" bestFit="1" customWidth="1"/>
    <col min="6" max="16384" width="11.453125" style="3"/>
  </cols>
  <sheetData>
    <row r="1" spans="1:4" x14ac:dyDescent="0.35">
      <c r="A1" s="3">
        <f>+SUBTOTAL(3, A3:A998812)</f>
        <v>1</v>
      </c>
      <c r="D1" s="3">
        <f>+SUBTOTAL(3, D3:D998812)</f>
        <v>1</v>
      </c>
    </row>
    <row r="2" spans="1:4" x14ac:dyDescent="0.35">
      <c r="A2" s="1" t="s">
        <v>0</v>
      </c>
      <c r="B2" s="2" t="s">
        <v>1</v>
      </c>
      <c r="C2" s="1" t="s">
        <v>2</v>
      </c>
      <c r="D2" s="2" t="s">
        <v>3</v>
      </c>
    </row>
    <row r="3" spans="1:4" s="4" customFormat="1" hidden="1" x14ac:dyDescent="0.3">
      <c r="A3" s="4" t="s">
        <v>4</v>
      </c>
      <c r="B3" s="5" t="s">
        <v>5</v>
      </c>
      <c r="C3" s="6" t="s">
        <v>6</v>
      </c>
      <c r="D3" s="7" t="s">
        <v>603</v>
      </c>
    </row>
    <row r="4" spans="1:4" s="4" customFormat="1" hidden="1" x14ac:dyDescent="0.3">
      <c r="A4" s="4" t="s">
        <v>4</v>
      </c>
      <c r="B4" s="5" t="s">
        <v>9</v>
      </c>
      <c r="C4" s="6" t="s">
        <v>6</v>
      </c>
      <c r="D4" s="7" t="s">
        <v>604</v>
      </c>
    </row>
    <row r="5" spans="1:4" s="4" customFormat="1" hidden="1" x14ac:dyDescent="0.3">
      <c r="A5" s="4" t="s">
        <v>4</v>
      </c>
      <c r="B5" s="5" t="s">
        <v>10</v>
      </c>
      <c r="C5" s="6" t="s">
        <v>6</v>
      </c>
      <c r="D5" s="7" t="s">
        <v>605</v>
      </c>
    </row>
    <row r="6" spans="1:4" s="4" customFormat="1" hidden="1" x14ac:dyDescent="0.3">
      <c r="A6" s="4" t="s">
        <v>4</v>
      </c>
      <c r="B6" s="5" t="s">
        <v>11</v>
      </c>
      <c r="C6" s="6" t="s">
        <v>6</v>
      </c>
      <c r="D6" s="7" t="s">
        <v>936</v>
      </c>
    </row>
    <row r="7" spans="1:4" s="4" customFormat="1" hidden="1" x14ac:dyDescent="0.3">
      <c r="A7" s="4" t="s">
        <v>4</v>
      </c>
      <c r="B7" s="5" t="s">
        <v>12</v>
      </c>
      <c r="C7" s="6" t="s">
        <v>6</v>
      </c>
      <c r="D7" s="7" t="s">
        <v>606</v>
      </c>
    </row>
    <row r="8" spans="1:4" s="4" customFormat="1" hidden="1" x14ac:dyDescent="0.3">
      <c r="A8" s="4" t="s">
        <v>4</v>
      </c>
      <c r="B8" s="5" t="s">
        <v>13</v>
      </c>
      <c r="C8" s="6" t="s">
        <v>6</v>
      </c>
      <c r="D8" s="7" t="s">
        <v>937</v>
      </c>
    </row>
    <row r="9" spans="1:4" s="4" customFormat="1" hidden="1" x14ac:dyDescent="0.3">
      <c r="A9" s="4" t="s">
        <v>4</v>
      </c>
      <c r="B9" s="5" t="s">
        <v>14</v>
      </c>
      <c r="C9" s="6" t="s">
        <v>6</v>
      </c>
      <c r="D9" s="7" t="s">
        <v>937</v>
      </c>
    </row>
    <row r="10" spans="1:4" s="4" customFormat="1" hidden="1" x14ac:dyDescent="0.3">
      <c r="A10" s="4" t="s">
        <v>4</v>
      </c>
      <c r="B10" s="5" t="s">
        <v>15</v>
      </c>
      <c r="C10" s="6" t="s">
        <v>6</v>
      </c>
      <c r="D10" s="7" t="s">
        <v>607</v>
      </c>
    </row>
    <row r="11" spans="1:4" s="4" customFormat="1" hidden="1" x14ac:dyDescent="0.3">
      <c r="A11" s="4" t="s">
        <v>4</v>
      </c>
      <c r="B11" s="5" t="s">
        <v>18</v>
      </c>
      <c r="C11" s="6" t="s">
        <v>6</v>
      </c>
      <c r="D11" s="7" t="s">
        <v>608</v>
      </c>
    </row>
    <row r="12" spans="1:4" s="4" customFormat="1" hidden="1" x14ac:dyDescent="0.3">
      <c r="A12" s="4" t="s">
        <v>4</v>
      </c>
      <c r="B12" s="5" t="s">
        <v>19</v>
      </c>
      <c r="C12" s="6" t="s">
        <v>6</v>
      </c>
      <c r="D12" s="7" t="s">
        <v>607</v>
      </c>
    </row>
    <row r="13" spans="1:4" s="4" customFormat="1" hidden="1" x14ac:dyDescent="0.3">
      <c r="A13" s="4" t="s">
        <v>4</v>
      </c>
      <c r="B13" s="5" t="s">
        <v>22</v>
      </c>
      <c r="C13" s="6" t="s">
        <v>6</v>
      </c>
      <c r="D13" s="7" t="s">
        <v>609</v>
      </c>
    </row>
    <row r="14" spans="1:4" s="4" customFormat="1" hidden="1" x14ac:dyDescent="0.3">
      <c r="A14" s="4" t="s">
        <v>4</v>
      </c>
      <c r="B14" s="5" t="s">
        <v>24</v>
      </c>
      <c r="C14" s="6" t="s">
        <v>6</v>
      </c>
      <c r="D14" s="7" t="s">
        <v>604</v>
      </c>
    </row>
    <row r="15" spans="1:4" s="4" customFormat="1" hidden="1" x14ac:dyDescent="0.3">
      <c r="A15" s="4" t="s">
        <v>4</v>
      </c>
      <c r="B15" s="5" t="s">
        <v>25</v>
      </c>
      <c r="C15" s="6" t="s">
        <v>6</v>
      </c>
      <c r="D15" s="7" t="s">
        <v>604</v>
      </c>
    </row>
    <row r="16" spans="1:4" s="4" customFormat="1" ht="24" hidden="1" x14ac:dyDescent="0.3">
      <c r="A16" s="4" t="s">
        <v>4</v>
      </c>
      <c r="B16" s="5" t="s">
        <v>26</v>
      </c>
      <c r="C16" s="6" t="s">
        <v>6</v>
      </c>
      <c r="D16" s="7" t="s">
        <v>607</v>
      </c>
    </row>
    <row r="17" spans="1:4" s="4" customFormat="1" hidden="1" x14ac:dyDescent="0.3">
      <c r="A17" s="4" t="s">
        <v>4</v>
      </c>
      <c r="B17" s="5" t="s">
        <v>27</v>
      </c>
      <c r="C17" s="6" t="s">
        <v>6</v>
      </c>
      <c r="D17" s="7" t="s">
        <v>607</v>
      </c>
    </row>
    <row r="18" spans="1:4" s="4" customFormat="1" hidden="1" x14ac:dyDescent="0.3">
      <c r="A18" s="4" t="s">
        <v>4</v>
      </c>
      <c r="B18" s="5" t="s">
        <v>28</v>
      </c>
      <c r="C18" s="6" t="s">
        <v>6</v>
      </c>
      <c r="D18" s="7" t="s">
        <v>607</v>
      </c>
    </row>
    <row r="19" spans="1:4" s="4" customFormat="1" hidden="1" x14ac:dyDescent="0.3">
      <c r="A19" s="4" t="s">
        <v>4</v>
      </c>
      <c r="B19" s="5" t="s">
        <v>29</v>
      </c>
      <c r="C19" s="6" t="s">
        <v>6</v>
      </c>
      <c r="D19" s="7" t="s">
        <v>607</v>
      </c>
    </row>
    <row r="20" spans="1:4" s="4" customFormat="1" hidden="1" x14ac:dyDescent="0.3">
      <c r="A20" s="4" t="s">
        <v>4</v>
      </c>
      <c r="B20" s="5" t="s">
        <v>30</v>
      </c>
      <c r="C20" s="6" t="s">
        <v>6</v>
      </c>
      <c r="D20" s="7" t="s">
        <v>606</v>
      </c>
    </row>
    <row r="21" spans="1:4" s="4" customFormat="1" hidden="1" x14ac:dyDescent="0.3">
      <c r="A21" s="4" t="s">
        <v>4</v>
      </c>
      <c r="B21" s="5" t="s">
        <v>31</v>
      </c>
      <c r="C21" s="6" t="s">
        <v>6</v>
      </c>
      <c r="D21" s="7" t="s">
        <v>607</v>
      </c>
    </row>
    <row r="22" spans="1:4" s="4" customFormat="1" hidden="1" x14ac:dyDescent="0.3">
      <c r="A22" s="4" t="s">
        <v>4</v>
      </c>
      <c r="B22" s="5" t="s">
        <v>32</v>
      </c>
      <c r="C22" s="6" t="s">
        <v>6</v>
      </c>
      <c r="D22" s="7" t="s">
        <v>951</v>
      </c>
    </row>
    <row r="23" spans="1:4" s="4" customFormat="1" hidden="1" x14ac:dyDescent="0.3">
      <c r="A23" s="4" t="s">
        <v>4</v>
      </c>
      <c r="B23" s="5" t="s">
        <v>33</v>
      </c>
      <c r="C23" s="6" t="s">
        <v>6</v>
      </c>
      <c r="D23" s="7" t="s">
        <v>607</v>
      </c>
    </row>
    <row r="24" spans="1:4" s="4" customFormat="1" hidden="1" x14ac:dyDescent="0.3">
      <c r="A24" s="4" t="s">
        <v>4</v>
      </c>
      <c r="B24" s="5" t="s">
        <v>34</v>
      </c>
      <c r="C24" s="6" t="s">
        <v>6</v>
      </c>
      <c r="D24" s="7"/>
    </row>
    <row r="25" spans="1:4" s="4" customFormat="1" hidden="1" x14ac:dyDescent="0.3">
      <c r="A25" s="4" t="s">
        <v>4</v>
      </c>
      <c r="B25" s="5" t="s">
        <v>35</v>
      </c>
      <c r="C25" s="6" t="s">
        <v>6</v>
      </c>
      <c r="D25" s="7" t="s">
        <v>951</v>
      </c>
    </row>
    <row r="26" spans="1:4" s="4" customFormat="1" hidden="1" x14ac:dyDescent="0.3">
      <c r="A26" s="4" t="s">
        <v>4</v>
      </c>
      <c r="B26" s="5" t="s">
        <v>36</v>
      </c>
      <c r="C26" s="6" t="s">
        <v>6</v>
      </c>
      <c r="D26" s="7" t="s">
        <v>607</v>
      </c>
    </row>
    <row r="27" spans="1:4" s="4" customFormat="1" hidden="1" x14ac:dyDescent="0.3">
      <c r="A27" s="4" t="s">
        <v>4</v>
      </c>
      <c r="B27" s="5" t="s">
        <v>37</v>
      </c>
      <c r="C27" s="6" t="s">
        <v>6</v>
      </c>
      <c r="D27" s="7" t="s">
        <v>605</v>
      </c>
    </row>
    <row r="28" spans="1:4" s="4" customFormat="1" hidden="1" x14ac:dyDescent="0.3">
      <c r="A28" s="4" t="s">
        <v>4</v>
      </c>
      <c r="B28" s="5" t="s">
        <v>38</v>
      </c>
      <c r="C28" s="6" t="s">
        <v>6</v>
      </c>
      <c r="D28" s="7" t="s">
        <v>607</v>
      </c>
    </row>
    <row r="29" spans="1:4" s="4" customFormat="1" hidden="1" x14ac:dyDescent="0.3">
      <c r="A29" s="4" t="s">
        <v>4</v>
      </c>
      <c r="B29" s="5" t="s">
        <v>39</v>
      </c>
      <c r="C29" s="6" t="s">
        <v>6</v>
      </c>
      <c r="D29" s="7" t="s">
        <v>604</v>
      </c>
    </row>
    <row r="30" spans="1:4" s="4" customFormat="1" hidden="1" x14ac:dyDescent="0.3">
      <c r="A30" s="4" t="s">
        <v>4</v>
      </c>
      <c r="B30" s="5" t="s">
        <v>40</v>
      </c>
      <c r="C30" s="6" t="s">
        <v>6</v>
      </c>
      <c r="D30" s="7" t="s">
        <v>604</v>
      </c>
    </row>
    <row r="31" spans="1:4" s="4" customFormat="1" hidden="1" x14ac:dyDescent="0.3">
      <c r="A31" s="4" t="s">
        <v>4</v>
      </c>
      <c r="B31" s="5" t="s">
        <v>41</v>
      </c>
      <c r="C31" s="6" t="s">
        <v>6</v>
      </c>
      <c r="D31" s="7" t="s">
        <v>607</v>
      </c>
    </row>
    <row r="32" spans="1:4" s="4" customFormat="1" hidden="1" x14ac:dyDescent="0.3">
      <c r="A32" s="4" t="s">
        <v>4</v>
      </c>
      <c r="B32" s="5" t="s">
        <v>42</v>
      </c>
      <c r="C32" s="6" t="s">
        <v>6</v>
      </c>
      <c r="D32" s="7" t="s">
        <v>605</v>
      </c>
    </row>
    <row r="33" spans="1:4" s="4" customFormat="1" hidden="1" x14ac:dyDescent="0.3">
      <c r="A33" s="4" t="s">
        <v>4</v>
      </c>
      <c r="B33" s="5" t="s">
        <v>43</v>
      </c>
      <c r="C33" s="6" t="s">
        <v>6</v>
      </c>
      <c r="D33" s="7" t="s">
        <v>938</v>
      </c>
    </row>
    <row r="34" spans="1:4" s="4" customFormat="1" hidden="1" x14ac:dyDescent="0.3">
      <c r="A34" s="4" t="s">
        <v>4</v>
      </c>
      <c r="B34" s="5" t="s">
        <v>44</v>
      </c>
      <c r="C34" s="6" t="s">
        <v>6</v>
      </c>
      <c r="D34" s="7"/>
    </row>
    <row r="35" spans="1:4" s="4" customFormat="1" hidden="1" x14ac:dyDescent="0.3">
      <c r="A35" s="4" t="s">
        <v>4</v>
      </c>
      <c r="B35" s="5" t="s">
        <v>47</v>
      </c>
      <c r="C35" s="6" t="s">
        <v>6</v>
      </c>
      <c r="D35" s="7" t="s">
        <v>605</v>
      </c>
    </row>
    <row r="36" spans="1:4" s="4" customFormat="1" hidden="1" x14ac:dyDescent="0.3">
      <c r="A36" s="4" t="s">
        <v>4</v>
      </c>
      <c r="B36" s="5" t="s">
        <v>48</v>
      </c>
      <c r="C36" s="6" t="s">
        <v>6</v>
      </c>
      <c r="D36" s="7"/>
    </row>
    <row r="37" spans="1:4" s="4" customFormat="1" hidden="1" x14ac:dyDescent="0.3">
      <c r="A37" s="4" t="s">
        <v>4</v>
      </c>
      <c r="B37" s="5" t="s">
        <v>49</v>
      </c>
      <c r="C37" s="6" t="s">
        <v>6</v>
      </c>
      <c r="D37" s="7" t="s">
        <v>952</v>
      </c>
    </row>
    <row r="38" spans="1:4" s="4" customFormat="1" hidden="1" x14ac:dyDescent="0.3">
      <c r="A38" s="4" t="s">
        <v>4</v>
      </c>
      <c r="B38" s="5" t="s">
        <v>940</v>
      </c>
      <c r="C38" s="6" t="s">
        <v>6</v>
      </c>
      <c r="D38" s="7" t="s">
        <v>939</v>
      </c>
    </row>
    <row r="39" spans="1:4" s="4" customFormat="1" hidden="1" x14ac:dyDescent="0.3">
      <c r="A39" s="4" t="s">
        <v>4</v>
      </c>
      <c r="B39" s="5" t="s">
        <v>50</v>
      </c>
      <c r="C39" s="6" t="s">
        <v>6</v>
      </c>
      <c r="D39" s="7" t="s">
        <v>953</v>
      </c>
    </row>
    <row r="40" spans="1:4" s="4" customFormat="1" hidden="1" x14ac:dyDescent="0.3">
      <c r="A40" s="4" t="s">
        <v>4</v>
      </c>
      <c r="B40" s="5" t="s">
        <v>51</v>
      </c>
      <c r="C40" s="6" t="s">
        <v>6</v>
      </c>
      <c r="D40" s="7" t="s">
        <v>603</v>
      </c>
    </row>
    <row r="41" spans="1:4" s="4" customFormat="1" hidden="1" x14ac:dyDescent="0.3">
      <c r="A41" s="4" t="s">
        <v>4</v>
      </c>
      <c r="B41" s="5" t="s">
        <v>52</v>
      </c>
      <c r="C41" s="6" t="s">
        <v>6</v>
      </c>
      <c r="D41" s="7" t="s">
        <v>605</v>
      </c>
    </row>
    <row r="42" spans="1:4" s="4" customFormat="1" hidden="1" x14ac:dyDescent="0.3">
      <c r="A42" s="4" t="s">
        <v>4</v>
      </c>
      <c r="B42" s="5" t="s">
        <v>53</v>
      </c>
      <c r="C42" s="6" t="s">
        <v>6</v>
      </c>
      <c r="D42" s="7" t="s">
        <v>953</v>
      </c>
    </row>
    <row r="43" spans="1:4" s="4" customFormat="1" hidden="1" x14ac:dyDescent="0.3">
      <c r="A43" s="4" t="s">
        <v>4</v>
      </c>
      <c r="B43" s="5" t="s">
        <v>54</v>
      </c>
      <c r="C43" s="6" t="s">
        <v>6</v>
      </c>
      <c r="D43" s="7" t="s">
        <v>605</v>
      </c>
    </row>
    <row r="44" spans="1:4" s="4" customFormat="1" hidden="1" x14ac:dyDescent="0.3">
      <c r="A44" s="4" t="s">
        <v>4</v>
      </c>
      <c r="B44" s="5" t="s">
        <v>55</v>
      </c>
      <c r="C44" s="6" t="s">
        <v>6</v>
      </c>
      <c r="D44" s="7" t="s">
        <v>953</v>
      </c>
    </row>
    <row r="45" spans="1:4" s="4" customFormat="1" hidden="1" x14ac:dyDescent="0.3">
      <c r="A45" s="4" t="s">
        <v>4</v>
      </c>
      <c r="B45" s="5" t="s">
        <v>56</v>
      </c>
      <c r="C45" s="6" t="s">
        <v>6</v>
      </c>
      <c r="D45" s="7" t="s">
        <v>605</v>
      </c>
    </row>
    <row r="46" spans="1:4" s="4" customFormat="1" hidden="1" x14ac:dyDescent="0.3">
      <c r="A46" s="4" t="s">
        <v>4</v>
      </c>
      <c r="B46" s="5" t="s">
        <v>57</v>
      </c>
      <c r="C46" s="6" t="s">
        <v>6</v>
      </c>
      <c r="D46" s="7" t="s">
        <v>604</v>
      </c>
    </row>
    <row r="47" spans="1:4" s="4" customFormat="1" hidden="1" x14ac:dyDescent="0.3">
      <c r="A47" s="4" t="s">
        <v>4</v>
      </c>
      <c r="B47" s="5" t="s">
        <v>58</v>
      </c>
      <c r="C47" s="6" t="s">
        <v>6</v>
      </c>
      <c r="D47" s="7" t="s">
        <v>605</v>
      </c>
    </row>
    <row r="48" spans="1:4" s="4" customFormat="1" hidden="1" x14ac:dyDescent="0.3">
      <c r="A48" s="4" t="s">
        <v>4</v>
      </c>
      <c r="B48" s="5" t="s">
        <v>59</v>
      </c>
      <c r="C48" s="6" t="s">
        <v>6</v>
      </c>
      <c r="D48" s="7" t="s">
        <v>604</v>
      </c>
    </row>
    <row r="49" spans="1:4" s="4" customFormat="1" hidden="1" x14ac:dyDescent="0.3">
      <c r="A49" s="4" t="s">
        <v>4</v>
      </c>
      <c r="B49" s="5" t="s">
        <v>60</v>
      </c>
      <c r="C49" s="6" t="s">
        <v>6</v>
      </c>
      <c r="D49" s="7" t="s">
        <v>604</v>
      </c>
    </row>
    <row r="50" spans="1:4" s="4" customFormat="1" hidden="1" x14ac:dyDescent="0.3">
      <c r="A50" s="4" t="s">
        <v>4</v>
      </c>
      <c r="B50" s="5" t="s">
        <v>63</v>
      </c>
      <c r="C50" s="6" t="s">
        <v>6</v>
      </c>
      <c r="D50" s="7" t="s">
        <v>603</v>
      </c>
    </row>
    <row r="51" spans="1:4" s="4" customFormat="1" hidden="1" x14ac:dyDescent="0.3">
      <c r="A51" s="4" t="s">
        <v>4</v>
      </c>
      <c r="B51" s="5" t="s">
        <v>64</v>
      </c>
      <c r="C51" s="6" t="s">
        <v>6</v>
      </c>
      <c r="D51" s="7" t="s">
        <v>939</v>
      </c>
    </row>
    <row r="52" spans="1:4" s="4" customFormat="1" hidden="1" x14ac:dyDescent="0.3">
      <c r="A52" s="4" t="s">
        <v>4</v>
      </c>
      <c r="B52" s="5" t="s">
        <v>65</v>
      </c>
      <c r="C52" s="6" t="s">
        <v>6</v>
      </c>
      <c r="D52" s="7" t="s">
        <v>939</v>
      </c>
    </row>
    <row r="53" spans="1:4" s="4" customFormat="1" hidden="1" x14ac:dyDescent="0.3">
      <c r="A53" s="4" t="s">
        <v>4</v>
      </c>
      <c r="B53" s="5" t="s">
        <v>941</v>
      </c>
      <c r="C53" s="6" t="s">
        <v>6</v>
      </c>
      <c r="D53" s="7" t="s">
        <v>938</v>
      </c>
    </row>
    <row r="54" spans="1:4" s="4" customFormat="1" hidden="1" x14ac:dyDescent="0.3">
      <c r="A54" s="4" t="s">
        <v>4</v>
      </c>
      <c r="B54" s="5" t="s">
        <v>66</v>
      </c>
      <c r="C54" s="6" t="s">
        <v>6</v>
      </c>
      <c r="D54" s="7" t="s">
        <v>607</v>
      </c>
    </row>
    <row r="55" spans="1:4" s="4" customFormat="1" hidden="1" x14ac:dyDescent="0.3">
      <c r="A55" s="4" t="s">
        <v>4</v>
      </c>
      <c r="B55" s="5" t="s">
        <v>67</v>
      </c>
      <c r="C55" s="6" t="s">
        <v>6</v>
      </c>
      <c r="D55" s="7" t="s">
        <v>605</v>
      </c>
    </row>
    <row r="56" spans="1:4" s="4" customFormat="1" hidden="1" x14ac:dyDescent="0.3">
      <c r="A56" s="4" t="s">
        <v>4</v>
      </c>
      <c r="B56" s="5" t="s">
        <v>68</v>
      </c>
      <c r="C56" s="6" t="s">
        <v>6</v>
      </c>
      <c r="D56" s="7" t="s">
        <v>608</v>
      </c>
    </row>
    <row r="57" spans="1:4" s="4" customFormat="1" hidden="1" x14ac:dyDescent="0.3">
      <c r="A57" s="4" t="s">
        <v>4</v>
      </c>
      <c r="B57" s="5" t="s">
        <v>69</v>
      </c>
      <c r="C57" s="6" t="s">
        <v>6</v>
      </c>
      <c r="D57" s="7" t="s">
        <v>953</v>
      </c>
    </row>
    <row r="58" spans="1:4" s="4" customFormat="1" hidden="1" x14ac:dyDescent="0.3">
      <c r="A58" s="4" t="s">
        <v>4</v>
      </c>
      <c r="B58" s="5" t="s">
        <v>70</v>
      </c>
      <c r="C58" s="6" t="s">
        <v>6</v>
      </c>
      <c r="D58" s="7" t="s">
        <v>939</v>
      </c>
    </row>
    <row r="59" spans="1:4" s="4" customFormat="1" hidden="1" x14ac:dyDescent="0.3">
      <c r="A59" s="4" t="s">
        <v>4</v>
      </c>
      <c r="B59" s="5" t="s">
        <v>71</v>
      </c>
      <c r="C59" s="6" t="s">
        <v>6</v>
      </c>
      <c r="D59" s="7"/>
    </row>
    <row r="60" spans="1:4" s="4" customFormat="1" hidden="1" x14ac:dyDescent="0.3">
      <c r="A60" s="4" t="s">
        <v>4</v>
      </c>
      <c r="B60" s="5" t="s">
        <v>72</v>
      </c>
      <c r="C60" s="6" t="s">
        <v>6</v>
      </c>
      <c r="D60" s="7"/>
    </row>
    <row r="61" spans="1:4" s="4" customFormat="1" hidden="1" x14ac:dyDescent="0.3">
      <c r="A61" s="4" t="s">
        <v>4</v>
      </c>
      <c r="B61" s="5" t="s">
        <v>73</v>
      </c>
      <c r="C61" s="6" t="s">
        <v>6</v>
      </c>
      <c r="D61" s="7"/>
    </row>
    <row r="62" spans="1:4" s="4" customFormat="1" hidden="1" x14ac:dyDescent="0.3">
      <c r="A62" s="4" t="s">
        <v>4</v>
      </c>
      <c r="B62" s="5" t="s">
        <v>74</v>
      </c>
      <c r="C62" s="6" t="s">
        <v>6</v>
      </c>
      <c r="D62" s="7" t="s">
        <v>608</v>
      </c>
    </row>
    <row r="63" spans="1:4" s="4" customFormat="1" hidden="1" x14ac:dyDescent="0.3">
      <c r="A63" s="4" t="s">
        <v>4</v>
      </c>
      <c r="B63" s="5" t="s">
        <v>75</v>
      </c>
      <c r="C63" s="6" t="s">
        <v>6</v>
      </c>
      <c r="D63" s="7" t="s">
        <v>608</v>
      </c>
    </row>
    <row r="64" spans="1:4" s="4" customFormat="1" hidden="1" x14ac:dyDescent="0.3">
      <c r="A64" s="4" t="s">
        <v>4</v>
      </c>
      <c r="B64" s="5" t="s">
        <v>76</v>
      </c>
      <c r="C64" s="6" t="s">
        <v>6</v>
      </c>
      <c r="D64" s="7" t="s">
        <v>609</v>
      </c>
    </row>
    <row r="65" spans="1:4" s="4" customFormat="1" hidden="1" x14ac:dyDescent="0.3">
      <c r="A65" s="4" t="s">
        <v>4</v>
      </c>
      <c r="B65" s="5" t="s">
        <v>77</v>
      </c>
      <c r="C65" s="6" t="s">
        <v>6</v>
      </c>
      <c r="D65" s="7" t="s">
        <v>607</v>
      </c>
    </row>
    <row r="66" spans="1:4" s="4" customFormat="1" hidden="1" x14ac:dyDescent="0.3">
      <c r="A66" s="4" t="s">
        <v>4</v>
      </c>
      <c r="B66" s="5" t="s">
        <v>78</v>
      </c>
      <c r="C66" s="6" t="s">
        <v>6</v>
      </c>
      <c r="D66" s="7" t="s">
        <v>954</v>
      </c>
    </row>
    <row r="67" spans="1:4" s="4" customFormat="1" hidden="1" x14ac:dyDescent="0.3">
      <c r="A67" s="4" t="s">
        <v>4</v>
      </c>
      <c r="B67" s="5" t="s">
        <v>79</v>
      </c>
      <c r="C67" s="6" t="s">
        <v>6</v>
      </c>
      <c r="D67" s="7" t="s">
        <v>605</v>
      </c>
    </row>
    <row r="68" spans="1:4" s="4" customFormat="1" hidden="1" x14ac:dyDescent="0.3">
      <c r="A68" s="4" t="s">
        <v>4</v>
      </c>
      <c r="B68" s="5" t="s">
        <v>80</v>
      </c>
      <c r="C68" s="6" t="s">
        <v>6</v>
      </c>
      <c r="D68" s="7" t="s">
        <v>939</v>
      </c>
    </row>
    <row r="69" spans="1:4" s="4" customFormat="1" hidden="1" x14ac:dyDescent="0.3">
      <c r="A69" s="4" t="s">
        <v>4</v>
      </c>
      <c r="B69" s="5" t="s">
        <v>81</v>
      </c>
      <c r="C69" s="6" t="s">
        <v>6</v>
      </c>
      <c r="D69" s="7" t="s">
        <v>955</v>
      </c>
    </row>
    <row r="70" spans="1:4" s="4" customFormat="1" hidden="1" x14ac:dyDescent="0.3">
      <c r="A70" s="4" t="s">
        <v>4</v>
      </c>
      <c r="B70" s="5" t="s">
        <v>82</v>
      </c>
      <c r="C70" s="6" t="s">
        <v>6</v>
      </c>
      <c r="D70" s="7" t="s">
        <v>938</v>
      </c>
    </row>
    <row r="71" spans="1:4" s="4" customFormat="1" hidden="1" x14ac:dyDescent="0.3">
      <c r="A71" s="4" t="s">
        <v>4</v>
      </c>
      <c r="B71" s="5" t="s">
        <v>83</v>
      </c>
      <c r="C71" s="6" t="s">
        <v>6</v>
      </c>
      <c r="D71" s="7" t="s">
        <v>953</v>
      </c>
    </row>
    <row r="72" spans="1:4" s="4" customFormat="1" hidden="1" x14ac:dyDescent="0.3">
      <c r="A72" s="4" t="s">
        <v>4</v>
      </c>
      <c r="B72" s="5" t="s">
        <v>84</v>
      </c>
      <c r="C72" s="6" t="s">
        <v>6</v>
      </c>
      <c r="D72" s="7" t="s">
        <v>605</v>
      </c>
    </row>
    <row r="73" spans="1:4" s="4" customFormat="1" hidden="1" x14ac:dyDescent="0.3">
      <c r="A73" s="4" t="s">
        <v>4</v>
      </c>
      <c r="B73" s="5" t="s">
        <v>85</v>
      </c>
      <c r="C73" s="6" t="s">
        <v>6</v>
      </c>
      <c r="D73" s="7" t="s">
        <v>607</v>
      </c>
    </row>
    <row r="74" spans="1:4" s="4" customFormat="1" hidden="1" x14ac:dyDescent="0.3">
      <c r="A74" s="4" t="s">
        <v>4</v>
      </c>
      <c r="B74" s="5" t="s">
        <v>86</v>
      </c>
      <c r="C74" s="6" t="s">
        <v>6</v>
      </c>
      <c r="D74" s="7" t="s">
        <v>607</v>
      </c>
    </row>
    <row r="75" spans="1:4" s="4" customFormat="1" hidden="1" x14ac:dyDescent="0.3">
      <c r="A75" s="4" t="s">
        <v>4</v>
      </c>
      <c r="B75" s="5" t="s">
        <v>87</v>
      </c>
      <c r="C75" s="6" t="s">
        <v>6</v>
      </c>
      <c r="D75" s="7" t="s">
        <v>607</v>
      </c>
    </row>
    <row r="76" spans="1:4" s="4" customFormat="1" hidden="1" x14ac:dyDescent="0.3">
      <c r="A76" s="4" t="s">
        <v>4</v>
      </c>
      <c r="B76" s="5" t="s">
        <v>88</v>
      </c>
      <c r="C76" s="6" t="s">
        <v>6</v>
      </c>
      <c r="D76" s="7" t="s">
        <v>607</v>
      </c>
    </row>
    <row r="77" spans="1:4" s="4" customFormat="1" hidden="1" x14ac:dyDescent="0.3">
      <c r="A77" s="4" t="s">
        <v>4</v>
      </c>
      <c r="B77" s="5" t="s">
        <v>89</v>
      </c>
      <c r="C77" s="6" t="s">
        <v>6</v>
      </c>
      <c r="D77" s="7" t="s">
        <v>607</v>
      </c>
    </row>
    <row r="78" spans="1:4" s="4" customFormat="1" hidden="1" x14ac:dyDescent="0.3">
      <c r="A78" s="4" t="s">
        <v>4</v>
      </c>
      <c r="B78" s="5" t="s">
        <v>90</v>
      </c>
      <c r="C78" s="6" t="s">
        <v>6</v>
      </c>
      <c r="D78" s="7" t="s">
        <v>952</v>
      </c>
    </row>
    <row r="79" spans="1:4" s="4" customFormat="1" hidden="1" x14ac:dyDescent="0.3">
      <c r="A79" s="4" t="s">
        <v>4</v>
      </c>
      <c r="B79" s="5" t="s">
        <v>91</v>
      </c>
      <c r="C79" s="6" t="s">
        <v>6</v>
      </c>
      <c r="D79" s="7" t="s">
        <v>942</v>
      </c>
    </row>
    <row r="80" spans="1:4" s="4" customFormat="1" hidden="1" x14ac:dyDescent="0.3">
      <c r="A80" s="4" t="s">
        <v>4</v>
      </c>
      <c r="B80" s="5" t="s">
        <v>92</v>
      </c>
      <c r="C80" s="6" t="s">
        <v>6</v>
      </c>
      <c r="D80" s="7" t="s">
        <v>956</v>
      </c>
    </row>
    <row r="81" spans="1:4" s="4" customFormat="1" hidden="1" x14ac:dyDescent="0.3">
      <c r="A81" s="4" t="s">
        <v>4</v>
      </c>
      <c r="B81" s="5" t="s">
        <v>93</v>
      </c>
      <c r="C81" s="6" t="s">
        <v>6</v>
      </c>
      <c r="D81" s="7" t="s">
        <v>957</v>
      </c>
    </row>
    <row r="82" spans="1:4" s="4" customFormat="1" hidden="1" x14ac:dyDescent="0.3">
      <c r="A82" s="4" t="s">
        <v>4</v>
      </c>
      <c r="B82" s="5" t="s">
        <v>94</v>
      </c>
      <c r="C82" s="6" t="s">
        <v>6</v>
      </c>
      <c r="D82" s="7" t="s">
        <v>957</v>
      </c>
    </row>
    <row r="83" spans="1:4" s="4" customFormat="1" hidden="1" x14ac:dyDescent="0.3">
      <c r="A83" s="4" t="s">
        <v>4</v>
      </c>
      <c r="B83" s="5" t="s">
        <v>95</v>
      </c>
      <c r="C83" s="6" t="s">
        <v>6</v>
      </c>
      <c r="D83" s="7" t="s">
        <v>957</v>
      </c>
    </row>
    <row r="84" spans="1:4" s="4" customFormat="1" hidden="1" x14ac:dyDescent="0.3">
      <c r="A84" s="4" t="s">
        <v>4</v>
      </c>
      <c r="B84" s="5" t="s">
        <v>96</v>
      </c>
      <c r="C84" s="6" t="s">
        <v>6</v>
      </c>
      <c r="D84" s="7"/>
    </row>
    <row r="85" spans="1:4" s="4" customFormat="1" hidden="1" x14ac:dyDescent="0.3">
      <c r="A85" s="4" t="s">
        <v>4</v>
      </c>
      <c r="B85" s="5" t="s">
        <v>97</v>
      </c>
      <c r="C85" s="6" t="s">
        <v>6</v>
      </c>
      <c r="D85" s="7" t="s">
        <v>957</v>
      </c>
    </row>
    <row r="86" spans="1:4" s="4" customFormat="1" ht="24" hidden="1" x14ac:dyDescent="0.3">
      <c r="A86" s="4" t="s">
        <v>4</v>
      </c>
      <c r="B86" s="5" t="s">
        <v>98</v>
      </c>
      <c r="C86" s="6" t="s">
        <v>6</v>
      </c>
      <c r="D86" s="7" t="s">
        <v>958</v>
      </c>
    </row>
    <row r="87" spans="1:4" s="4" customFormat="1" hidden="1" x14ac:dyDescent="0.3">
      <c r="A87" s="4" t="s">
        <v>4</v>
      </c>
      <c r="B87" s="5" t="s">
        <v>99</v>
      </c>
      <c r="C87" s="6" t="s">
        <v>6</v>
      </c>
      <c r="D87" s="7"/>
    </row>
    <row r="88" spans="1:4" s="4" customFormat="1" hidden="1" x14ac:dyDescent="0.3">
      <c r="A88" s="4" t="s">
        <v>4</v>
      </c>
      <c r="B88" s="5" t="s">
        <v>100</v>
      </c>
      <c r="C88" s="6" t="s">
        <v>6</v>
      </c>
      <c r="D88" s="7"/>
    </row>
    <row r="89" spans="1:4" s="4" customFormat="1" ht="24" hidden="1" x14ac:dyDescent="0.3">
      <c r="A89" s="4" t="s">
        <v>4</v>
      </c>
      <c r="B89" s="5" t="s">
        <v>101</v>
      </c>
      <c r="C89" s="6" t="s">
        <v>6</v>
      </c>
      <c r="D89" s="7" t="s">
        <v>956</v>
      </c>
    </row>
    <row r="90" spans="1:4" s="4" customFormat="1" hidden="1" x14ac:dyDescent="0.3">
      <c r="A90" s="4" t="s">
        <v>4</v>
      </c>
      <c r="B90" s="5" t="s">
        <v>102</v>
      </c>
      <c r="C90" s="6" t="s">
        <v>6</v>
      </c>
      <c r="D90" s="7" t="s">
        <v>605</v>
      </c>
    </row>
    <row r="91" spans="1:4" s="4" customFormat="1" hidden="1" x14ac:dyDescent="0.3">
      <c r="A91" s="4" t="s">
        <v>4</v>
      </c>
      <c r="B91" s="5" t="s">
        <v>103</v>
      </c>
      <c r="C91" s="6" t="s">
        <v>6</v>
      </c>
      <c r="D91" s="7" t="s">
        <v>605</v>
      </c>
    </row>
    <row r="92" spans="1:4" s="4" customFormat="1" hidden="1" x14ac:dyDescent="0.3">
      <c r="A92" s="4" t="s">
        <v>4</v>
      </c>
      <c r="B92" s="5" t="s">
        <v>107</v>
      </c>
      <c r="C92" s="6" t="s">
        <v>6</v>
      </c>
      <c r="D92" s="7" t="s">
        <v>959</v>
      </c>
    </row>
    <row r="93" spans="1:4" s="4" customFormat="1" hidden="1" x14ac:dyDescent="0.3">
      <c r="A93" s="4" t="s">
        <v>4</v>
      </c>
      <c r="B93" s="5" t="s">
        <v>110</v>
      </c>
      <c r="C93" s="6" t="s">
        <v>6</v>
      </c>
      <c r="D93" s="7" t="s">
        <v>605</v>
      </c>
    </row>
    <row r="94" spans="1:4" s="4" customFormat="1" hidden="1" x14ac:dyDescent="0.3">
      <c r="A94" s="4" t="s">
        <v>4</v>
      </c>
      <c r="B94" s="5" t="s">
        <v>111</v>
      </c>
      <c r="C94" s="6" t="s">
        <v>6</v>
      </c>
      <c r="D94" s="7" t="s">
        <v>605</v>
      </c>
    </row>
    <row r="95" spans="1:4" s="4" customFormat="1" hidden="1" x14ac:dyDescent="0.3">
      <c r="A95" s="4" t="s">
        <v>4</v>
      </c>
      <c r="B95" s="5" t="s">
        <v>112</v>
      </c>
      <c r="C95" s="6" t="s">
        <v>6</v>
      </c>
      <c r="D95" s="7" t="s">
        <v>605</v>
      </c>
    </row>
    <row r="96" spans="1:4" s="4" customFormat="1" hidden="1" x14ac:dyDescent="0.3">
      <c r="A96" s="4" t="s">
        <v>4</v>
      </c>
      <c r="B96" s="5" t="s">
        <v>113</v>
      </c>
      <c r="C96" s="6" t="s">
        <v>6</v>
      </c>
      <c r="D96" s="7" t="s">
        <v>939</v>
      </c>
    </row>
    <row r="97" spans="1:4" s="4" customFormat="1" hidden="1" x14ac:dyDescent="0.3">
      <c r="A97" s="4" t="s">
        <v>4</v>
      </c>
      <c r="B97" s="5" t="s">
        <v>114</v>
      </c>
      <c r="C97" s="6" t="s">
        <v>6</v>
      </c>
      <c r="D97" s="7" t="s">
        <v>960</v>
      </c>
    </row>
    <row r="98" spans="1:4" s="4" customFormat="1" hidden="1" x14ac:dyDescent="0.3">
      <c r="A98" s="4" t="s">
        <v>4</v>
      </c>
      <c r="B98" s="5" t="s">
        <v>115</v>
      </c>
      <c r="C98" s="6" t="s">
        <v>6</v>
      </c>
      <c r="D98" s="7" t="s">
        <v>960</v>
      </c>
    </row>
    <row r="99" spans="1:4" s="4" customFormat="1" hidden="1" x14ac:dyDescent="0.3">
      <c r="A99" s="4" t="s">
        <v>4</v>
      </c>
      <c r="B99" s="5" t="s">
        <v>116</v>
      </c>
      <c r="C99" s="6" t="s">
        <v>6</v>
      </c>
      <c r="D99" s="7" t="s">
        <v>960</v>
      </c>
    </row>
    <row r="100" spans="1:4" s="4" customFormat="1" hidden="1" x14ac:dyDescent="0.3">
      <c r="A100" s="4" t="s">
        <v>4</v>
      </c>
      <c r="B100" s="5" t="s">
        <v>117</v>
      </c>
      <c r="C100" s="6" t="s">
        <v>6</v>
      </c>
      <c r="D100" s="7" t="s">
        <v>960</v>
      </c>
    </row>
    <row r="101" spans="1:4" s="4" customFormat="1" hidden="1" x14ac:dyDescent="0.3">
      <c r="A101" s="4" t="s">
        <v>4</v>
      </c>
      <c r="B101" s="5" t="s">
        <v>118</v>
      </c>
      <c r="C101" s="6" t="s">
        <v>6</v>
      </c>
      <c r="D101" s="7" t="s">
        <v>960</v>
      </c>
    </row>
    <row r="102" spans="1:4" s="4" customFormat="1" hidden="1" x14ac:dyDescent="0.3">
      <c r="A102" s="4" t="s">
        <v>4</v>
      </c>
      <c r="B102" s="5" t="s">
        <v>119</v>
      </c>
      <c r="C102" s="6" t="s">
        <v>6</v>
      </c>
      <c r="D102" s="7" t="s">
        <v>960</v>
      </c>
    </row>
    <row r="103" spans="1:4" s="4" customFormat="1" hidden="1" x14ac:dyDescent="0.3">
      <c r="A103" s="4" t="s">
        <v>4</v>
      </c>
      <c r="B103" s="5" t="s">
        <v>120</v>
      </c>
      <c r="C103" s="6" t="s">
        <v>6</v>
      </c>
      <c r="D103" s="7" t="s">
        <v>960</v>
      </c>
    </row>
    <row r="104" spans="1:4" s="4" customFormat="1" hidden="1" x14ac:dyDescent="0.3">
      <c r="A104" s="4" t="s">
        <v>4</v>
      </c>
      <c r="B104" s="5" t="s">
        <v>121</v>
      </c>
      <c r="C104" s="6" t="s">
        <v>6</v>
      </c>
      <c r="D104" s="7" t="s">
        <v>960</v>
      </c>
    </row>
    <row r="105" spans="1:4" s="4" customFormat="1" hidden="1" x14ac:dyDescent="0.3">
      <c r="A105" s="4" t="s">
        <v>4</v>
      </c>
      <c r="B105" s="5" t="s">
        <v>122</v>
      </c>
      <c r="C105" s="6" t="s">
        <v>6</v>
      </c>
      <c r="D105" s="7" t="s">
        <v>607</v>
      </c>
    </row>
    <row r="106" spans="1:4" s="4" customFormat="1" ht="24" hidden="1" x14ac:dyDescent="0.3">
      <c r="A106" s="4" t="s">
        <v>4</v>
      </c>
      <c r="B106" s="5" t="s">
        <v>123</v>
      </c>
      <c r="C106" s="6" t="s">
        <v>6</v>
      </c>
      <c r="D106" s="7" t="s">
        <v>961</v>
      </c>
    </row>
    <row r="107" spans="1:4" s="4" customFormat="1" hidden="1" x14ac:dyDescent="0.3">
      <c r="A107" s="4" t="s">
        <v>4</v>
      </c>
      <c r="B107" s="5" t="s">
        <v>124</v>
      </c>
      <c r="C107" s="6" t="s">
        <v>6</v>
      </c>
      <c r="D107" s="7" t="s">
        <v>939</v>
      </c>
    </row>
    <row r="108" spans="1:4" s="4" customFormat="1" hidden="1" x14ac:dyDescent="0.3">
      <c r="A108" s="4" t="s">
        <v>4</v>
      </c>
      <c r="B108" s="5" t="s">
        <v>125</v>
      </c>
      <c r="C108" s="6" t="s">
        <v>6</v>
      </c>
      <c r="D108" s="7" t="s">
        <v>956</v>
      </c>
    </row>
    <row r="109" spans="1:4" s="4" customFormat="1" hidden="1" x14ac:dyDescent="0.3">
      <c r="A109" s="4" t="s">
        <v>4</v>
      </c>
      <c r="B109" s="5" t="s">
        <v>126</v>
      </c>
      <c r="C109" s="6" t="s">
        <v>6</v>
      </c>
      <c r="D109" s="7" t="s">
        <v>605</v>
      </c>
    </row>
    <row r="110" spans="1:4" s="4" customFormat="1" hidden="1" x14ac:dyDescent="0.3">
      <c r="A110" s="4" t="s">
        <v>4</v>
      </c>
      <c r="B110" s="5" t="s">
        <v>127</v>
      </c>
      <c r="C110" s="6" t="s">
        <v>6</v>
      </c>
      <c r="D110" s="7" t="s">
        <v>605</v>
      </c>
    </row>
    <row r="111" spans="1:4" s="4" customFormat="1" hidden="1" x14ac:dyDescent="0.3">
      <c r="A111" s="4" t="s">
        <v>4</v>
      </c>
      <c r="B111" s="5" t="s">
        <v>128</v>
      </c>
      <c r="C111" s="6" t="s">
        <v>6</v>
      </c>
      <c r="D111" s="7" t="s">
        <v>605</v>
      </c>
    </row>
    <row r="112" spans="1:4" s="4" customFormat="1" hidden="1" x14ac:dyDescent="0.3">
      <c r="A112" s="4" t="s">
        <v>4</v>
      </c>
      <c r="B112" s="5" t="s">
        <v>129</v>
      </c>
      <c r="C112" s="6" t="s">
        <v>6</v>
      </c>
      <c r="D112" s="7" t="s">
        <v>605</v>
      </c>
    </row>
    <row r="113" spans="1:4" s="4" customFormat="1" hidden="1" x14ac:dyDescent="0.3">
      <c r="A113" s="4" t="s">
        <v>4</v>
      </c>
      <c r="B113" s="5" t="s">
        <v>130</v>
      </c>
      <c r="C113" s="6" t="s">
        <v>6</v>
      </c>
      <c r="D113" s="7" t="s">
        <v>605</v>
      </c>
    </row>
    <row r="114" spans="1:4" s="4" customFormat="1" hidden="1" x14ac:dyDescent="0.3">
      <c r="A114" s="4" t="s">
        <v>4</v>
      </c>
      <c r="B114" s="5" t="s">
        <v>131</v>
      </c>
      <c r="C114" s="6" t="s">
        <v>6</v>
      </c>
      <c r="D114" s="7" t="s">
        <v>607</v>
      </c>
    </row>
    <row r="115" spans="1:4" s="4" customFormat="1" ht="24" hidden="1" x14ac:dyDescent="0.3">
      <c r="A115" s="4" t="s">
        <v>4</v>
      </c>
      <c r="B115" s="5" t="s">
        <v>132</v>
      </c>
      <c r="C115" s="6" t="s">
        <v>6</v>
      </c>
      <c r="D115" s="7" t="s">
        <v>605</v>
      </c>
    </row>
    <row r="116" spans="1:4" s="4" customFormat="1" hidden="1" x14ac:dyDescent="0.3">
      <c r="A116" s="4" t="s">
        <v>4</v>
      </c>
      <c r="B116" s="5" t="s">
        <v>133</v>
      </c>
      <c r="C116" s="6" t="s">
        <v>6</v>
      </c>
      <c r="D116" s="7" t="s">
        <v>605</v>
      </c>
    </row>
    <row r="117" spans="1:4" s="4" customFormat="1" hidden="1" x14ac:dyDescent="0.3">
      <c r="A117" s="4" t="s">
        <v>4</v>
      </c>
      <c r="B117" s="5" t="s">
        <v>134</v>
      </c>
      <c r="C117" s="6" t="s">
        <v>6</v>
      </c>
      <c r="D117" s="7" t="s">
        <v>957</v>
      </c>
    </row>
    <row r="118" spans="1:4" s="4" customFormat="1" hidden="1" x14ac:dyDescent="0.3">
      <c r="A118" s="4" t="s">
        <v>4</v>
      </c>
      <c r="B118" s="5" t="s">
        <v>135</v>
      </c>
      <c r="C118" s="6" t="s">
        <v>6</v>
      </c>
      <c r="D118" s="7" t="s">
        <v>605</v>
      </c>
    </row>
    <row r="119" spans="1:4" s="4" customFormat="1" hidden="1" x14ac:dyDescent="0.3">
      <c r="A119" s="4" t="s">
        <v>4</v>
      </c>
      <c r="B119" s="5" t="s">
        <v>136</v>
      </c>
      <c r="C119" s="6" t="s">
        <v>6</v>
      </c>
      <c r="D119" s="7" t="s">
        <v>956</v>
      </c>
    </row>
    <row r="120" spans="1:4" s="4" customFormat="1" hidden="1" x14ac:dyDescent="0.3">
      <c r="A120" s="4" t="s">
        <v>4</v>
      </c>
      <c r="B120" s="5" t="s">
        <v>137</v>
      </c>
      <c r="C120" s="6" t="s">
        <v>6</v>
      </c>
      <c r="D120" s="7" t="s">
        <v>605</v>
      </c>
    </row>
    <row r="121" spans="1:4" s="4" customFormat="1" hidden="1" x14ac:dyDescent="0.3">
      <c r="A121" s="4" t="s">
        <v>4</v>
      </c>
      <c r="B121" s="5" t="s">
        <v>138</v>
      </c>
      <c r="C121" s="6" t="s">
        <v>6</v>
      </c>
      <c r="D121" s="7" t="s">
        <v>605</v>
      </c>
    </row>
    <row r="122" spans="1:4" s="4" customFormat="1" hidden="1" x14ac:dyDescent="0.3">
      <c r="A122" s="4" t="s">
        <v>4</v>
      </c>
      <c r="B122" s="5" t="s">
        <v>139</v>
      </c>
      <c r="C122" s="6" t="s">
        <v>6</v>
      </c>
      <c r="D122" s="7" t="s">
        <v>605</v>
      </c>
    </row>
    <row r="123" spans="1:4" s="4" customFormat="1" hidden="1" x14ac:dyDescent="0.3">
      <c r="A123" s="4" t="s">
        <v>4</v>
      </c>
      <c r="B123" s="5" t="s">
        <v>140</v>
      </c>
      <c r="C123" s="6" t="s">
        <v>6</v>
      </c>
      <c r="D123" s="7" t="s">
        <v>956</v>
      </c>
    </row>
    <row r="124" spans="1:4" s="4" customFormat="1" hidden="1" x14ac:dyDescent="0.3">
      <c r="A124" s="4" t="s">
        <v>4</v>
      </c>
      <c r="B124" s="5" t="s">
        <v>141</v>
      </c>
      <c r="C124" s="6" t="s">
        <v>6</v>
      </c>
      <c r="D124" s="7" t="s">
        <v>609</v>
      </c>
    </row>
    <row r="125" spans="1:4" s="4" customFormat="1" hidden="1" x14ac:dyDescent="0.3">
      <c r="A125" s="4" t="s">
        <v>4</v>
      </c>
      <c r="B125" s="5" t="s">
        <v>142</v>
      </c>
      <c r="C125" s="6" t="s">
        <v>6</v>
      </c>
      <c r="D125" s="7" t="s">
        <v>603</v>
      </c>
    </row>
    <row r="126" spans="1:4" s="4" customFormat="1" hidden="1" x14ac:dyDescent="0.3">
      <c r="A126" s="4" t="s">
        <v>4</v>
      </c>
      <c r="B126" s="5" t="s">
        <v>143</v>
      </c>
      <c r="C126" s="6" t="s">
        <v>6</v>
      </c>
      <c r="D126" s="7"/>
    </row>
    <row r="127" spans="1:4" s="4" customFormat="1" hidden="1" x14ac:dyDescent="0.3">
      <c r="A127" s="4" t="s">
        <v>4</v>
      </c>
      <c r="B127" s="5" t="s">
        <v>144</v>
      </c>
      <c r="C127" s="6" t="s">
        <v>6</v>
      </c>
      <c r="D127" s="7" t="s">
        <v>607</v>
      </c>
    </row>
    <row r="128" spans="1:4" s="4" customFormat="1" ht="24" hidden="1" x14ac:dyDescent="0.3">
      <c r="A128" s="4" t="s">
        <v>4</v>
      </c>
      <c r="B128" s="5" t="s">
        <v>145</v>
      </c>
      <c r="C128" s="6" t="s">
        <v>6</v>
      </c>
      <c r="D128" s="7" t="s">
        <v>957</v>
      </c>
    </row>
    <row r="129" spans="1:4" s="4" customFormat="1" hidden="1" x14ac:dyDescent="0.3">
      <c r="A129" s="4" t="s">
        <v>4</v>
      </c>
      <c r="B129" s="5" t="s">
        <v>146</v>
      </c>
      <c r="C129" s="6" t="s">
        <v>6</v>
      </c>
      <c r="D129" s="7" t="s">
        <v>605</v>
      </c>
    </row>
    <row r="130" spans="1:4" s="4" customFormat="1" hidden="1" x14ac:dyDescent="0.3">
      <c r="A130" s="4" t="s">
        <v>4</v>
      </c>
      <c r="B130" s="5" t="s">
        <v>147</v>
      </c>
      <c r="C130" s="6" t="s">
        <v>6</v>
      </c>
      <c r="D130" s="7" t="s">
        <v>605</v>
      </c>
    </row>
    <row r="131" spans="1:4" s="4" customFormat="1" hidden="1" x14ac:dyDescent="0.3">
      <c r="A131" s="4" t="s">
        <v>4</v>
      </c>
      <c r="B131" s="5" t="s">
        <v>148</v>
      </c>
      <c r="C131" s="6" t="s">
        <v>6</v>
      </c>
      <c r="D131" s="7" t="s">
        <v>952</v>
      </c>
    </row>
    <row r="132" spans="1:4" s="4" customFormat="1" hidden="1" x14ac:dyDescent="0.3">
      <c r="A132" s="4" t="s">
        <v>4</v>
      </c>
      <c r="B132" s="5" t="s">
        <v>149</v>
      </c>
      <c r="C132" s="6" t="s">
        <v>6</v>
      </c>
      <c r="D132" s="7" t="s">
        <v>608</v>
      </c>
    </row>
    <row r="133" spans="1:4" s="4" customFormat="1" hidden="1" x14ac:dyDescent="0.3">
      <c r="A133" s="4" t="s">
        <v>4</v>
      </c>
      <c r="B133" s="5" t="s">
        <v>150</v>
      </c>
      <c r="C133" s="6" t="s">
        <v>6</v>
      </c>
      <c r="D133" s="7" t="s">
        <v>607</v>
      </c>
    </row>
    <row r="134" spans="1:4" s="4" customFormat="1" hidden="1" x14ac:dyDescent="0.3">
      <c r="A134" s="4" t="s">
        <v>4</v>
      </c>
      <c r="B134" s="5" t="s">
        <v>151</v>
      </c>
      <c r="C134" s="6" t="s">
        <v>6</v>
      </c>
      <c r="D134" s="7" t="s">
        <v>960</v>
      </c>
    </row>
    <row r="135" spans="1:4" s="4" customFormat="1" hidden="1" x14ac:dyDescent="0.3">
      <c r="A135" s="4" t="s">
        <v>4</v>
      </c>
      <c r="B135" s="5" t="s">
        <v>152</v>
      </c>
      <c r="C135" s="6" t="s">
        <v>6</v>
      </c>
      <c r="D135" s="7" t="s">
        <v>962</v>
      </c>
    </row>
    <row r="136" spans="1:4" s="4" customFormat="1" hidden="1" x14ac:dyDescent="0.3">
      <c r="A136" s="4" t="s">
        <v>4</v>
      </c>
      <c r="B136" s="5" t="s">
        <v>153</v>
      </c>
      <c r="C136" s="6" t="s">
        <v>6</v>
      </c>
      <c r="D136" s="7" t="s">
        <v>960</v>
      </c>
    </row>
    <row r="137" spans="1:4" s="4" customFormat="1" hidden="1" x14ac:dyDescent="0.3">
      <c r="A137" s="4" t="s">
        <v>4</v>
      </c>
      <c r="B137" s="5" t="s">
        <v>154</v>
      </c>
      <c r="C137" s="6" t="s">
        <v>6</v>
      </c>
      <c r="D137" s="7" t="s">
        <v>607</v>
      </c>
    </row>
    <row r="138" spans="1:4" s="4" customFormat="1" hidden="1" x14ac:dyDescent="0.3">
      <c r="A138" s="4" t="s">
        <v>4</v>
      </c>
      <c r="B138" s="5" t="s">
        <v>155</v>
      </c>
      <c r="C138" s="6" t="s">
        <v>6</v>
      </c>
      <c r="D138" s="7" t="s">
        <v>960</v>
      </c>
    </row>
    <row r="139" spans="1:4" s="4" customFormat="1" hidden="1" x14ac:dyDescent="0.3">
      <c r="A139" s="4" t="s">
        <v>4</v>
      </c>
      <c r="B139" s="5" t="s">
        <v>156</v>
      </c>
      <c r="C139" s="6" t="s">
        <v>6</v>
      </c>
      <c r="D139" s="7" t="s">
        <v>960</v>
      </c>
    </row>
    <row r="140" spans="1:4" s="4" customFormat="1" hidden="1" x14ac:dyDescent="0.3">
      <c r="A140" s="4" t="s">
        <v>4</v>
      </c>
      <c r="B140" s="5" t="s">
        <v>157</v>
      </c>
      <c r="C140" s="6" t="s">
        <v>6</v>
      </c>
      <c r="D140" s="7" t="s">
        <v>953</v>
      </c>
    </row>
    <row r="141" spans="1:4" s="4" customFormat="1" hidden="1" x14ac:dyDescent="0.3">
      <c r="A141" s="4" t="s">
        <v>4</v>
      </c>
      <c r="B141" s="5" t="s">
        <v>158</v>
      </c>
      <c r="C141" s="6" t="s">
        <v>6</v>
      </c>
      <c r="D141" s="7" t="s">
        <v>609</v>
      </c>
    </row>
    <row r="142" spans="1:4" s="4" customFormat="1" hidden="1" x14ac:dyDescent="0.3">
      <c r="A142" s="4" t="s">
        <v>4</v>
      </c>
      <c r="B142" s="5" t="s">
        <v>159</v>
      </c>
      <c r="C142" s="6" t="s">
        <v>6</v>
      </c>
      <c r="D142" s="7" t="s">
        <v>605</v>
      </c>
    </row>
    <row r="143" spans="1:4" s="4" customFormat="1" hidden="1" x14ac:dyDescent="0.3">
      <c r="A143" s="4" t="s">
        <v>4</v>
      </c>
      <c r="B143" s="5" t="s">
        <v>160</v>
      </c>
      <c r="C143" s="6" t="s">
        <v>6</v>
      </c>
      <c r="D143" s="7" t="s">
        <v>607</v>
      </c>
    </row>
    <row r="144" spans="1:4" s="4" customFormat="1" hidden="1" x14ac:dyDescent="0.3">
      <c r="A144" s="4" t="s">
        <v>4</v>
      </c>
      <c r="B144" s="5" t="s">
        <v>165</v>
      </c>
      <c r="C144" s="6" t="s">
        <v>6</v>
      </c>
      <c r="D144" s="7" t="s">
        <v>609</v>
      </c>
    </row>
    <row r="145" spans="1:4" s="4" customFormat="1" hidden="1" x14ac:dyDescent="0.3">
      <c r="A145" s="4" t="s">
        <v>4</v>
      </c>
      <c r="B145" s="5" t="s">
        <v>166</v>
      </c>
      <c r="C145" s="6" t="s">
        <v>6</v>
      </c>
      <c r="D145" s="7" t="s">
        <v>963</v>
      </c>
    </row>
    <row r="146" spans="1:4" s="4" customFormat="1" hidden="1" x14ac:dyDescent="0.3">
      <c r="A146" s="4" t="s">
        <v>4</v>
      </c>
      <c r="B146" s="5" t="s">
        <v>167</v>
      </c>
      <c r="C146" s="6" t="s">
        <v>6</v>
      </c>
      <c r="D146" s="7" t="s">
        <v>963</v>
      </c>
    </row>
    <row r="147" spans="1:4" s="4" customFormat="1" hidden="1" x14ac:dyDescent="0.3">
      <c r="A147" s="4" t="s">
        <v>4</v>
      </c>
      <c r="B147" s="5" t="s">
        <v>168</v>
      </c>
      <c r="C147" s="6" t="s">
        <v>6</v>
      </c>
      <c r="D147" s="7" t="s">
        <v>951</v>
      </c>
    </row>
    <row r="148" spans="1:4" s="4" customFormat="1" hidden="1" x14ac:dyDescent="0.3">
      <c r="A148" s="4" t="s">
        <v>4</v>
      </c>
      <c r="B148" s="5" t="s">
        <v>169</v>
      </c>
      <c r="C148" s="6" t="s">
        <v>6</v>
      </c>
      <c r="D148" s="7" t="s">
        <v>960</v>
      </c>
    </row>
    <row r="149" spans="1:4" s="4" customFormat="1" hidden="1" x14ac:dyDescent="0.3">
      <c r="A149" s="4" t="s">
        <v>4</v>
      </c>
      <c r="B149" s="5" t="s">
        <v>170</v>
      </c>
      <c r="C149" s="6" t="s">
        <v>6</v>
      </c>
      <c r="D149" s="7" t="s">
        <v>960</v>
      </c>
    </row>
    <row r="150" spans="1:4" s="4" customFormat="1" hidden="1" x14ac:dyDescent="0.3">
      <c r="A150" s="4" t="s">
        <v>4</v>
      </c>
      <c r="B150" s="5" t="s">
        <v>171</v>
      </c>
      <c r="C150" s="6" t="s">
        <v>6</v>
      </c>
      <c r="D150" s="7" t="s">
        <v>960</v>
      </c>
    </row>
    <row r="151" spans="1:4" s="4" customFormat="1" hidden="1" x14ac:dyDescent="0.3">
      <c r="A151" s="4" t="s">
        <v>4</v>
      </c>
      <c r="B151" s="5" t="s">
        <v>172</v>
      </c>
      <c r="C151" s="6" t="s">
        <v>6</v>
      </c>
      <c r="D151" s="7" t="s">
        <v>939</v>
      </c>
    </row>
    <row r="152" spans="1:4" s="4" customFormat="1" hidden="1" x14ac:dyDescent="0.3">
      <c r="A152" s="4" t="s">
        <v>4</v>
      </c>
      <c r="B152" s="5" t="s">
        <v>173</v>
      </c>
      <c r="C152" s="6" t="s">
        <v>6</v>
      </c>
      <c r="D152" s="7" t="s">
        <v>939</v>
      </c>
    </row>
    <row r="153" spans="1:4" s="4" customFormat="1" hidden="1" x14ac:dyDescent="0.3">
      <c r="A153" s="4" t="s">
        <v>4</v>
      </c>
      <c r="B153" s="5" t="s">
        <v>174</v>
      </c>
      <c r="C153" s="6" t="s">
        <v>6</v>
      </c>
      <c r="D153" s="7"/>
    </row>
    <row r="154" spans="1:4" s="4" customFormat="1" hidden="1" x14ac:dyDescent="0.3">
      <c r="A154" s="4" t="s">
        <v>4</v>
      </c>
      <c r="B154" s="5" t="s">
        <v>175</v>
      </c>
      <c r="C154" s="6" t="s">
        <v>6</v>
      </c>
      <c r="D154" s="7" t="s">
        <v>605</v>
      </c>
    </row>
    <row r="155" spans="1:4" s="4" customFormat="1" hidden="1" x14ac:dyDescent="0.3">
      <c r="A155" s="4" t="s">
        <v>4</v>
      </c>
      <c r="B155" s="5" t="s">
        <v>176</v>
      </c>
      <c r="C155" s="6" t="s">
        <v>6</v>
      </c>
      <c r="D155" s="7" t="s">
        <v>956</v>
      </c>
    </row>
    <row r="156" spans="1:4" s="4" customFormat="1" hidden="1" x14ac:dyDescent="0.3">
      <c r="A156" s="4" t="s">
        <v>4</v>
      </c>
      <c r="B156" s="5" t="s">
        <v>177</v>
      </c>
      <c r="C156" s="6" t="s">
        <v>6</v>
      </c>
      <c r="D156" s="7" t="s">
        <v>956</v>
      </c>
    </row>
    <row r="157" spans="1:4" s="4" customFormat="1" hidden="1" x14ac:dyDescent="0.3">
      <c r="A157" s="4" t="s">
        <v>4</v>
      </c>
      <c r="B157" s="5" t="s">
        <v>178</v>
      </c>
      <c r="C157" s="6" t="s">
        <v>6</v>
      </c>
      <c r="D157" s="7" t="s">
        <v>956</v>
      </c>
    </row>
    <row r="158" spans="1:4" s="4" customFormat="1" hidden="1" x14ac:dyDescent="0.3">
      <c r="A158" s="4" t="s">
        <v>4</v>
      </c>
      <c r="B158" s="5" t="s">
        <v>179</v>
      </c>
      <c r="C158" s="6" t="s">
        <v>6</v>
      </c>
      <c r="D158" s="7" t="s">
        <v>956</v>
      </c>
    </row>
    <row r="159" spans="1:4" s="4" customFormat="1" hidden="1" x14ac:dyDescent="0.3">
      <c r="A159" s="4" t="s">
        <v>4</v>
      </c>
      <c r="B159" s="5" t="s">
        <v>180</v>
      </c>
      <c r="C159" s="6" t="s">
        <v>6</v>
      </c>
      <c r="D159" s="7" t="s">
        <v>956</v>
      </c>
    </row>
    <row r="160" spans="1:4" s="4" customFormat="1" hidden="1" x14ac:dyDescent="0.3">
      <c r="A160" s="4" t="s">
        <v>4</v>
      </c>
      <c r="B160" s="5" t="s">
        <v>181</v>
      </c>
      <c r="C160" s="6" t="s">
        <v>6</v>
      </c>
      <c r="D160" s="7" t="s">
        <v>608</v>
      </c>
    </row>
    <row r="161" spans="1:4" s="4" customFormat="1" hidden="1" x14ac:dyDescent="0.3">
      <c r="A161" s="4" t="s">
        <v>4</v>
      </c>
      <c r="B161" s="5" t="s">
        <v>182</v>
      </c>
      <c r="C161" s="6" t="s">
        <v>6</v>
      </c>
      <c r="D161" s="7" t="s">
        <v>942</v>
      </c>
    </row>
    <row r="162" spans="1:4" s="4" customFormat="1" hidden="1" x14ac:dyDescent="0.3">
      <c r="A162" s="4" t="s">
        <v>4</v>
      </c>
      <c r="B162" s="5" t="s">
        <v>183</v>
      </c>
      <c r="C162" s="6" t="s">
        <v>6</v>
      </c>
      <c r="D162" s="7"/>
    </row>
    <row r="163" spans="1:4" s="4" customFormat="1" hidden="1" x14ac:dyDescent="0.3">
      <c r="A163" s="4" t="s">
        <v>4</v>
      </c>
      <c r="B163" s="5" t="s">
        <v>184</v>
      </c>
      <c r="C163" s="6" t="s">
        <v>6</v>
      </c>
      <c r="D163" s="7" t="s">
        <v>955</v>
      </c>
    </row>
    <row r="164" spans="1:4" s="4" customFormat="1" hidden="1" x14ac:dyDescent="0.3">
      <c r="A164" s="4" t="s">
        <v>4</v>
      </c>
      <c r="B164" s="5" t="s">
        <v>185</v>
      </c>
      <c r="C164" s="6" t="s">
        <v>6</v>
      </c>
      <c r="D164" s="7" t="s">
        <v>607</v>
      </c>
    </row>
    <row r="165" spans="1:4" s="4" customFormat="1" hidden="1" x14ac:dyDescent="0.3">
      <c r="A165" s="4" t="s">
        <v>4</v>
      </c>
      <c r="B165" s="5" t="s">
        <v>186</v>
      </c>
      <c r="C165" s="6" t="s">
        <v>6</v>
      </c>
      <c r="D165" s="7" t="s">
        <v>607</v>
      </c>
    </row>
    <row r="166" spans="1:4" s="4" customFormat="1" hidden="1" x14ac:dyDescent="0.3">
      <c r="A166" s="4" t="s">
        <v>4</v>
      </c>
      <c r="B166" s="5" t="s">
        <v>187</v>
      </c>
      <c r="C166" s="6" t="s">
        <v>6</v>
      </c>
      <c r="D166" s="7" t="s">
        <v>607</v>
      </c>
    </row>
    <row r="167" spans="1:4" s="4" customFormat="1" hidden="1" x14ac:dyDescent="0.3">
      <c r="A167" s="4" t="s">
        <v>4</v>
      </c>
      <c r="B167" s="5" t="s">
        <v>189</v>
      </c>
      <c r="C167" s="6" t="s">
        <v>6</v>
      </c>
      <c r="D167" s="7"/>
    </row>
    <row r="168" spans="1:4" s="4" customFormat="1" hidden="1" x14ac:dyDescent="0.3">
      <c r="A168" s="4" t="s">
        <v>4</v>
      </c>
      <c r="B168" s="5" t="s">
        <v>190</v>
      </c>
      <c r="C168" s="6" t="s">
        <v>6</v>
      </c>
      <c r="D168" s="7" t="s">
        <v>943</v>
      </c>
    </row>
    <row r="169" spans="1:4" s="4" customFormat="1" hidden="1" x14ac:dyDescent="0.3">
      <c r="A169" s="4" t="s">
        <v>4</v>
      </c>
      <c r="B169" s="5" t="s">
        <v>191</v>
      </c>
      <c r="C169" s="6" t="s">
        <v>6</v>
      </c>
      <c r="D169" s="7" t="s">
        <v>605</v>
      </c>
    </row>
    <row r="170" spans="1:4" s="4" customFormat="1" hidden="1" x14ac:dyDescent="0.3">
      <c r="A170" s="4" t="s">
        <v>4</v>
      </c>
      <c r="B170" s="5" t="s">
        <v>192</v>
      </c>
      <c r="C170" s="6" t="s">
        <v>6</v>
      </c>
      <c r="D170" s="7" t="s">
        <v>960</v>
      </c>
    </row>
    <row r="171" spans="1:4" s="4" customFormat="1" hidden="1" x14ac:dyDescent="0.3">
      <c r="A171" s="4" t="s">
        <v>4</v>
      </c>
      <c r="B171" s="5" t="s">
        <v>193</v>
      </c>
      <c r="C171" s="6" t="s">
        <v>6</v>
      </c>
      <c r="D171" s="7" t="s">
        <v>608</v>
      </c>
    </row>
    <row r="172" spans="1:4" s="4" customFormat="1" hidden="1" x14ac:dyDescent="0.3">
      <c r="A172" s="4" t="s">
        <v>4</v>
      </c>
      <c r="B172" s="5" t="s">
        <v>194</v>
      </c>
      <c r="C172" s="6" t="s">
        <v>6</v>
      </c>
      <c r="D172" s="7" t="s">
        <v>605</v>
      </c>
    </row>
    <row r="173" spans="1:4" s="4" customFormat="1" hidden="1" x14ac:dyDescent="0.3">
      <c r="A173" s="4" t="s">
        <v>4</v>
      </c>
      <c r="B173" s="5" t="s">
        <v>195</v>
      </c>
      <c r="C173" s="6" t="s">
        <v>6</v>
      </c>
      <c r="D173" s="7" t="s">
        <v>961</v>
      </c>
    </row>
    <row r="174" spans="1:4" s="4" customFormat="1" hidden="1" x14ac:dyDescent="0.3">
      <c r="A174" s="4" t="s">
        <v>4</v>
      </c>
      <c r="B174" s="5" t="s">
        <v>196</v>
      </c>
      <c r="C174" s="6" t="s">
        <v>6</v>
      </c>
      <c r="D174" s="7" t="s">
        <v>609</v>
      </c>
    </row>
    <row r="175" spans="1:4" s="4" customFormat="1" ht="24" hidden="1" x14ac:dyDescent="0.3">
      <c r="A175" s="4" t="s">
        <v>4</v>
      </c>
      <c r="B175" s="5" t="s">
        <v>197</v>
      </c>
      <c r="C175" s="6" t="s">
        <v>6</v>
      </c>
      <c r="D175" s="7" t="s">
        <v>962</v>
      </c>
    </row>
    <row r="176" spans="1:4" s="4" customFormat="1" hidden="1" x14ac:dyDescent="0.3">
      <c r="A176" s="4" t="s">
        <v>4</v>
      </c>
      <c r="B176" s="5" t="s">
        <v>198</v>
      </c>
      <c r="C176" s="6" t="s">
        <v>6</v>
      </c>
      <c r="D176" s="7" t="s">
        <v>944</v>
      </c>
    </row>
    <row r="177" spans="1:4" s="4" customFormat="1" hidden="1" x14ac:dyDescent="0.3">
      <c r="A177" s="4" t="s">
        <v>4</v>
      </c>
      <c r="B177" s="5" t="s">
        <v>199</v>
      </c>
      <c r="C177" s="6" t="s">
        <v>6</v>
      </c>
      <c r="D177" s="7"/>
    </row>
    <row r="178" spans="1:4" s="4" customFormat="1" hidden="1" x14ac:dyDescent="0.3">
      <c r="A178" s="4" t="s">
        <v>4</v>
      </c>
      <c r="B178" s="5" t="s">
        <v>200</v>
      </c>
      <c r="C178" s="6" t="s">
        <v>6</v>
      </c>
      <c r="D178" s="7" t="s">
        <v>945</v>
      </c>
    </row>
    <row r="179" spans="1:4" s="4" customFormat="1" ht="24" hidden="1" x14ac:dyDescent="0.3">
      <c r="A179" s="4" t="s">
        <v>4</v>
      </c>
      <c r="B179" s="5" t="s">
        <v>201</v>
      </c>
      <c r="C179" s="6" t="s">
        <v>6</v>
      </c>
      <c r="D179" s="7"/>
    </row>
    <row r="180" spans="1:4" s="4" customFormat="1" hidden="1" x14ac:dyDescent="0.3">
      <c r="A180" s="4" t="s">
        <v>4</v>
      </c>
      <c r="B180" s="5" t="s">
        <v>202</v>
      </c>
      <c r="C180" s="6" t="s">
        <v>6</v>
      </c>
      <c r="D180" s="7"/>
    </row>
    <row r="181" spans="1:4" s="4" customFormat="1" hidden="1" x14ac:dyDescent="0.3">
      <c r="A181" s="4" t="s">
        <v>4</v>
      </c>
      <c r="B181" s="5" t="s">
        <v>203</v>
      </c>
      <c r="C181" s="6" t="s">
        <v>6</v>
      </c>
      <c r="D181" s="7"/>
    </row>
    <row r="182" spans="1:4" s="4" customFormat="1" hidden="1" x14ac:dyDescent="0.3">
      <c r="A182" s="4" t="s">
        <v>4</v>
      </c>
      <c r="B182" s="5" t="s">
        <v>204</v>
      </c>
      <c r="C182" s="6" t="s">
        <v>6</v>
      </c>
      <c r="D182" s="7" t="s">
        <v>938</v>
      </c>
    </row>
    <row r="183" spans="1:4" s="4" customFormat="1" hidden="1" x14ac:dyDescent="0.3">
      <c r="A183" s="4" t="s">
        <v>4</v>
      </c>
      <c r="B183" s="5" t="s">
        <v>205</v>
      </c>
      <c r="C183" s="6" t="s">
        <v>6</v>
      </c>
      <c r="D183" s="7" t="s">
        <v>938</v>
      </c>
    </row>
    <row r="184" spans="1:4" s="4" customFormat="1" hidden="1" x14ac:dyDescent="0.3">
      <c r="A184" s="4" t="s">
        <v>4</v>
      </c>
      <c r="B184" s="5" t="s">
        <v>206</v>
      </c>
      <c r="C184" s="6" t="s">
        <v>6</v>
      </c>
      <c r="D184" s="7" t="s">
        <v>937</v>
      </c>
    </row>
    <row r="185" spans="1:4" s="4" customFormat="1" hidden="1" x14ac:dyDescent="0.3">
      <c r="A185" s="4" t="s">
        <v>4</v>
      </c>
      <c r="B185" s="5" t="s">
        <v>207</v>
      </c>
      <c r="C185" s="6" t="s">
        <v>6</v>
      </c>
      <c r="D185" s="7" t="s">
        <v>953</v>
      </c>
    </row>
    <row r="186" spans="1:4" s="4" customFormat="1" ht="24" hidden="1" x14ac:dyDescent="0.3">
      <c r="A186" s="4" t="s">
        <v>4</v>
      </c>
      <c r="B186" s="5" t="s">
        <v>208</v>
      </c>
      <c r="C186" s="6" t="s">
        <v>6</v>
      </c>
      <c r="D186" s="7" t="s">
        <v>960</v>
      </c>
    </row>
    <row r="187" spans="1:4" s="4" customFormat="1" ht="24" hidden="1" x14ac:dyDescent="0.3">
      <c r="A187" s="4" t="s">
        <v>4</v>
      </c>
      <c r="B187" s="5" t="s">
        <v>209</v>
      </c>
      <c r="C187" s="6" t="s">
        <v>6</v>
      </c>
      <c r="D187" s="7" t="s">
        <v>609</v>
      </c>
    </row>
    <row r="188" spans="1:4" s="4" customFormat="1" hidden="1" x14ac:dyDescent="0.3">
      <c r="A188" s="4" t="s">
        <v>4</v>
      </c>
      <c r="B188" s="5" t="s">
        <v>210</v>
      </c>
      <c r="C188" s="6" t="s">
        <v>6</v>
      </c>
      <c r="D188" s="7"/>
    </row>
    <row r="189" spans="1:4" s="4" customFormat="1" hidden="1" x14ac:dyDescent="0.3">
      <c r="A189" s="4" t="s">
        <v>4</v>
      </c>
      <c r="B189" s="5" t="s">
        <v>211</v>
      </c>
      <c r="C189" s="6" t="s">
        <v>6</v>
      </c>
      <c r="D189" s="7" t="s">
        <v>939</v>
      </c>
    </row>
    <row r="190" spans="1:4" s="4" customFormat="1" hidden="1" x14ac:dyDescent="0.3">
      <c r="A190" s="4" t="s">
        <v>4</v>
      </c>
      <c r="B190" s="5" t="s">
        <v>212</v>
      </c>
      <c r="C190" s="6" t="s">
        <v>6</v>
      </c>
      <c r="D190" s="7" t="s">
        <v>939</v>
      </c>
    </row>
    <row r="191" spans="1:4" s="4" customFormat="1" hidden="1" x14ac:dyDescent="0.3">
      <c r="A191" s="4" t="s">
        <v>4</v>
      </c>
      <c r="B191" s="5" t="s">
        <v>213</v>
      </c>
      <c r="C191" s="6" t="s">
        <v>6</v>
      </c>
      <c r="D191" s="7" t="s">
        <v>939</v>
      </c>
    </row>
    <row r="192" spans="1:4" s="4" customFormat="1" hidden="1" x14ac:dyDescent="0.3">
      <c r="A192" s="4" t="s">
        <v>4</v>
      </c>
      <c r="B192" s="5" t="s">
        <v>214</v>
      </c>
      <c r="C192" s="6" t="s">
        <v>6</v>
      </c>
      <c r="D192" s="7" t="s">
        <v>609</v>
      </c>
    </row>
    <row r="193" spans="1:4" s="4" customFormat="1" hidden="1" x14ac:dyDescent="0.3">
      <c r="A193" s="4" t="s">
        <v>4</v>
      </c>
      <c r="B193" s="5" t="s">
        <v>215</v>
      </c>
      <c r="C193" s="6" t="s">
        <v>6</v>
      </c>
      <c r="D193" s="7" t="s">
        <v>609</v>
      </c>
    </row>
    <row r="194" spans="1:4" s="4" customFormat="1" hidden="1" x14ac:dyDescent="0.3">
      <c r="A194" s="4" t="s">
        <v>4</v>
      </c>
      <c r="B194" s="5" t="s">
        <v>216</v>
      </c>
      <c r="C194" s="6" t="s">
        <v>6</v>
      </c>
      <c r="D194" s="7" t="s">
        <v>962</v>
      </c>
    </row>
    <row r="195" spans="1:4" s="4" customFormat="1" hidden="1" x14ac:dyDescent="0.3">
      <c r="A195" s="4" t="s">
        <v>4</v>
      </c>
      <c r="B195" s="5" t="s">
        <v>217</v>
      </c>
      <c r="C195" s="6" t="s">
        <v>6</v>
      </c>
      <c r="D195" s="7" t="s">
        <v>605</v>
      </c>
    </row>
    <row r="196" spans="1:4" s="4" customFormat="1" ht="24" hidden="1" x14ac:dyDescent="0.3">
      <c r="A196" s="4" t="s">
        <v>4</v>
      </c>
      <c r="B196" s="5" t="s">
        <v>218</v>
      </c>
      <c r="C196" s="6" t="s">
        <v>6</v>
      </c>
      <c r="D196" s="7" t="s">
        <v>960</v>
      </c>
    </row>
    <row r="197" spans="1:4" s="4" customFormat="1" hidden="1" x14ac:dyDescent="0.3">
      <c r="A197" s="4" t="s">
        <v>4</v>
      </c>
      <c r="B197" s="5" t="s">
        <v>219</v>
      </c>
      <c r="C197" s="6" t="s">
        <v>6</v>
      </c>
      <c r="D197" s="7" t="s">
        <v>939</v>
      </c>
    </row>
    <row r="198" spans="1:4" s="4" customFormat="1" ht="36" hidden="1" x14ac:dyDescent="0.3">
      <c r="A198" s="4" t="s">
        <v>4</v>
      </c>
      <c r="B198" s="5" t="s">
        <v>220</v>
      </c>
      <c r="C198" s="6" t="s">
        <v>6</v>
      </c>
      <c r="D198" s="7" t="s">
        <v>609</v>
      </c>
    </row>
    <row r="199" spans="1:4" s="4" customFormat="1" ht="24" hidden="1" x14ac:dyDescent="0.3">
      <c r="A199" s="4" t="s">
        <v>4</v>
      </c>
      <c r="B199" s="5" t="s">
        <v>221</v>
      </c>
      <c r="C199" s="6" t="s">
        <v>6</v>
      </c>
      <c r="D199" s="7" t="s">
        <v>939</v>
      </c>
    </row>
    <row r="200" spans="1:4" s="4" customFormat="1" hidden="1" x14ac:dyDescent="0.3">
      <c r="A200" s="4" t="s">
        <v>4</v>
      </c>
      <c r="B200" s="5" t="s">
        <v>222</v>
      </c>
      <c r="C200" s="6" t="s">
        <v>6</v>
      </c>
      <c r="D200" s="7"/>
    </row>
    <row r="201" spans="1:4" s="4" customFormat="1" hidden="1" x14ac:dyDescent="0.3">
      <c r="A201" s="4" t="s">
        <v>4</v>
      </c>
      <c r="B201" s="5" t="s">
        <v>223</v>
      </c>
      <c r="C201" s="6" t="s">
        <v>6</v>
      </c>
      <c r="D201" s="7" t="s">
        <v>605</v>
      </c>
    </row>
    <row r="202" spans="1:4" s="4" customFormat="1" hidden="1" x14ac:dyDescent="0.3">
      <c r="A202" s="4" t="s">
        <v>4</v>
      </c>
      <c r="B202" s="5" t="s">
        <v>224</v>
      </c>
      <c r="C202" s="6" t="s">
        <v>6</v>
      </c>
      <c r="D202" s="7" t="s">
        <v>609</v>
      </c>
    </row>
    <row r="203" spans="1:4" s="4" customFormat="1" hidden="1" x14ac:dyDescent="0.3">
      <c r="A203" s="4" t="s">
        <v>4</v>
      </c>
      <c r="B203" s="5" t="s">
        <v>225</v>
      </c>
      <c r="C203" s="6" t="s">
        <v>6</v>
      </c>
      <c r="D203" s="7" t="s">
        <v>951</v>
      </c>
    </row>
    <row r="204" spans="1:4" s="4" customFormat="1" hidden="1" x14ac:dyDescent="0.3">
      <c r="A204" s="4" t="s">
        <v>4</v>
      </c>
      <c r="B204" s="5" t="s">
        <v>226</v>
      </c>
      <c r="C204" s="6" t="s">
        <v>6</v>
      </c>
      <c r="D204" s="7" t="s">
        <v>937</v>
      </c>
    </row>
    <row r="205" spans="1:4" s="4" customFormat="1" hidden="1" x14ac:dyDescent="0.3">
      <c r="A205" s="4" t="s">
        <v>4</v>
      </c>
      <c r="B205" s="5" t="s">
        <v>227</v>
      </c>
      <c r="C205" s="6" t="s">
        <v>6</v>
      </c>
      <c r="D205" s="7" t="s">
        <v>959</v>
      </c>
    </row>
    <row r="206" spans="1:4" s="4" customFormat="1" ht="24" hidden="1" x14ac:dyDescent="0.3">
      <c r="A206" s="4" t="s">
        <v>4</v>
      </c>
      <c r="B206" s="5" t="s">
        <v>228</v>
      </c>
      <c r="C206" s="6" t="s">
        <v>6</v>
      </c>
      <c r="D206" s="7" t="s">
        <v>609</v>
      </c>
    </row>
    <row r="207" spans="1:4" s="4" customFormat="1" ht="24" hidden="1" x14ac:dyDescent="0.3">
      <c r="A207" s="4" t="s">
        <v>4</v>
      </c>
      <c r="B207" s="5" t="s">
        <v>229</v>
      </c>
      <c r="C207" s="6" t="s">
        <v>6</v>
      </c>
      <c r="D207" s="7" t="s">
        <v>939</v>
      </c>
    </row>
    <row r="208" spans="1:4" s="4" customFormat="1" hidden="1" x14ac:dyDescent="0.3">
      <c r="A208" s="4" t="s">
        <v>4</v>
      </c>
      <c r="B208" s="5" t="s">
        <v>233</v>
      </c>
      <c r="C208" s="6" t="s">
        <v>6</v>
      </c>
      <c r="D208" s="7" t="s">
        <v>937</v>
      </c>
    </row>
    <row r="209" spans="1:4" s="4" customFormat="1" hidden="1" x14ac:dyDescent="0.3">
      <c r="A209" s="4" t="s">
        <v>4</v>
      </c>
      <c r="B209" s="5" t="s">
        <v>234</v>
      </c>
      <c r="C209" s="6" t="s">
        <v>6</v>
      </c>
      <c r="D209" s="7" t="s">
        <v>937</v>
      </c>
    </row>
    <row r="210" spans="1:4" s="4" customFormat="1" hidden="1" x14ac:dyDescent="0.3">
      <c r="A210" s="4" t="s">
        <v>4</v>
      </c>
      <c r="B210" s="5" t="s">
        <v>236</v>
      </c>
      <c r="C210" s="6" t="s">
        <v>6</v>
      </c>
      <c r="D210" s="7" t="s">
        <v>937</v>
      </c>
    </row>
    <row r="211" spans="1:4" s="4" customFormat="1" hidden="1" x14ac:dyDescent="0.3">
      <c r="A211" s="4" t="s">
        <v>4</v>
      </c>
      <c r="B211" s="5" t="s">
        <v>238</v>
      </c>
      <c r="C211" s="6" t="s">
        <v>6</v>
      </c>
      <c r="D211" s="7" t="s">
        <v>609</v>
      </c>
    </row>
    <row r="212" spans="1:4" s="4" customFormat="1" hidden="1" x14ac:dyDescent="0.3">
      <c r="A212" s="4" t="s">
        <v>4</v>
      </c>
      <c r="B212" s="5" t="s">
        <v>239</v>
      </c>
      <c r="C212" s="6" t="s">
        <v>6</v>
      </c>
      <c r="D212" s="7" t="s">
        <v>937</v>
      </c>
    </row>
    <row r="213" spans="1:4" s="4" customFormat="1" hidden="1" x14ac:dyDescent="0.3">
      <c r="A213" s="4" t="s">
        <v>4</v>
      </c>
      <c r="B213" s="5" t="s">
        <v>240</v>
      </c>
      <c r="C213" s="6" t="s">
        <v>6</v>
      </c>
      <c r="D213" s="7" t="s">
        <v>937</v>
      </c>
    </row>
    <row r="214" spans="1:4" s="4" customFormat="1" hidden="1" x14ac:dyDescent="0.3">
      <c r="A214" s="4" t="s">
        <v>4</v>
      </c>
      <c r="B214" s="5" t="s">
        <v>241</v>
      </c>
      <c r="C214" s="6" t="s">
        <v>6</v>
      </c>
      <c r="D214" s="7" t="s">
        <v>937</v>
      </c>
    </row>
    <row r="215" spans="1:4" s="4" customFormat="1" hidden="1" x14ac:dyDescent="0.3">
      <c r="A215" s="4" t="s">
        <v>4</v>
      </c>
      <c r="B215" s="5" t="s">
        <v>242</v>
      </c>
      <c r="C215" s="6" t="s">
        <v>6</v>
      </c>
      <c r="D215" s="7" t="s">
        <v>952</v>
      </c>
    </row>
    <row r="216" spans="1:4" s="4" customFormat="1" hidden="1" x14ac:dyDescent="0.3">
      <c r="A216" s="4" t="s">
        <v>4</v>
      </c>
      <c r="B216" s="5" t="s">
        <v>243</v>
      </c>
      <c r="C216" s="6" t="s">
        <v>6</v>
      </c>
      <c r="D216" s="7" t="s">
        <v>963</v>
      </c>
    </row>
    <row r="217" spans="1:4" s="4" customFormat="1" ht="24" hidden="1" x14ac:dyDescent="0.3">
      <c r="A217" s="4" t="s">
        <v>4</v>
      </c>
      <c r="B217" s="5" t="s">
        <v>244</v>
      </c>
      <c r="C217" s="6" t="s">
        <v>6</v>
      </c>
      <c r="D217" s="7" t="s">
        <v>943</v>
      </c>
    </row>
    <row r="218" spans="1:4" s="4" customFormat="1" hidden="1" x14ac:dyDescent="0.3">
      <c r="A218" s="4" t="s">
        <v>4</v>
      </c>
      <c r="B218" s="5" t="s">
        <v>245</v>
      </c>
      <c r="C218" s="6" t="s">
        <v>6</v>
      </c>
      <c r="D218" s="7" t="s">
        <v>605</v>
      </c>
    </row>
    <row r="219" spans="1:4" s="4" customFormat="1" hidden="1" x14ac:dyDescent="0.3">
      <c r="A219" s="4" t="s">
        <v>4</v>
      </c>
      <c r="B219" s="5" t="s">
        <v>246</v>
      </c>
      <c r="C219" s="6" t="s">
        <v>6</v>
      </c>
      <c r="D219" s="7" t="s">
        <v>964</v>
      </c>
    </row>
    <row r="220" spans="1:4" s="4" customFormat="1" hidden="1" x14ac:dyDescent="0.3">
      <c r="A220" s="4" t="s">
        <v>4</v>
      </c>
      <c r="B220" s="5" t="s">
        <v>247</v>
      </c>
      <c r="C220" s="6" t="s">
        <v>6</v>
      </c>
      <c r="D220" s="7" t="s">
        <v>953</v>
      </c>
    </row>
    <row r="221" spans="1:4" s="4" customFormat="1" hidden="1" x14ac:dyDescent="0.3">
      <c r="A221" s="4" t="s">
        <v>4</v>
      </c>
      <c r="B221" s="5" t="s">
        <v>248</v>
      </c>
      <c r="C221" s="6" t="s">
        <v>6</v>
      </c>
      <c r="D221" s="7" t="s">
        <v>953</v>
      </c>
    </row>
    <row r="222" spans="1:4" s="4" customFormat="1" hidden="1" x14ac:dyDescent="0.3">
      <c r="A222" s="4" t="s">
        <v>4</v>
      </c>
      <c r="B222" s="5" t="s">
        <v>249</v>
      </c>
      <c r="C222" s="6" t="s">
        <v>6</v>
      </c>
      <c r="D222" s="7" t="s">
        <v>953</v>
      </c>
    </row>
    <row r="223" spans="1:4" s="4" customFormat="1" hidden="1" x14ac:dyDescent="0.3">
      <c r="A223" s="4" t="s">
        <v>4</v>
      </c>
      <c r="B223" s="5" t="s">
        <v>250</v>
      </c>
      <c r="C223" s="6" t="s">
        <v>6</v>
      </c>
      <c r="D223" s="7" t="s">
        <v>609</v>
      </c>
    </row>
    <row r="224" spans="1:4" s="4" customFormat="1" hidden="1" x14ac:dyDescent="0.3">
      <c r="A224" s="4" t="s">
        <v>4</v>
      </c>
      <c r="B224" s="5" t="s">
        <v>251</v>
      </c>
      <c r="C224" s="6" t="s">
        <v>6</v>
      </c>
      <c r="D224" s="7" t="s">
        <v>955</v>
      </c>
    </row>
    <row r="225" spans="1:4" s="4" customFormat="1" hidden="1" x14ac:dyDescent="0.3">
      <c r="A225" s="4" t="s">
        <v>4</v>
      </c>
      <c r="B225" s="5" t="s">
        <v>252</v>
      </c>
      <c r="C225" s="6" t="s">
        <v>6</v>
      </c>
      <c r="D225" s="7" t="s">
        <v>942</v>
      </c>
    </row>
    <row r="226" spans="1:4" s="4" customFormat="1" hidden="1" x14ac:dyDescent="0.3">
      <c r="A226" s="4" t="s">
        <v>4</v>
      </c>
      <c r="B226" s="5" t="s">
        <v>253</v>
      </c>
      <c r="C226" s="6" t="s">
        <v>6</v>
      </c>
      <c r="D226" s="7" t="s">
        <v>609</v>
      </c>
    </row>
    <row r="227" spans="1:4" s="4" customFormat="1" hidden="1" x14ac:dyDescent="0.3">
      <c r="A227" s="4" t="s">
        <v>4</v>
      </c>
      <c r="B227" s="5" t="s">
        <v>254</v>
      </c>
      <c r="C227" s="6" t="s">
        <v>6</v>
      </c>
      <c r="D227" s="7" t="s">
        <v>939</v>
      </c>
    </row>
    <row r="228" spans="1:4" s="4" customFormat="1" hidden="1" x14ac:dyDescent="0.3">
      <c r="A228" s="4" t="s">
        <v>4</v>
      </c>
      <c r="B228" s="5" t="s">
        <v>255</v>
      </c>
      <c r="C228" s="6" t="s">
        <v>6</v>
      </c>
      <c r="D228" s="7" t="s">
        <v>946</v>
      </c>
    </row>
    <row r="229" spans="1:4" s="4" customFormat="1" hidden="1" x14ac:dyDescent="0.3">
      <c r="A229" s="4" t="s">
        <v>4</v>
      </c>
      <c r="B229" s="5" t="s">
        <v>256</v>
      </c>
      <c r="C229" s="6" t="s">
        <v>6</v>
      </c>
      <c r="D229" s="7" t="s">
        <v>952</v>
      </c>
    </row>
    <row r="230" spans="1:4" s="4" customFormat="1" hidden="1" x14ac:dyDescent="0.3">
      <c r="A230" s="4" t="s">
        <v>4</v>
      </c>
      <c r="B230" s="5" t="s">
        <v>257</v>
      </c>
      <c r="C230" s="6" t="s">
        <v>6</v>
      </c>
      <c r="D230" s="7" t="s">
        <v>952</v>
      </c>
    </row>
    <row r="231" spans="1:4" s="4" customFormat="1" hidden="1" x14ac:dyDescent="0.3">
      <c r="A231" s="4" t="s">
        <v>4</v>
      </c>
      <c r="B231" s="5" t="s">
        <v>258</v>
      </c>
      <c r="C231" s="6" t="s">
        <v>6</v>
      </c>
      <c r="D231" s="7" t="s">
        <v>953</v>
      </c>
    </row>
    <row r="232" spans="1:4" s="4" customFormat="1" hidden="1" x14ac:dyDescent="0.3">
      <c r="A232" s="4" t="s">
        <v>4</v>
      </c>
      <c r="B232" s="5" t="s">
        <v>259</v>
      </c>
      <c r="C232" s="6" t="s">
        <v>6</v>
      </c>
      <c r="D232" s="7" t="s">
        <v>605</v>
      </c>
    </row>
    <row r="233" spans="1:4" s="4" customFormat="1" ht="24" hidden="1" x14ac:dyDescent="0.3">
      <c r="A233" s="4" t="s">
        <v>4</v>
      </c>
      <c r="B233" s="5" t="s">
        <v>260</v>
      </c>
      <c r="C233" s="6" t="s">
        <v>6</v>
      </c>
      <c r="D233" s="7" t="s">
        <v>939</v>
      </c>
    </row>
    <row r="234" spans="1:4" s="4" customFormat="1" hidden="1" x14ac:dyDescent="0.3">
      <c r="A234" s="4" t="s">
        <v>4</v>
      </c>
      <c r="B234" s="5" t="s">
        <v>261</v>
      </c>
      <c r="C234" s="6" t="s">
        <v>6</v>
      </c>
      <c r="D234" s="7" t="s">
        <v>607</v>
      </c>
    </row>
    <row r="235" spans="1:4" s="4" customFormat="1" hidden="1" x14ac:dyDescent="0.3">
      <c r="A235" s="4" t="s">
        <v>4</v>
      </c>
      <c r="B235" s="5" t="s">
        <v>262</v>
      </c>
      <c r="C235" s="6" t="s">
        <v>6</v>
      </c>
      <c r="D235" s="7" t="s">
        <v>607</v>
      </c>
    </row>
    <row r="236" spans="1:4" s="4" customFormat="1" hidden="1" x14ac:dyDescent="0.3">
      <c r="A236" s="4" t="s">
        <v>4</v>
      </c>
      <c r="B236" s="5" t="s">
        <v>263</v>
      </c>
      <c r="C236" s="6" t="s">
        <v>6</v>
      </c>
      <c r="D236" s="7" t="s">
        <v>607</v>
      </c>
    </row>
    <row r="237" spans="1:4" s="4" customFormat="1" ht="24" hidden="1" x14ac:dyDescent="0.3">
      <c r="A237" s="4" t="s">
        <v>4</v>
      </c>
      <c r="B237" s="5" t="s">
        <v>264</v>
      </c>
      <c r="C237" s="6" t="s">
        <v>6</v>
      </c>
      <c r="D237" s="7" t="s">
        <v>939</v>
      </c>
    </row>
    <row r="238" spans="1:4" s="4" customFormat="1" hidden="1" x14ac:dyDescent="0.3">
      <c r="A238" s="4" t="s">
        <v>4</v>
      </c>
      <c r="B238" s="5" t="s">
        <v>265</v>
      </c>
      <c r="C238" s="6" t="s">
        <v>6</v>
      </c>
      <c r="D238" s="7" t="s">
        <v>603</v>
      </c>
    </row>
    <row r="239" spans="1:4" s="4" customFormat="1" hidden="1" x14ac:dyDescent="0.3">
      <c r="A239" s="4" t="s">
        <v>4</v>
      </c>
      <c r="B239" s="5" t="s">
        <v>266</v>
      </c>
      <c r="C239" s="6" t="s">
        <v>6</v>
      </c>
      <c r="D239" s="7" t="s">
        <v>603</v>
      </c>
    </row>
    <row r="240" spans="1:4" s="4" customFormat="1" hidden="1" x14ac:dyDescent="0.3">
      <c r="A240" s="4" t="s">
        <v>4</v>
      </c>
      <c r="B240" s="5" t="s">
        <v>267</v>
      </c>
      <c r="C240" s="6" t="s">
        <v>6</v>
      </c>
      <c r="D240" s="7" t="s">
        <v>603</v>
      </c>
    </row>
    <row r="241" spans="1:5" s="4" customFormat="1" hidden="1" x14ac:dyDescent="0.3">
      <c r="A241" s="4" t="s">
        <v>4</v>
      </c>
      <c r="B241" s="5" t="s">
        <v>268</v>
      </c>
      <c r="C241" s="6" t="s">
        <v>6</v>
      </c>
      <c r="D241" s="7" t="s">
        <v>608</v>
      </c>
    </row>
    <row r="242" spans="1:5" s="4" customFormat="1" hidden="1" x14ac:dyDescent="0.3">
      <c r="A242" s="4" t="s">
        <v>4</v>
      </c>
      <c r="B242" s="5" t="s">
        <v>269</v>
      </c>
      <c r="C242" s="6" t="s">
        <v>6</v>
      </c>
      <c r="D242" s="7" t="s">
        <v>959</v>
      </c>
    </row>
    <row r="243" spans="1:5" s="4" customFormat="1" hidden="1" x14ac:dyDescent="0.3">
      <c r="A243" s="4" t="s">
        <v>4</v>
      </c>
      <c r="B243" s="5" t="s">
        <v>270</v>
      </c>
      <c r="C243" s="6" t="s">
        <v>6</v>
      </c>
      <c r="D243" s="7" t="s">
        <v>603</v>
      </c>
    </row>
    <row r="244" spans="1:5" s="4" customFormat="1" ht="24" hidden="1" x14ac:dyDescent="0.3">
      <c r="A244" s="4" t="s">
        <v>4</v>
      </c>
      <c r="B244" s="5" t="s">
        <v>271</v>
      </c>
      <c r="C244" s="6" t="s">
        <v>6</v>
      </c>
      <c r="D244" s="7" t="s">
        <v>939</v>
      </c>
    </row>
    <row r="245" spans="1:5" s="4" customFormat="1" hidden="1" x14ac:dyDescent="0.3">
      <c r="A245" s="4" t="s">
        <v>4</v>
      </c>
      <c r="B245" s="5" t="s">
        <v>277</v>
      </c>
      <c r="C245" s="6" t="s">
        <v>6</v>
      </c>
      <c r="D245" s="7" t="s">
        <v>946</v>
      </c>
    </row>
    <row r="246" spans="1:5" s="4" customFormat="1" hidden="1" x14ac:dyDescent="0.3">
      <c r="A246" s="4" t="s">
        <v>4</v>
      </c>
      <c r="B246" s="5" t="s">
        <v>278</v>
      </c>
      <c r="C246" s="6" t="s">
        <v>6</v>
      </c>
      <c r="D246" s="7" t="s">
        <v>946</v>
      </c>
    </row>
    <row r="247" spans="1:5" s="4" customFormat="1" hidden="1" x14ac:dyDescent="0.3">
      <c r="A247" s="4" t="s">
        <v>4</v>
      </c>
      <c r="B247" s="5" t="s">
        <v>279</v>
      </c>
      <c r="C247" s="6" t="s">
        <v>6</v>
      </c>
      <c r="D247" s="7" t="s">
        <v>608</v>
      </c>
      <c r="E247" s="4" t="s">
        <v>280</v>
      </c>
    </row>
    <row r="248" spans="1:5" s="4" customFormat="1" hidden="1" x14ac:dyDescent="0.3">
      <c r="A248" s="4" t="s">
        <v>4</v>
      </c>
      <c r="B248" s="5" t="s">
        <v>281</v>
      </c>
      <c r="C248" s="6" t="s">
        <v>6</v>
      </c>
      <c r="D248" s="7" t="s">
        <v>939</v>
      </c>
    </row>
    <row r="249" spans="1:5" s="4" customFormat="1" hidden="1" x14ac:dyDescent="0.3">
      <c r="A249" s="4" t="s">
        <v>4</v>
      </c>
      <c r="B249" s="5" t="s">
        <v>282</v>
      </c>
      <c r="C249" s="6" t="s">
        <v>6</v>
      </c>
      <c r="D249" s="7" t="s">
        <v>960</v>
      </c>
    </row>
    <row r="250" spans="1:5" s="4" customFormat="1" ht="24" hidden="1" x14ac:dyDescent="0.3">
      <c r="A250" s="4" t="s">
        <v>4</v>
      </c>
      <c r="B250" s="5" t="s">
        <v>283</v>
      </c>
      <c r="C250" s="6" t="s">
        <v>6</v>
      </c>
      <c r="D250" s="7" t="s">
        <v>939</v>
      </c>
    </row>
    <row r="251" spans="1:5" s="4" customFormat="1" ht="24" hidden="1" x14ac:dyDescent="0.3">
      <c r="A251" s="4" t="s">
        <v>4</v>
      </c>
      <c r="B251" s="5" t="s">
        <v>284</v>
      </c>
      <c r="C251" s="6" t="s">
        <v>6</v>
      </c>
      <c r="D251" s="7" t="s">
        <v>960</v>
      </c>
    </row>
    <row r="252" spans="1:5" s="4" customFormat="1" hidden="1" x14ac:dyDescent="0.3">
      <c r="A252" s="4" t="s">
        <v>4</v>
      </c>
      <c r="B252" s="5" t="s">
        <v>285</v>
      </c>
      <c r="C252" s="6" t="s">
        <v>6</v>
      </c>
      <c r="D252" s="7" t="s">
        <v>608</v>
      </c>
    </row>
    <row r="253" spans="1:5" s="4" customFormat="1" ht="24" hidden="1" x14ac:dyDescent="0.3">
      <c r="A253" s="4" t="s">
        <v>4</v>
      </c>
      <c r="B253" s="5" t="s">
        <v>286</v>
      </c>
      <c r="C253" s="6" t="s">
        <v>6</v>
      </c>
      <c r="D253" s="7" t="s">
        <v>960</v>
      </c>
    </row>
    <row r="254" spans="1:5" s="4" customFormat="1" hidden="1" x14ac:dyDescent="0.3">
      <c r="A254" s="4" t="s">
        <v>4</v>
      </c>
      <c r="B254" s="5" t="s">
        <v>287</v>
      </c>
      <c r="C254" s="6" t="s">
        <v>6</v>
      </c>
      <c r="D254" s="7" t="s">
        <v>603</v>
      </c>
    </row>
    <row r="255" spans="1:5" s="4" customFormat="1" hidden="1" x14ac:dyDescent="0.3">
      <c r="A255" s="4" t="s">
        <v>4</v>
      </c>
      <c r="B255" s="5" t="s">
        <v>288</v>
      </c>
      <c r="C255" s="6" t="s">
        <v>6</v>
      </c>
      <c r="D255" s="7" t="s">
        <v>603</v>
      </c>
    </row>
    <row r="256" spans="1:5" s="4" customFormat="1" hidden="1" x14ac:dyDescent="0.3">
      <c r="A256" s="4" t="s">
        <v>4</v>
      </c>
      <c r="B256" s="5" t="s">
        <v>289</v>
      </c>
      <c r="C256" s="6" t="s">
        <v>6</v>
      </c>
      <c r="D256" s="7" t="s">
        <v>605</v>
      </c>
    </row>
    <row r="257" spans="1:4" s="4" customFormat="1" hidden="1" x14ac:dyDescent="0.3">
      <c r="A257" s="4" t="s">
        <v>4</v>
      </c>
      <c r="B257" s="5" t="s">
        <v>290</v>
      </c>
      <c r="C257" s="6" t="s">
        <v>6</v>
      </c>
      <c r="D257" s="7" t="s">
        <v>939</v>
      </c>
    </row>
    <row r="258" spans="1:4" s="4" customFormat="1" hidden="1" x14ac:dyDescent="0.3">
      <c r="A258" s="4" t="s">
        <v>4</v>
      </c>
      <c r="B258" s="5" t="s">
        <v>291</v>
      </c>
      <c r="C258" s="6" t="s">
        <v>6</v>
      </c>
      <c r="D258" s="7" t="s">
        <v>939</v>
      </c>
    </row>
    <row r="259" spans="1:4" s="4" customFormat="1" hidden="1" x14ac:dyDescent="0.3">
      <c r="A259" s="4" t="s">
        <v>4</v>
      </c>
      <c r="B259" s="5" t="s">
        <v>292</v>
      </c>
      <c r="C259" s="6" t="s">
        <v>6</v>
      </c>
      <c r="D259" s="7" t="s">
        <v>607</v>
      </c>
    </row>
    <row r="260" spans="1:4" s="4" customFormat="1" hidden="1" x14ac:dyDescent="0.3">
      <c r="A260" s="4" t="s">
        <v>4</v>
      </c>
      <c r="B260" s="5" t="s">
        <v>293</v>
      </c>
      <c r="C260" s="6" t="s">
        <v>6</v>
      </c>
      <c r="D260" s="7" t="s">
        <v>946</v>
      </c>
    </row>
    <row r="261" spans="1:4" s="4" customFormat="1" ht="36" hidden="1" x14ac:dyDescent="0.3">
      <c r="A261" s="4" t="s">
        <v>4</v>
      </c>
      <c r="B261" s="5" t="s">
        <v>294</v>
      </c>
      <c r="C261" s="6" t="s">
        <v>6</v>
      </c>
      <c r="D261" s="7" t="s">
        <v>609</v>
      </c>
    </row>
    <row r="262" spans="1:4" s="4" customFormat="1" hidden="1" x14ac:dyDescent="0.3">
      <c r="A262" s="4" t="s">
        <v>4</v>
      </c>
      <c r="B262" s="5" t="s">
        <v>295</v>
      </c>
      <c r="C262" s="6" t="s">
        <v>6</v>
      </c>
      <c r="D262" s="7" t="s">
        <v>607</v>
      </c>
    </row>
    <row r="263" spans="1:4" s="4" customFormat="1" hidden="1" x14ac:dyDescent="0.3">
      <c r="A263" s="4" t="s">
        <v>4</v>
      </c>
      <c r="B263" s="5" t="s">
        <v>296</v>
      </c>
      <c r="C263" s="6" t="s">
        <v>6</v>
      </c>
      <c r="D263" s="7" t="s">
        <v>607</v>
      </c>
    </row>
    <row r="264" spans="1:4" s="4" customFormat="1" hidden="1" x14ac:dyDescent="0.3">
      <c r="A264" s="4" t="s">
        <v>4</v>
      </c>
      <c r="B264" s="5" t="s">
        <v>297</v>
      </c>
      <c r="C264" s="6" t="s">
        <v>6</v>
      </c>
      <c r="D264" s="7" t="s">
        <v>607</v>
      </c>
    </row>
    <row r="265" spans="1:4" s="4" customFormat="1" hidden="1" x14ac:dyDescent="0.3">
      <c r="A265" s="4" t="s">
        <v>4</v>
      </c>
      <c r="B265" s="5" t="s">
        <v>298</v>
      </c>
      <c r="C265" s="6" t="s">
        <v>6</v>
      </c>
      <c r="D265" s="7" t="s">
        <v>607</v>
      </c>
    </row>
    <row r="266" spans="1:4" s="4" customFormat="1" hidden="1" x14ac:dyDescent="0.3">
      <c r="A266" s="4" t="s">
        <v>4</v>
      </c>
      <c r="B266" s="5" t="s">
        <v>299</v>
      </c>
      <c r="C266" s="6" t="s">
        <v>6</v>
      </c>
      <c r="D266" s="7" t="s">
        <v>607</v>
      </c>
    </row>
    <row r="267" spans="1:4" s="4" customFormat="1" hidden="1" x14ac:dyDescent="0.3">
      <c r="A267" s="4" t="s">
        <v>4</v>
      </c>
      <c r="B267" s="5" t="s">
        <v>300</v>
      </c>
      <c r="C267" s="6" t="s">
        <v>6</v>
      </c>
      <c r="D267" s="7" t="s">
        <v>605</v>
      </c>
    </row>
    <row r="268" spans="1:4" s="4" customFormat="1" hidden="1" x14ac:dyDescent="0.3">
      <c r="A268" s="4" t="s">
        <v>4</v>
      </c>
      <c r="B268" s="5" t="s">
        <v>301</v>
      </c>
      <c r="C268" s="6" t="s">
        <v>6</v>
      </c>
      <c r="D268" s="7" t="s">
        <v>953</v>
      </c>
    </row>
    <row r="269" spans="1:4" s="4" customFormat="1" hidden="1" x14ac:dyDescent="0.3">
      <c r="A269" s="4" t="s">
        <v>4</v>
      </c>
      <c r="B269" s="5" t="s">
        <v>302</v>
      </c>
      <c r="C269" s="6" t="s">
        <v>6</v>
      </c>
      <c r="D269" s="7" t="s">
        <v>953</v>
      </c>
    </row>
    <row r="270" spans="1:4" s="4" customFormat="1" hidden="1" x14ac:dyDescent="0.3">
      <c r="A270" s="4" t="s">
        <v>4</v>
      </c>
      <c r="B270" s="5" t="s">
        <v>303</v>
      </c>
      <c r="C270" s="6" t="s">
        <v>6</v>
      </c>
      <c r="D270" s="7"/>
    </row>
    <row r="271" spans="1:4" s="4" customFormat="1" hidden="1" x14ac:dyDescent="0.3">
      <c r="A271" s="4" t="s">
        <v>4</v>
      </c>
      <c r="B271" s="5" t="s">
        <v>304</v>
      </c>
      <c r="C271" s="6" t="s">
        <v>6</v>
      </c>
      <c r="D271" s="7" t="s">
        <v>607</v>
      </c>
    </row>
    <row r="272" spans="1:4" s="4" customFormat="1" hidden="1" x14ac:dyDescent="0.3">
      <c r="A272" s="4" t="s">
        <v>4</v>
      </c>
      <c r="B272" s="5" t="s">
        <v>305</v>
      </c>
      <c r="C272" s="6" t="s">
        <v>6</v>
      </c>
      <c r="D272" s="7" t="s">
        <v>607</v>
      </c>
    </row>
    <row r="273" spans="1:4" s="4" customFormat="1" hidden="1" x14ac:dyDescent="0.3">
      <c r="A273" s="4" t="s">
        <v>4</v>
      </c>
      <c r="B273" s="5" t="s">
        <v>306</v>
      </c>
      <c r="C273" s="6" t="s">
        <v>6</v>
      </c>
      <c r="D273" s="7" t="s">
        <v>605</v>
      </c>
    </row>
    <row r="274" spans="1:4" s="4" customFormat="1" hidden="1" x14ac:dyDescent="0.3">
      <c r="A274" s="4" t="s">
        <v>4</v>
      </c>
      <c r="B274" s="5" t="s">
        <v>307</v>
      </c>
      <c r="C274" s="6" t="s">
        <v>6</v>
      </c>
      <c r="D274" s="7" t="s">
        <v>605</v>
      </c>
    </row>
    <row r="275" spans="1:4" s="4" customFormat="1" hidden="1" x14ac:dyDescent="0.3">
      <c r="A275" s="4" t="s">
        <v>4</v>
      </c>
      <c r="B275" s="5" t="s">
        <v>308</v>
      </c>
      <c r="C275" s="6" t="s">
        <v>6</v>
      </c>
      <c r="D275" s="7" t="s">
        <v>605</v>
      </c>
    </row>
    <row r="276" spans="1:4" s="4" customFormat="1" hidden="1" x14ac:dyDescent="0.3">
      <c r="A276" s="4" t="s">
        <v>4</v>
      </c>
      <c r="B276" s="5" t="s">
        <v>309</v>
      </c>
      <c r="C276" s="6" t="s">
        <v>6</v>
      </c>
      <c r="D276" s="7" t="s">
        <v>605</v>
      </c>
    </row>
    <row r="277" spans="1:4" s="4" customFormat="1" ht="24" hidden="1" x14ac:dyDescent="0.3">
      <c r="A277" s="4" t="s">
        <v>4</v>
      </c>
      <c r="B277" s="5" t="s">
        <v>310</v>
      </c>
      <c r="C277" s="6" t="s">
        <v>6</v>
      </c>
      <c r="D277" s="7" t="s">
        <v>605</v>
      </c>
    </row>
    <row r="278" spans="1:4" s="4" customFormat="1" hidden="1" x14ac:dyDescent="0.3">
      <c r="A278" s="4" t="s">
        <v>4</v>
      </c>
      <c r="B278" s="5" t="s">
        <v>311</v>
      </c>
      <c r="C278" s="6" t="s">
        <v>6</v>
      </c>
      <c r="D278" s="7" t="s">
        <v>603</v>
      </c>
    </row>
    <row r="279" spans="1:4" s="4" customFormat="1" hidden="1" x14ac:dyDescent="0.3">
      <c r="A279" s="4" t="s">
        <v>4</v>
      </c>
      <c r="B279" s="5" t="s">
        <v>312</v>
      </c>
      <c r="C279" s="6" t="s">
        <v>6</v>
      </c>
      <c r="D279" s="7" t="s">
        <v>947</v>
      </c>
    </row>
    <row r="280" spans="1:4" s="4" customFormat="1" hidden="1" x14ac:dyDescent="0.3">
      <c r="A280" s="4" t="s">
        <v>4</v>
      </c>
      <c r="B280" s="5" t="s">
        <v>313</v>
      </c>
      <c r="C280" s="6" t="s">
        <v>6</v>
      </c>
      <c r="D280" s="7" t="s">
        <v>947</v>
      </c>
    </row>
    <row r="281" spans="1:4" s="4" customFormat="1" hidden="1" x14ac:dyDescent="0.3">
      <c r="A281" s="4" t="s">
        <v>4</v>
      </c>
      <c r="B281" s="5" t="s">
        <v>314</v>
      </c>
      <c r="C281" s="6" t="s">
        <v>6</v>
      </c>
      <c r="D281" s="7" t="s">
        <v>947</v>
      </c>
    </row>
    <row r="282" spans="1:4" s="4" customFormat="1" hidden="1" x14ac:dyDescent="0.3">
      <c r="A282" s="4" t="s">
        <v>4</v>
      </c>
      <c r="B282" s="5" t="s">
        <v>315</v>
      </c>
      <c r="C282" s="6" t="s">
        <v>6</v>
      </c>
      <c r="D282" s="7" t="s">
        <v>947</v>
      </c>
    </row>
    <row r="283" spans="1:4" s="4" customFormat="1" hidden="1" x14ac:dyDescent="0.3">
      <c r="A283" s="4" t="s">
        <v>4</v>
      </c>
      <c r="B283" s="5" t="s">
        <v>316</v>
      </c>
      <c r="C283" s="6" t="s">
        <v>6</v>
      </c>
      <c r="D283" s="7" t="s">
        <v>947</v>
      </c>
    </row>
    <row r="284" spans="1:4" s="4" customFormat="1" hidden="1" x14ac:dyDescent="0.3">
      <c r="A284" s="4" t="s">
        <v>4</v>
      </c>
      <c r="B284" s="5" t="s">
        <v>317</v>
      </c>
      <c r="C284" s="6" t="s">
        <v>6</v>
      </c>
      <c r="D284" s="7" t="s">
        <v>947</v>
      </c>
    </row>
    <row r="285" spans="1:4" s="4" customFormat="1" ht="24" hidden="1" x14ac:dyDescent="0.3">
      <c r="A285" s="4" t="s">
        <v>4</v>
      </c>
      <c r="B285" s="5" t="s">
        <v>318</v>
      </c>
      <c r="C285" s="6" t="s">
        <v>6</v>
      </c>
      <c r="D285" s="7" t="s">
        <v>947</v>
      </c>
    </row>
    <row r="286" spans="1:4" s="4" customFormat="1" ht="24" hidden="1" x14ac:dyDescent="0.3">
      <c r="A286" s="4" t="s">
        <v>4</v>
      </c>
      <c r="B286" s="5" t="s">
        <v>319</v>
      </c>
      <c r="C286" s="6" t="s">
        <v>6</v>
      </c>
      <c r="D286" s="7" t="s">
        <v>947</v>
      </c>
    </row>
    <row r="287" spans="1:4" s="4" customFormat="1" hidden="1" x14ac:dyDescent="0.3">
      <c r="A287" s="4" t="s">
        <v>4</v>
      </c>
      <c r="B287" s="5" t="s">
        <v>320</v>
      </c>
      <c r="C287" s="6" t="s">
        <v>6</v>
      </c>
      <c r="D287" s="7" t="s">
        <v>947</v>
      </c>
    </row>
    <row r="288" spans="1:4" s="4" customFormat="1" hidden="1" x14ac:dyDescent="0.3">
      <c r="A288" s="4" t="s">
        <v>4</v>
      </c>
      <c r="B288" s="5" t="s">
        <v>321</v>
      </c>
      <c r="C288" s="6" t="s">
        <v>6</v>
      </c>
      <c r="D288" s="7" t="s">
        <v>947</v>
      </c>
    </row>
    <row r="289" spans="1:4" s="4" customFormat="1" ht="24" hidden="1" x14ac:dyDescent="0.3">
      <c r="A289" s="4" t="s">
        <v>4</v>
      </c>
      <c r="B289" s="5" t="s">
        <v>322</v>
      </c>
      <c r="C289" s="6" t="s">
        <v>6</v>
      </c>
      <c r="D289" s="7" t="s">
        <v>947</v>
      </c>
    </row>
    <row r="290" spans="1:4" s="4" customFormat="1" hidden="1" x14ac:dyDescent="0.3">
      <c r="A290" s="4" t="s">
        <v>4</v>
      </c>
      <c r="B290" s="5" t="s">
        <v>323</v>
      </c>
      <c r="C290" s="6" t="s">
        <v>6</v>
      </c>
      <c r="D290" s="7" t="s">
        <v>947</v>
      </c>
    </row>
    <row r="291" spans="1:4" s="4" customFormat="1" hidden="1" x14ac:dyDescent="0.3">
      <c r="A291" s="4" t="s">
        <v>4</v>
      </c>
      <c r="B291" s="5" t="s">
        <v>324</v>
      </c>
      <c r="C291" s="6" t="s">
        <v>6</v>
      </c>
      <c r="D291" s="7" t="s">
        <v>947</v>
      </c>
    </row>
    <row r="292" spans="1:4" s="4" customFormat="1" hidden="1" x14ac:dyDescent="0.3">
      <c r="A292" s="4" t="s">
        <v>4</v>
      </c>
      <c r="B292" s="5" t="s">
        <v>325</v>
      </c>
      <c r="C292" s="6" t="s">
        <v>6</v>
      </c>
      <c r="D292" s="7" t="s">
        <v>947</v>
      </c>
    </row>
    <row r="293" spans="1:4" s="4" customFormat="1" hidden="1" x14ac:dyDescent="0.3">
      <c r="A293" s="4" t="s">
        <v>4</v>
      </c>
      <c r="B293" s="5" t="s">
        <v>326</v>
      </c>
      <c r="C293" s="6" t="s">
        <v>6</v>
      </c>
      <c r="D293" s="7" t="s">
        <v>947</v>
      </c>
    </row>
    <row r="294" spans="1:4" s="4" customFormat="1" ht="24" hidden="1" x14ac:dyDescent="0.3">
      <c r="A294" s="4" t="s">
        <v>4</v>
      </c>
      <c r="B294" s="5" t="s">
        <v>327</v>
      </c>
      <c r="C294" s="6" t="s">
        <v>6</v>
      </c>
      <c r="D294" s="7" t="s">
        <v>947</v>
      </c>
    </row>
    <row r="295" spans="1:4" s="4" customFormat="1" hidden="1" x14ac:dyDescent="0.3">
      <c r="A295" s="4" t="s">
        <v>4</v>
      </c>
      <c r="B295" s="5" t="s">
        <v>328</v>
      </c>
      <c r="C295" s="6" t="s">
        <v>6</v>
      </c>
      <c r="D295" s="7" t="s">
        <v>949</v>
      </c>
    </row>
    <row r="296" spans="1:4" s="4" customFormat="1" hidden="1" x14ac:dyDescent="0.3">
      <c r="A296" s="4" t="s">
        <v>4</v>
      </c>
      <c r="B296" s="5" t="s">
        <v>329</v>
      </c>
      <c r="C296" s="6" t="s">
        <v>6</v>
      </c>
      <c r="D296" s="7" t="s">
        <v>607</v>
      </c>
    </row>
    <row r="297" spans="1:4" s="4" customFormat="1" ht="24" hidden="1" x14ac:dyDescent="0.3">
      <c r="A297" s="4" t="s">
        <v>4</v>
      </c>
      <c r="B297" s="5" t="s">
        <v>330</v>
      </c>
      <c r="C297" s="6" t="s">
        <v>6</v>
      </c>
      <c r="D297" s="7" t="s">
        <v>942</v>
      </c>
    </row>
    <row r="298" spans="1:4" s="4" customFormat="1" hidden="1" x14ac:dyDescent="0.3">
      <c r="A298" s="4" t="s">
        <v>4</v>
      </c>
      <c r="B298" s="5" t="s">
        <v>331</v>
      </c>
      <c r="C298" s="6" t="s">
        <v>6</v>
      </c>
      <c r="D298" s="7" t="s">
        <v>605</v>
      </c>
    </row>
    <row r="299" spans="1:4" s="4" customFormat="1" hidden="1" x14ac:dyDescent="0.3">
      <c r="A299" s="4" t="s">
        <v>4</v>
      </c>
      <c r="B299" s="5" t="s">
        <v>332</v>
      </c>
      <c r="C299" s="6" t="s">
        <v>6</v>
      </c>
      <c r="D299" s="7" t="s">
        <v>938</v>
      </c>
    </row>
    <row r="300" spans="1:4" s="4" customFormat="1" hidden="1" x14ac:dyDescent="0.3">
      <c r="A300" s="4" t="s">
        <v>4</v>
      </c>
      <c r="B300" s="5" t="s">
        <v>333</v>
      </c>
      <c r="C300" s="6" t="s">
        <v>6</v>
      </c>
      <c r="D300" s="7" t="s">
        <v>947</v>
      </c>
    </row>
    <row r="301" spans="1:4" s="4" customFormat="1" hidden="1" x14ac:dyDescent="0.3">
      <c r="A301" s="4" t="s">
        <v>4</v>
      </c>
      <c r="B301" s="5" t="s">
        <v>334</v>
      </c>
      <c r="C301" s="6" t="s">
        <v>6</v>
      </c>
      <c r="D301" s="7" t="s">
        <v>944</v>
      </c>
    </row>
    <row r="302" spans="1:4" s="4" customFormat="1" hidden="1" x14ac:dyDescent="0.3">
      <c r="A302" s="4" t="s">
        <v>4</v>
      </c>
      <c r="B302" s="5" t="s">
        <v>335</v>
      </c>
      <c r="C302" s="6" t="s">
        <v>6</v>
      </c>
      <c r="D302" s="7" t="s">
        <v>944</v>
      </c>
    </row>
    <row r="303" spans="1:4" s="4" customFormat="1" hidden="1" x14ac:dyDescent="0.3">
      <c r="A303" s="4" t="s">
        <v>4</v>
      </c>
      <c r="B303" s="5" t="s">
        <v>336</v>
      </c>
      <c r="C303" s="6" t="s">
        <v>6</v>
      </c>
      <c r="D303" s="7" t="s">
        <v>944</v>
      </c>
    </row>
    <row r="304" spans="1:4" s="4" customFormat="1" hidden="1" x14ac:dyDescent="0.3">
      <c r="A304" s="4" t="s">
        <v>4</v>
      </c>
      <c r="B304" s="5" t="s">
        <v>337</v>
      </c>
      <c r="C304" s="6" t="s">
        <v>6</v>
      </c>
      <c r="D304" s="7" t="s">
        <v>944</v>
      </c>
    </row>
    <row r="305" spans="1:4" s="4" customFormat="1" hidden="1" x14ac:dyDescent="0.3">
      <c r="A305" s="4" t="s">
        <v>4</v>
      </c>
      <c r="B305" s="5" t="s">
        <v>338</v>
      </c>
      <c r="C305" s="6" t="s">
        <v>6</v>
      </c>
      <c r="D305" s="7" t="s">
        <v>944</v>
      </c>
    </row>
    <row r="306" spans="1:4" s="4" customFormat="1" hidden="1" x14ac:dyDescent="0.3">
      <c r="A306" s="4" t="s">
        <v>4</v>
      </c>
      <c r="B306" s="5" t="s">
        <v>339</v>
      </c>
      <c r="C306" s="6" t="s">
        <v>6</v>
      </c>
      <c r="D306" s="7" t="s">
        <v>944</v>
      </c>
    </row>
    <row r="307" spans="1:4" s="4" customFormat="1" hidden="1" x14ac:dyDescent="0.3">
      <c r="A307" s="4" t="s">
        <v>4</v>
      </c>
      <c r="B307" s="5" t="s">
        <v>340</v>
      </c>
      <c r="C307" s="6" t="s">
        <v>6</v>
      </c>
      <c r="D307" s="7" t="s">
        <v>944</v>
      </c>
    </row>
    <row r="308" spans="1:4" s="4" customFormat="1" hidden="1" x14ac:dyDescent="0.3">
      <c r="A308" s="4" t="s">
        <v>4</v>
      </c>
      <c r="B308" s="5" t="s">
        <v>341</v>
      </c>
      <c r="C308" s="6" t="s">
        <v>6</v>
      </c>
      <c r="D308" s="7" t="s">
        <v>944</v>
      </c>
    </row>
    <row r="309" spans="1:4" s="4" customFormat="1" hidden="1" x14ac:dyDescent="0.3">
      <c r="A309" s="4" t="s">
        <v>4</v>
      </c>
      <c r="B309" s="5" t="s">
        <v>342</v>
      </c>
      <c r="C309" s="6" t="s">
        <v>6</v>
      </c>
      <c r="D309" s="7" t="s">
        <v>944</v>
      </c>
    </row>
    <row r="310" spans="1:4" s="4" customFormat="1" hidden="1" x14ac:dyDescent="0.3">
      <c r="A310" s="4" t="s">
        <v>4</v>
      </c>
      <c r="B310" s="5" t="s">
        <v>343</v>
      </c>
      <c r="C310" s="6" t="s">
        <v>6</v>
      </c>
      <c r="D310" s="7" t="s">
        <v>950</v>
      </c>
    </row>
    <row r="311" spans="1:4" s="4" customFormat="1" hidden="1" x14ac:dyDescent="0.3">
      <c r="A311" s="4" t="s">
        <v>4</v>
      </c>
      <c r="B311" s="5" t="s">
        <v>344</v>
      </c>
      <c r="C311" s="6" t="s">
        <v>6</v>
      </c>
      <c r="D311" s="7" t="s">
        <v>950</v>
      </c>
    </row>
    <row r="312" spans="1:4" s="4" customFormat="1" hidden="1" x14ac:dyDescent="0.3">
      <c r="A312" s="4" t="s">
        <v>4</v>
      </c>
      <c r="B312" s="5" t="s">
        <v>345</v>
      </c>
      <c r="C312" s="6" t="s">
        <v>6</v>
      </c>
      <c r="D312" s="7" t="s">
        <v>950</v>
      </c>
    </row>
    <row r="313" spans="1:4" s="4" customFormat="1" ht="24" hidden="1" x14ac:dyDescent="0.3">
      <c r="A313" s="4" t="s">
        <v>4</v>
      </c>
      <c r="B313" s="5" t="s">
        <v>346</v>
      </c>
      <c r="C313" s="6" t="s">
        <v>6</v>
      </c>
      <c r="D313" s="7"/>
    </row>
    <row r="314" spans="1:4" s="4" customFormat="1" hidden="1" x14ac:dyDescent="0.3">
      <c r="A314" s="4" t="s">
        <v>4</v>
      </c>
      <c r="B314" s="5" t="s">
        <v>347</v>
      </c>
      <c r="C314" s="6" t="s">
        <v>6</v>
      </c>
      <c r="D314" s="7"/>
    </row>
    <row r="315" spans="1:4" s="4" customFormat="1" hidden="1" x14ac:dyDescent="0.3">
      <c r="A315" s="4" t="s">
        <v>4</v>
      </c>
      <c r="B315" s="5" t="s">
        <v>348</v>
      </c>
      <c r="C315" s="6" t="s">
        <v>6</v>
      </c>
      <c r="D315" s="7"/>
    </row>
    <row r="316" spans="1:4" s="4" customFormat="1" hidden="1" x14ac:dyDescent="0.3">
      <c r="A316" s="4" t="s">
        <v>4</v>
      </c>
      <c r="B316" s="5" t="s">
        <v>349</v>
      </c>
      <c r="C316" s="6" t="s">
        <v>6</v>
      </c>
      <c r="D316" s="7"/>
    </row>
    <row r="317" spans="1:4" s="4" customFormat="1" hidden="1" x14ac:dyDescent="0.3">
      <c r="A317" s="4" t="s">
        <v>4</v>
      </c>
      <c r="B317" s="5" t="s">
        <v>350</v>
      </c>
      <c r="C317" s="6" t="s">
        <v>6</v>
      </c>
      <c r="D317" s="7"/>
    </row>
    <row r="318" spans="1:4" s="4" customFormat="1" hidden="1" x14ac:dyDescent="0.3">
      <c r="A318" s="4" t="s">
        <v>4</v>
      </c>
      <c r="B318" s="5" t="s">
        <v>351</v>
      </c>
      <c r="C318" s="6" t="s">
        <v>6</v>
      </c>
      <c r="D318" s="7"/>
    </row>
    <row r="319" spans="1:4" s="4" customFormat="1" hidden="1" x14ac:dyDescent="0.3">
      <c r="A319" s="4" t="s">
        <v>4</v>
      </c>
      <c r="B319" s="5" t="s">
        <v>352</v>
      </c>
      <c r="C319" s="6" t="s">
        <v>6</v>
      </c>
      <c r="D319" s="7"/>
    </row>
    <row r="320" spans="1:4" s="4" customFormat="1" hidden="1" x14ac:dyDescent="0.3">
      <c r="A320" s="4" t="s">
        <v>4</v>
      </c>
      <c r="B320" s="5" t="s">
        <v>353</v>
      </c>
      <c r="C320" s="6" t="s">
        <v>6</v>
      </c>
      <c r="D320" s="7" t="s">
        <v>944</v>
      </c>
    </row>
    <row r="321" spans="1:4" s="4" customFormat="1" hidden="1" x14ac:dyDescent="0.3">
      <c r="A321" s="4" t="s">
        <v>4</v>
      </c>
      <c r="B321" s="5" t="s">
        <v>355</v>
      </c>
      <c r="C321" s="6" t="s">
        <v>6</v>
      </c>
      <c r="D321" s="7" t="s">
        <v>942</v>
      </c>
    </row>
    <row r="322" spans="1:4" s="4" customFormat="1" hidden="1" x14ac:dyDescent="0.3">
      <c r="A322" s="4" t="s">
        <v>4</v>
      </c>
      <c r="B322" s="5" t="s">
        <v>356</v>
      </c>
      <c r="C322" s="6" t="s">
        <v>6</v>
      </c>
      <c r="D322" s="7" t="s">
        <v>942</v>
      </c>
    </row>
    <row r="323" spans="1:4" s="4" customFormat="1" hidden="1" x14ac:dyDescent="0.3">
      <c r="A323" s="4" t="s">
        <v>4</v>
      </c>
      <c r="B323" s="5" t="s">
        <v>357</v>
      </c>
      <c r="C323" s="6" t="s">
        <v>6</v>
      </c>
      <c r="D323" s="7" t="s">
        <v>960</v>
      </c>
    </row>
    <row r="324" spans="1:4" s="4" customFormat="1" hidden="1" x14ac:dyDescent="0.3">
      <c r="A324" s="4" t="s">
        <v>4</v>
      </c>
      <c r="B324" s="5" t="s">
        <v>358</v>
      </c>
      <c r="C324" s="6" t="s">
        <v>6</v>
      </c>
      <c r="D324" s="7" t="s">
        <v>605</v>
      </c>
    </row>
    <row r="325" spans="1:4" s="4" customFormat="1" hidden="1" x14ac:dyDescent="0.3">
      <c r="A325" s="4" t="s">
        <v>4</v>
      </c>
      <c r="B325" s="5" t="s">
        <v>359</v>
      </c>
      <c r="C325" s="6" t="s">
        <v>6</v>
      </c>
      <c r="D325" s="7" t="s">
        <v>605</v>
      </c>
    </row>
    <row r="326" spans="1:4" s="4" customFormat="1" hidden="1" x14ac:dyDescent="0.3">
      <c r="A326" s="4" t="s">
        <v>4</v>
      </c>
      <c r="B326" s="5" t="s">
        <v>360</v>
      </c>
      <c r="C326" s="6" t="s">
        <v>6</v>
      </c>
      <c r="D326" s="7" t="s">
        <v>948</v>
      </c>
    </row>
    <row r="327" spans="1:4" s="4" customFormat="1" hidden="1" x14ac:dyDescent="0.3">
      <c r="A327" s="4" t="s">
        <v>4</v>
      </c>
      <c r="B327" s="5" t="s">
        <v>361</v>
      </c>
      <c r="C327" s="6" t="s">
        <v>6</v>
      </c>
      <c r="D327" s="7" t="s">
        <v>605</v>
      </c>
    </row>
    <row r="328" spans="1:4" s="4" customFormat="1" hidden="1" x14ac:dyDescent="0.3">
      <c r="A328" s="4" t="s">
        <v>4</v>
      </c>
      <c r="B328" s="5" t="s">
        <v>362</v>
      </c>
      <c r="C328" s="6" t="s">
        <v>6</v>
      </c>
      <c r="D328" s="7" t="s">
        <v>605</v>
      </c>
    </row>
    <row r="329" spans="1:4" s="4" customFormat="1" hidden="1" x14ac:dyDescent="0.3">
      <c r="A329" s="4" t="s">
        <v>4</v>
      </c>
      <c r="B329" s="5" t="s">
        <v>363</v>
      </c>
      <c r="C329" s="6" t="s">
        <v>6</v>
      </c>
      <c r="D329" s="7" t="s">
        <v>942</v>
      </c>
    </row>
    <row r="330" spans="1:4" s="4" customFormat="1" hidden="1" x14ac:dyDescent="0.3">
      <c r="A330" s="4" t="s">
        <v>4</v>
      </c>
      <c r="B330" s="5" t="s">
        <v>364</v>
      </c>
      <c r="C330" s="6" t="s">
        <v>6</v>
      </c>
      <c r="D330" s="7" t="s">
        <v>942</v>
      </c>
    </row>
    <row r="331" spans="1:4" s="4" customFormat="1" hidden="1" x14ac:dyDescent="0.3">
      <c r="A331" s="4" t="s">
        <v>4</v>
      </c>
      <c r="B331" s="5" t="s">
        <v>365</v>
      </c>
      <c r="C331" s="6" t="s">
        <v>6</v>
      </c>
      <c r="D331" s="7" t="s">
        <v>942</v>
      </c>
    </row>
    <row r="332" spans="1:4" s="4" customFormat="1" hidden="1" x14ac:dyDescent="0.3">
      <c r="A332" s="4" t="s">
        <v>4</v>
      </c>
      <c r="B332" s="5" t="s">
        <v>366</v>
      </c>
      <c r="C332" s="6" t="s">
        <v>6</v>
      </c>
      <c r="D332" s="7" t="s">
        <v>605</v>
      </c>
    </row>
    <row r="333" spans="1:4" s="4" customFormat="1" hidden="1" x14ac:dyDescent="0.3">
      <c r="A333" s="4" t="s">
        <v>4</v>
      </c>
      <c r="B333" s="5" t="s">
        <v>367</v>
      </c>
      <c r="C333" s="6" t="s">
        <v>6</v>
      </c>
      <c r="D333" s="7" t="s">
        <v>605</v>
      </c>
    </row>
    <row r="334" spans="1:4" s="4" customFormat="1" hidden="1" x14ac:dyDescent="0.3">
      <c r="A334" s="4" t="s">
        <v>4</v>
      </c>
      <c r="B334" s="5" t="s">
        <v>368</v>
      </c>
      <c r="C334" s="6" t="s">
        <v>6</v>
      </c>
      <c r="D334" s="7" t="s">
        <v>607</v>
      </c>
    </row>
    <row r="335" spans="1:4" s="4" customFormat="1" hidden="1" x14ac:dyDescent="0.3">
      <c r="A335" s="4" t="s">
        <v>4</v>
      </c>
      <c r="B335" s="5" t="s">
        <v>369</v>
      </c>
      <c r="C335" s="6" t="s">
        <v>6</v>
      </c>
      <c r="D335" s="7" t="s">
        <v>605</v>
      </c>
    </row>
    <row r="336" spans="1:4" s="4" customFormat="1" hidden="1" x14ac:dyDescent="0.3">
      <c r="A336" s="4" t="s">
        <v>4</v>
      </c>
      <c r="B336" s="5" t="s">
        <v>370</v>
      </c>
      <c r="C336" s="6" t="s">
        <v>6</v>
      </c>
      <c r="D336" s="7" t="s">
        <v>605</v>
      </c>
    </row>
    <row r="337" spans="1:4" s="4" customFormat="1" hidden="1" x14ac:dyDescent="0.3">
      <c r="A337" s="4" t="s">
        <v>4</v>
      </c>
      <c r="B337" s="5" t="s">
        <v>371</v>
      </c>
      <c r="C337" s="6" t="s">
        <v>6</v>
      </c>
      <c r="D337" s="7" t="s">
        <v>962</v>
      </c>
    </row>
    <row r="338" spans="1:4" s="4" customFormat="1" ht="24" hidden="1" x14ac:dyDescent="0.3">
      <c r="A338" s="4" t="s">
        <v>4</v>
      </c>
      <c r="B338" s="5" t="s">
        <v>372</v>
      </c>
      <c r="C338" s="6" t="s">
        <v>6</v>
      </c>
      <c r="D338" s="7" t="s">
        <v>605</v>
      </c>
    </row>
    <row r="339" spans="1:4" s="4" customFormat="1" hidden="1" x14ac:dyDescent="0.3">
      <c r="A339" s="4" t="s">
        <v>4</v>
      </c>
      <c r="B339" s="5" t="s">
        <v>373</v>
      </c>
      <c r="C339" s="6" t="s">
        <v>6</v>
      </c>
      <c r="D339" s="7" t="s">
        <v>942</v>
      </c>
    </row>
    <row r="340" spans="1:4" s="4" customFormat="1" ht="24" hidden="1" x14ac:dyDescent="0.3">
      <c r="A340" s="4" t="s">
        <v>4</v>
      </c>
      <c r="B340" s="5" t="s">
        <v>374</v>
      </c>
      <c r="C340" s="6" t="s">
        <v>6</v>
      </c>
      <c r="D340" s="7" t="s">
        <v>947</v>
      </c>
    </row>
    <row r="341" spans="1:4" s="4" customFormat="1" ht="24" hidden="1" x14ac:dyDescent="0.3">
      <c r="A341" s="4" t="s">
        <v>4</v>
      </c>
      <c r="B341" s="5" t="s">
        <v>375</v>
      </c>
      <c r="C341" s="6" t="s">
        <v>6</v>
      </c>
      <c r="D341" s="7" t="s">
        <v>942</v>
      </c>
    </row>
    <row r="342" spans="1:4" s="4" customFormat="1" hidden="1" x14ac:dyDescent="0.3">
      <c r="A342" s="4" t="s">
        <v>4</v>
      </c>
      <c r="B342" s="5" t="s">
        <v>376</v>
      </c>
      <c r="C342" s="6" t="s">
        <v>6</v>
      </c>
      <c r="D342" s="7" t="s">
        <v>948</v>
      </c>
    </row>
    <row r="343" spans="1:4" s="4" customFormat="1" hidden="1" x14ac:dyDescent="0.3">
      <c r="A343" s="4" t="s">
        <v>4</v>
      </c>
      <c r="B343" s="5" t="s">
        <v>377</v>
      </c>
      <c r="C343" s="6" t="s">
        <v>6</v>
      </c>
      <c r="D343" s="7" t="s">
        <v>605</v>
      </c>
    </row>
    <row r="344" spans="1:4" s="4" customFormat="1" hidden="1" x14ac:dyDescent="0.3">
      <c r="A344" s="4" t="s">
        <v>4</v>
      </c>
      <c r="B344" s="5" t="s">
        <v>378</v>
      </c>
      <c r="C344" s="6" t="s">
        <v>6</v>
      </c>
      <c r="D344" s="7" t="s">
        <v>937</v>
      </c>
    </row>
    <row r="345" spans="1:4" s="4" customFormat="1" ht="24" hidden="1" x14ac:dyDescent="0.3">
      <c r="A345" s="4" t="s">
        <v>4</v>
      </c>
      <c r="B345" s="5" t="s">
        <v>379</v>
      </c>
      <c r="C345" s="6" t="s">
        <v>6</v>
      </c>
      <c r="D345" s="7" t="s">
        <v>937</v>
      </c>
    </row>
    <row r="346" spans="1:4" s="4" customFormat="1" hidden="1" x14ac:dyDescent="0.3">
      <c r="A346" s="4" t="s">
        <v>4</v>
      </c>
      <c r="B346" s="5" t="s">
        <v>382</v>
      </c>
      <c r="C346" s="6" t="s">
        <v>6</v>
      </c>
      <c r="D346" s="7" t="s">
        <v>605</v>
      </c>
    </row>
    <row r="347" spans="1:4" s="4" customFormat="1" hidden="1" x14ac:dyDescent="0.3">
      <c r="A347" s="4" t="s">
        <v>4</v>
      </c>
      <c r="B347" s="5" t="s">
        <v>383</v>
      </c>
      <c r="C347" s="6" t="s">
        <v>6</v>
      </c>
      <c r="D347" s="7" t="s">
        <v>605</v>
      </c>
    </row>
    <row r="348" spans="1:4" s="4" customFormat="1" hidden="1" x14ac:dyDescent="0.3">
      <c r="A348" s="4" t="s">
        <v>4</v>
      </c>
      <c r="B348" s="5" t="s">
        <v>384</v>
      </c>
      <c r="C348" s="6" t="s">
        <v>6</v>
      </c>
      <c r="D348" s="7" t="s">
        <v>605</v>
      </c>
    </row>
    <row r="349" spans="1:4" s="4" customFormat="1" hidden="1" x14ac:dyDescent="0.3">
      <c r="A349" s="4" t="s">
        <v>4</v>
      </c>
      <c r="B349" s="5" t="s">
        <v>385</v>
      </c>
      <c r="C349" s="6" t="s">
        <v>6</v>
      </c>
      <c r="D349" s="7" t="s">
        <v>605</v>
      </c>
    </row>
    <row r="350" spans="1:4" s="4" customFormat="1" ht="24" hidden="1" x14ac:dyDescent="0.3">
      <c r="A350" s="4" t="s">
        <v>4</v>
      </c>
      <c r="B350" s="5" t="s">
        <v>386</v>
      </c>
      <c r="C350" s="6" t="s">
        <v>6</v>
      </c>
      <c r="D350" s="7" t="s">
        <v>942</v>
      </c>
    </row>
    <row r="351" spans="1:4" s="4" customFormat="1" hidden="1" x14ac:dyDescent="0.3">
      <c r="A351" s="4" t="s">
        <v>4</v>
      </c>
      <c r="B351" s="5" t="s">
        <v>387</v>
      </c>
      <c r="C351" s="6" t="s">
        <v>6</v>
      </c>
      <c r="D351" s="7" t="s">
        <v>605</v>
      </c>
    </row>
    <row r="352" spans="1:4" s="4" customFormat="1" hidden="1" x14ac:dyDescent="0.3">
      <c r="A352" s="4" t="s">
        <v>4</v>
      </c>
      <c r="B352" s="5" t="s">
        <v>388</v>
      </c>
      <c r="C352" s="6" t="s">
        <v>6</v>
      </c>
      <c r="D352" s="7" t="s">
        <v>949</v>
      </c>
    </row>
    <row r="353" spans="1:4" s="4" customFormat="1" hidden="1" x14ac:dyDescent="0.3">
      <c r="A353" s="4" t="s">
        <v>4</v>
      </c>
      <c r="B353" s="5" t="s">
        <v>389</v>
      </c>
      <c r="C353" s="6" t="s">
        <v>6</v>
      </c>
      <c r="D353" s="7" t="s">
        <v>605</v>
      </c>
    </row>
    <row r="354" spans="1:4" s="4" customFormat="1" hidden="1" x14ac:dyDescent="0.3">
      <c r="A354" s="4" t="s">
        <v>4</v>
      </c>
      <c r="B354" s="5" t="s">
        <v>390</v>
      </c>
      <c r="C354" s="6" t="s">
        <v>6</v>
      </c>
      <c r="D354" s="7" t="s">
        <v>948</v>
      </c>
    </row>
    <row r="355" spans="1:4" s="4" customFormat="1" hidden="1" x14ac:dyDescent="0.3">
      <c r="A355" s="4" t="s">
        <v>4</v>
      </c>
      <c r="B355" s="5" t="s">
        <v>391</v>
      </c>
      <c r="C355" s="6" t="s">
        <v>6</v>
      </c>
      <c r="D355" s="7" t="s">
        <v>605</v>
      </c>
    </row>
    <row r="356" spans="1:4" s="4" customFormat="1" hidden="1" x14ac:dyDescent="0.3">
      <c r="A356" s="4" t="s">
        <v>4</v>
      </c>
      <c r="B356" s="5" t="s">
        <v>392</v>
      </c>
      <c r="C356" s="6" t="s">
        <v>6</v>
      </c>
      <c r="D356" s="7" t="s">
        <v>947</v>
      </c>
    </row>
    <row r="357" spans="1:4" s="4" customFormat="1" hidden="1" x14ac:dyDescent="0.3">
      <c r="A357" s="4" t="s">
        <v>4</v>
      </c>
      <c r="B357" s="5" t="s">
        <v>393</v>
      </c>
      <c r="C357" s="6" t="s">
        <v>6</v>
      </c>
      <c r="D357" s="7" t="s">
        <v>948</v>
      </c>
    </row>
    <row r="358" spans="1:4" s="4" customFormat="1" hidden="1" x14ac:dyDescent="0.3">
      <c r="A358" s="4" t="s">
        <v>4</v>
      </c>
      <c r="B358" s="5" t="s">
        <v>394</v>
      </c>
      <c r="C358" s="6" t="s">
        <v>6</v>
      </c>
      <c r="D358" s="7"/>
    </row>
    <row r="359" spans="1:4" s="4" customFormat="1" hidden="1" x14ac:dyDescent="0.3">
      <c r="A359" s="4" t="s">
        <v>4</v>
      </c>
      <c r="B359" s="5" t="s">
        <v>395</v>
      </c>
      <c r="C359" s="6" t="s">
        <v>6</v>
      </c>
      <c r="D359" s="7" t="s">
        <v>605</v>
      </c>
    </row>
    <row r="360" spans="1:4" s="4" customFormat="1" hidden="1" x14ac:dyDescent="0.3">
      <c r="A360" s="4" t="s">
        <v>4</v>
      </c>
      <c r="B360" s="5" t="s">
        <v>396</v>
      </c>
      <c r="C360" s="6" t="s">
        <v>6</v>
      </c>
      <c r="D360" s="7" t="s">
        <v>605</v>
      </c>
    </row>
    <row r="361" spans="1:4" s="4" customFormat="1" hidden="1" x14ac:dyDescent="0.3">
      <c r="A361" s="4" t="s">
        <v>4</v>
      </c>
      <c r="B361" s="5" t="s">
        <v>397</v>
      </c>
      <c r="C361" s="6" t="s">
        <v>6</v>
      </c>
      <c r="D361" s="7" t="s">
        <v>946</v>
      </c>
    </row>
    <row r="362" spans="1:4" s="4" customFormat="1" hidden="1" x14ac:dyDescent="0.3">
      <c r="A362" s="4" t="s">
        <v>4</v>
      </c>
      <c r="B362" s="5" t="s">
        <v>398</v>
      </c>
      <c r="C362" s="6" t="s">
        <v>6</v>
      </c>
      <c r="D362" s="7" t="s">
        <v>946</v>
      </c>
    </row>
    <row r="363" spans="1:4" s="4" customFormat="1" hidden="1" x14ac:dyDescent="0.3">
      <c r="A363" s="4" t="s">
        <v>4</v>
      </c>
      <c r="B363" s="5" t="s">
        <v>399</v>
      </c>
      <c r="C363" s="6" t="s">
        <v>6</v>
      </c>
      <c r="D363" s="7" t="s">
        <v>605</v>
      </c>
    </row>
    <row r="364" spans="1:4" s="4" customFormat="1" hidden="1" x14ac:dyDescent="0.3">
      <c r="A364" s="4" t="s">
        <v>4</v>
      </c>
      <c r="B364" s="5" t="s">
        <v>400</v>
      </c>
      <c r="C364" s="6" t="s">
        <v>6</v>
      </c>
      <c r="D364" s="7" t="s">
        <v>955</v>
      </c>
    </row>
    <row r="365" spans="1:4" s="4" customFormat="1" hidden="1" x14ac:dyDescent="0.3">
      <c r="A365" s="4" t="s">
        <v>4</v>
      </c>
      <c r="B365" s="5" t="s">
        <v>401</v>
      </c>
      <c r="C365" s="6" t="s">
        <v>6</v>
      </c>
      <c r="D365" s="7" t="s">
        <v>605</v>
      </c>
    </row>
    <row r="366" spans="1:4" s="4" customFormat="1" hidden="1" x14ac:dyDescent="0.3">
      <c r="A366" s="4" t="s">
        <v>4</v>
      </c>
      <c r="B366" s="5" t="s">
        <v>402</v>
      </c>
      <c r="C366" s="6" t="s">
        <v>6</v>
      </c>
      <c r="D366" s="7" t="s">
        <v>605</v>
      </c>
    </row>
    <row r="367" spans="1:4" s="4" customFormat="1" hidden="1" x14ac:dyDescent="0.3">
      <c r="A367" s="4" t="s">
        <v>4</v>
      </c>
      <c r="B367" s="5" t="s">
        <v>403</v>
      </c>
      <c r="C367" s="6" t="s">
        <v>6</v>
      </c>
      <c r="D367" s="7" t="s">
        <v>948</v>
      </c>
    </row>
    <row r="368" spans="1:4" s="4" customFormat="1" hidden="1" x14ac:dyDescent="0.3">
      <c r="A368" s="4" t="s">
        <v>4</v>
      </c>
      <c r="B368" s="5" t="s">
        <v>404</v>
      </c>
      <c r="C368" s="6" t="s">
        <v>6</v>
      </c>
      <c r="D368" s="7" t="s">
        <v>937</v>
      </c>
    </row>
    <row r="369" spans="1:4" s="4" customFormat="1" hidden="1" x14ac:dyDescent="0.3">
      <c r="A369" s="4" t="s">
        <v>4</v>
      </c>
      <c r="B369" s="5" t="s">
        <v>405</v>
      </c>
      <c r="C369" s="6" t="s">
        <v>6</v>
      </c>
      <c r="D369" s="7" t="s">
        <v>942</v>
      </c>
    </row>
    <row r="370" spans="1:4" s="4" customFormat="1" hidden="1" x14ac:dyDescent="0.3">
      <c r="A370" s="4" t="s">
        <v>4</v>
      </c>
      <c r="B370" s="5" t="s">
        <v>406</v>
      </c>
      <c r="C370" s="6" t="s">
        <v>6</v>
      </c>
      <c r="D370" s="7" t="s">
        <v>955</v>
      </c>
    </row>
    <row r="371" spans="1:4" s="4" customFormat="1" hidden="1" x14ac:dyDescent="0.3">
      <c r="A371" s="4" t="s">
        <v>4</v>
      </c>
      <c r="B371" s="5" t="s">
        <v>407</v>
      </c>
      <c r="C371" s="6" t="s">
        <v>6</v>
      </c>
      <c r="D371" s="7" t="s">
        <v>949</v>
      </c>
    </row>
    <row r="372" spans="1:4" s="4" customFormat="1" hidden="1" x14ac:dyDescent="0.3">
      <c r="A372" s="4" t="s">
        <v>4</v>
      </c>
      <c r="B372" s="5" t="s">
        <v>408</v>
      </c>
      <c r="C372" s="6" t="s">
        <v>6</v>
      </c>
      <c r="D372" s="7" t="s">
        <v>944</v>
      </c>
    </row>
    <row r="373" spans="1:4" s="4" customFormat="1" hidden="1" x14ac:dyDescent="0.3">
      <c r="A373" s="4" t="s">
        <v>4</v>
      </c>
      <c r="B373" s="5" t="s">
        <v>409</v>
      </c>
      <c r="C373" s="6" t="s">
        <v>6</v>
      </c>
      <c r="D373" s="7" t="s">
        <v>605</v>
      </c>
    </row>
    <row r="374" spans="1:4" s="4" customFormat="1" hidden="1" x14ac:dyDescent="0.3">
      <c r="A374" s="4" t="s">
        <v>4</v>
      </c>
      <c r="B374" s="5" t="s">
        <v>410</v>
      </c>
      <c r="C374" s="6" t="s">
        <v>6</v>
      </c>
      <c r="D374" s="7"/>
    </row>
    <row r="375" spans="1:4" s="4" customFormat="1" hidden="1" x14ac:dyDescent="0.3">
      <c r="A375" s="4" t="s">
        <v>4</v>
      </c>
      <c r="B375" s="5" t="s">
        <v>411</v>
      </c>
      <c r="C375" s="6" t="s">
        <v>6</v>
      </c>
      <c r="D375" s="7" t="s">
        <v>948</v>
      </c>
    </row>
    <row r="376" spans="1:4" s="4" customFormat="1" hidden="1" x14ac:dyDescent="0.3">
      <c r="A376" s="4" t="s">
        <v>4</v>
      </c>
      <c r="B376" s="5" t="s">
        <v>412</v>
      </c>
      <c r="C376" s="6" t="s">
        <v>6</v>
      </c>
      <c r="D376" s="7" t="s">
        <v>948</v>
      </c>
    </row>
    <row r="377" spans="1:4" s="4" customFormat="1" hidden="1" x14ac:dyDescent="0.3">
      <c r="A377" s="4" t="s">
        <v>4</v>
      </c>
      <c r="B377" s="5" t="s">
        <v>413</v>
      </c>
      <c r="C377" s="6" t="s">
        <v>6</v>
      </c>
      <c r="D377" s="7" t="s">
        <v>944</v>
      </c>
    </row>
    <row r="378" spans="1:4" s="4" customFormat="1" hidden="1" x14ac:dyDescent="0.3">
      <c r="A378" s="4" t="s">
        <v>4</v>
      </c>
      <c r="B378" s="5" t="s">
        <v>414</v>
      </c>
      <c r="C378" s="6" t="s">
        <v>6</v>
      </c>
      <c r="D378" s="7" t="s">
        <v>942</v>
      </c>
    </row>
    <row r="379" spans="1:4" s="4" customFormat="1" hidden="1" x14ac:dyDescent="0.3">
      <c r="A379" s="4" t="s">
        <v>4</v>
      </c>
      <c r="B379" s="5" t="s">
        <v>415</v>
      </c>
      <c r="C379" s="6" t="s">
        <v>6</v>
      </c>
      <c r="D379" s="7" t="s">
        <v>948</v>
      </c>
    </row>
    <row r="380" spans="1:4" s="4" customFormat="1" hidden="1" x14ac:dyDescent="0.3">
      <c r="A380" s="4" t="s">
        <v>4</v>
      </c>
      <c r="B380" s="5" t="s">
        <v>416</v>
      </c>
      <c r="C380" s="6" t="s">
        <v>6</v>
      </c>
      <c r="D380" s="7" t="s">
        <v>955</v>
      </c>
    </row>
    <row r="381" spans="1:4" s="4" customFormat="1" hidden="1" x14ac:dyDescent="0.3">
      <c r="A381" s="4" t="s">
        <v>4</v>
      </c>
      <c r="B381" s="5" t="s">
        <v>417</v>
      </c>
      <c r="C381" s="6" t="s">
        <v>6</v>
      </c>
      <c r="D381" s="7" t="s">
        <v>955</v>
      </c>
    </row>
    <row r="382" spans="1:4" s="4" customFormat="1" hidden="1" x14ac:dyDescent="0.3">
      <c r="A382" s="4" t="s">
        <v>4</v>
      </c>
      <c r="B382" s="5" t="s">
        <v>418</v>
      </c>
      <c r="C382" s="6" t="s">
        <v>6</v>
      </c>
      <c r="D382" s="7" t="s">
        <v>955</v>
      </c>
    </row>
    <row r="383" spans="1:4" s="4" customFormat="1" hidden="1" x14ac:dyDescent="0.3">
      <c r="A383" s="4" t="s">
        <v>4</v>
      </c>
      <c r="B383" s="5" t="s">
        <v>419</v>
      </c>
      <c r="C383" s="6" t="s">
        <v>6</v>
      </c>
      <c r="D383" s="7" t="s">
        <v>960</v>
      </c>
    </row>
    <row r="384" spans="1:4" s="4" customFormat="1" hidden="1" x14ac:dyDescent="0.3">
      <c r="A384" s="4" t="s">
        <v>4</v>
      </c>
      <c r="B384" s="5" t="s">
        <v>420</v>
      </c>
      <c r="C384" s="6" t="s">
        <v>6</v>
      </c>
      <c r="D384" s="7" t="s">
        <v>607</v>
      </c>
    </row>
    <row r="385" spans="1:4" s="4" customFormat="1" hidden="1" x14ac:dyDescent="0.3">
      <c r="A385" s="4" t="s">
        <v>4</v>
      </c>
      <c r="B385" s="5" t="s">
        <v>421</v>
      </c>
      <c r="C385" s="6" t="s">
        <v>6</v>
      </c>
      <c r="D385" s="7" t="s">
        <v>607</v>
      </c>
    </row>
    <row r="386" spans="1:4" s="4" customFormat="1" hidden="1" x14ac:dyDescent="0.3">
      <c r="A386" s="4" t="s">
        <v>4</v>
      </c>
      <c r="B386" s="5" t="s">
        <v>422</v>
      </c>
      <c r="C386" s="6" t="s">
        <v>6</v>
      </c>
      <c r="D386" s="7"/>
    </row>
    <row r="387" spans="1:4" s="4" customFormat="1" hidden="1" x14ac:dyDescent="0.3">
      <c r="A387" s="4" t="s">
        <v>4</v>
      </c>
      <c r="B387" s="5" t="s">
        <v>423</v>
      </c>
      <c r="C387" s="6" t="s">
        <v>6</v>
      </c>
      <c r="D387" s="7" t="s">
        <v>938</v>
      </c>
    </row>
    <row r="388" spans="1:4" s="4" customFormat="1" hidden="1" x14ac:dyDescent="0.3">
      <c r="A388" s="4" t="s">
        <v>4</v>
      </c>
      <c r="B388" s="5" t="s">
        <v>424</v>
      </c>
      <c r="C388" s="6" t="s">
        <v>6</v>
      </c>
      <c r="D388" s="7" t="s">
        <v>938</v>
      </c>
    </row>
    <row r="389" spans="1:4" s="4" customFormat="1" hidden="1" x14ac:dyDescent="0.3">
      <c r="A389" s="4" t="s">
        <v>4</v>
      </c>
      <c r="B389" s="5" t="s">
        <v>425</v>
      </c>
      <c r="C389" s="6" t="s">
        <v>6</v>
      </c>
      <c r="D389" s="7"/>
    </row>
    <row r="390" spans="1:4" s="4" customFormat="1" hidden="1" x14ac:dyDescent="0.3">
      <c r="A390" s="4" t="s">
        <v>4</v>
      </c>
      <c r="B390" s="5" t="s">
        <v>426</v>
      </c>
      <c r="C390" s="6" t="s">
        <v>6</v>
      </c>
      <c r="D390" s="7" t="s">
        <v>938</v>
      </c>
    </row>
    <row r="391" spans="1:4" s="4" customFormat="1" hidden="1" x14ac:dyDescent="0.3">
      <c r="A391" s="4" t="s">
        <v>4</v>
      </c>
      <c r="B391" s="5" t="s">
        <v>427</v>
      </c>
      <c r="C391" s="6" t="s">
        <v>6</v>
      </c>
      <c r="D391" s="7" t="s">
        <v>938</v>
      </c>
    </row>
    <row r="392" spans="1:4" s="4" customFormat="1" hidden="1" x14ac:dyDescent="0.3">
      <c r="A392" s="4" t="s">
        <v>4</v>
      </c>
      <c r="B392" s="5" t="s">
        <v>428</v>
      </c>
      <c r="C392" s="6" t="s">
        <v>6</v>
      </c>
      <c r="D392" s="7"/>
    </row>
    <row r="393" spans="1:4" s="4" customFormat="1" hidden="1" x14ac:dyDescent="0.3">
      <c r="A393" s="4" t="s">
        <v>4</v>
      </c>
      <c r="B393" s="5" t="s">
        <v>429</v>
      </c>
      <c r="C393" s="6" t="s">
        <v>6</v>
      </c>
      <c r="D393" s="7" t="s">
        <v>948</v>
      </c>
    </row>
    <row r="394" spans="1:4" s="4" customFormat="1" hidden="1" x14ac:dyDescent="0.3">
      <c r="A394" s="4" t="s">
        <v>4</v>
      </c>
      <c r="B394" s="5" t="s">
        <v>430</v>
      </c>
      <c r="C394" s="6" t="s">
        <v>6</v>
      </c>
      <c r="D394" s="7" t="s">
        <v>607</v>
      </c>
    </row>
    <row r="395" spans="1:4" s="4" customFormat="1" hidden="1" x14ac:dyDescent="0.3">
      <c r="A395" s="4" t="s">
        <v>4</v>
      </c>
      <c r="B395" s="5" t="s">
        <v>431</v>
      </c>
      <c r="C395" s="6" t="s">
        <v>6</v>
      </c>
      <c r="D395" s="7" t="s">
        <v>948</v>
      </c>
    </row>
    <row r="396" spans="1:4" s="4" customFormat="1" hidden="1" x14ac:dyDescent="0.3">
      <c r="A396" s="4" t="s">
        <v>4</v>
      </c>
      <c r="B396" s="5" t="s">
        <v>432</v>
      </c>
      <c r="C396" s="6" t="s">
        <v>6</v>
      </c>
      <c r="D396" s="7" t="s">
        <v>950</v>
      </c>
    </row>
    <row r="397" spans="1:4" s="4" customFormat="1" hidden="1" x14ac:dyDescent="0.3">
      <c r="A397" s="4" t="s">
        <v>4</v>
      </c>
      <c r="B397" s="5" t="s">
        <v>433</v>
      </c>
      <c r="C397" s="6" t="s">
        <v>6</v>
      </c>
      <c r="D397" s="7" t="s">
        <v>948</v>
      </c>
    </row>
    <row r="398" spans="1:4" s="4" customFormat="1" hidden="1" x14ac:dyDescent="0.3">
      <c r="A398" s="4" t="s">
        <v>4</v>
      </c>
      <c r="B398" s="5" t="s">
        <v>434</v>
      </c>
      <c r="C398" s="6" t="s">
        <v>6</v>
      </c>
      <c r="D398" s="7" t="s">
        <v>942</v>
      </c>
    </row>
    <row r="399" spans="1:4" s="4" customFormat="1" hidden="1" x14ac:dyDescent="0.3">
      <c r="A399" s="4" t="s">
        <v>4</v>
      </c>
      <c r="B399" s="5" t="s">
        <v>435</v>
      </c>
      <c r="C399" s="6" t="s">
        <v>6</v>
      </c>
      <c r="D399" s="7" t="s">
        <v>607</v>
      </c>
    </row>
    <row r="400" spans="1:4" s="4" customFormat="1" hidden="1" x14ac:dyDescent="0.3">
      <c r="A400" s="4" t="s">
        <v>4</v>
      </c>
      <c r="B400" s="5" t="s">
        <v>436</v>
      </c>
      <c r="C400" s="6" t="s">
        <v>6</v>
      </c>
      <c r="D400" s="7" t="s">
        <v>960</v>
      </c>
    </row>
    <row r="401" spans="1:4" s="4" customFormat="1" hidden="1" x14ac:dyDescent="0.3">
      <c r="A401" s="4" t="s">
        <v>4</v>
      </c>
      <c r="B401" s="5" t="s">
        <v>437</v>
      </c>
      <c r="C401" s="6" t="s">
        <v>6</v>
      </c>
      <c r="D401" s="7" t="s">
        <v>948</v>
      </c>
    </row>
    <row r="402" spans="1:4" s="4" customFormat="1" hidden="1" x14ac:dyDescent="0.3">
      <c r="A402" s="4" t="s">
        <v>4</v>
      </c>
      <c r="B402" s="5" t="s">
        <v>438</v>
      </c>
      <c r="C402" s="6" t="s">
        <v>6</v>
      </c>
      <c r="D402" s="7" t="s">
        <v>948</v>
      </c>
    </row>
    <row r="403" spans="1:4" s="4" customFormat="1" hidden="1" x14ac:dyDescent="0.3">
      <c r="A403" s="4" t="s">
        <v>4</v>
      </c>
      <c r="B403" s="5" t="s">
        <v>439</v>
      </c>
      <c r="C403" s="6" t="s">
        <v>6</v>
      </c>
      <c r="D403" s="7" t="s">
        <v>960</v>
      </c>
    </row>
    <row r="404" spans="1:4" s="4" customFormat="1" hidden="1" x14ac:dyDescent="0.3">
      <c r="A404" s="4" t="s">
        <v>4</v>
      </c>
      <c r="B404" s="5" t="s">
        <v>440</v>
      </c>
      <c r="C404" s="6" t="s">
        <v>6</v>
      </c>
      <c r="D404" s="7" t="s">
        <v>960</v>
      </c>
    </row>
    <row r="405" spans="1:4" s="4" customFormat="1" hidden="1" x14ac:dyDescent="0.3">
      <c r="A405" s="4" t="s">
        <v>4</v>
      </c>
      <c r="B405" s="5" t="s">
        <v>441</v>
      </c>
      <c r="C405" s="6" t="s">
        <v>6</v>
      </c>
      <c r="D405" s="7" t="s">
        <v>938</v>
      </c>
    </row>
    <row r="406" spans="1:4" s="4" customFormat="1" hidden="1" x14ac:dyDescent="0.3">
      <c r="A406" s="4" t="s">
        <v>4</v>
      </c>
      <c r="B406" s="5" t="s">
        <v>442</v>
      </c>
      <c r="C406" s="6" t="s">
        <v>6</v>
      </c>
      <c r="D406" s="7" t="s">
        <v>948</v>
      </c>
    </row>
    <row r="407" spans="1:4" s="4" customFormat="1" hidden="1" x14ac:dyDescent="0.3">
      <c r="A407" s="4" t="s">
        <v>4</v>
      </c>
      <c r="B407" s="5" t="s">
        <v>443</v>
      </c>
      <c r="C407" s="6" t="s">
        <v>6</v>
      </c>
      <c r="D407" s="7" t="s">
        <v>605</v>
      </c>
    </row>
    <row r="408" spans="1:4" s="4" customFormat="1" hidden="1" x14ac:dyDescent="0.3">
      <c r="A408" s="4" t="s">
        <v>4</v>
      </c>
      <c r="B408" s="5" t="s">
        <v>445</v>
      </c>
      <c r="C408" s="6" t="s">
        <v>6</v>
      </c>
      <c r="D408" s="7" t="s">
        <v>609</v>
      </c>
    </row>
    <row r="409" spans="1:4" s="4" customFormat="1" ht="24" hidden="1" x14ac:dyDescent="0.3">
      <c r="A409" s="4" t="s">
        <v>4</v>
      </c>
      <c r="B409" s="5" t="s">
        <v>446</v>
      </c>
      <c r="C409" s="6" t="s">
        <v>6</v>
      </c>
      <c r="D409" s="7" t="s">
        <v>605</v>
      </c>
    </row>
    <row r="410" spans="1:4" s="4" customFormat="1" ht="24" hidden="1" x14ac:dyDescent="0.3">
      <c r="A410" s="4" t="s">
        <v>4</v>
      </c>
      <c r="B410" s="5" t="s">
        <v>447</v>
      </c>
      <c r="C410" s="6" t="s">
        <v>6</v>
      </c>
      <c r="D410" s="7" t="s">
        <v>948</v>
      </c>
    </row>
    <row r="411" spans="1:4" s="4" customFormat="1" hidden="1" x14ac:dyDescent="0.3">
      <c r="A411" s="4" t="s">
        <v>4</v>
      </c>
      <c r="B411" s="5" t="s">
        <v>448</v>
      </c>
      <c r="C411" s="6" t="s">
        <v>6</v>
      </c>
      <c r="D411" s="7" t="s">
        <v>942</v>
      </c>
    </row>
    <row r="412" spans="1:4" s="4" customFormat="1" hidden="1" x14ac:dyDescent="0.3">
      <c r="A412" s="4" t="s">
        <v>4</v>
      </c>
      <c r="B412" s="5" t="s">
        <v>449</v>
      </c>
      <c r="C412" s="6" t="s">
        <v>6</v>
      </c>
      <c r="D412" s="7" t="s">
        <v>607</v>
      </c>
    </row>
    <row r="413" spans="1:4" s="4" customFormat="1" hidden="1" x14ac:dyDescent="0.3">
      <c r="A413" s="4" t="s">
        <v>4</v>
      </c>
      <c r="B413" s="5" t="s">
        <v>450</v>
      </c>
      <c r="C413" s="6" t="s">
        <v>6</v>
      </c>
      <c r="D413" s="7" t="s">
        <v>607</v>
      </c>
    </row>
    <row r="414" spans="1:4" s="4" customFormat="1" hidden="1" x14ac:dyDescent="0.3">
      <c r="A414" s="4" t="s">
        <v>4</v>
      </c>
      <c r="B414" s="5" t="s">
        <v>451</v>
      </c>
      <c r="C414" s="6" t="s">
        <v>6</v>
      </c>
      <c r="D414" s="7" t="s">
        <v>607</v>
      </c>
    </row>
    <row r="415" spans="1:4" s="4" customFormat="1" hidden="1" x14ac:dyDescent="0.3">
      <c r="A415" s="4" t="s">
        <v>4</v>
      </c>
      <c r="B415" s="5" t="s">
        <v>452</v>
      </c>
      <c r="C415" s="6" t="s">
        <v>6</v>
      </c>
      <c r="D415" s="7" t="s">
        <v>607</v>
      </c>
    </row>
    <row r="416" spans="1:4" s="4" customFormat="1" hidden="1" x14ac:dyDescent="0.3">
      <c r="A416" s="4" t="s">
        <v>4</v>
      </c>
      <c r="B416" s="5" t="s">
        <v>453</v>
      </c>
      <c r="C416" s="6" t="s">
        <v>6</v>
      </c>
      <c r="D416" s="7" t="s">
        <v>944</v>
      </c>
    </row>
    <row r="417" spans="1:4" s="4" customFormat="1" hidden="1" x14ac:dyDescent="0.3">
      <c r="A417" s="4" t="s">
        <v>4</v>
      </c>
      <c r="B417" s="5" t="s">
        <v>454</v>
      </c>
      <c r="C417" s="6" t="s">
        <v>6</v>
      </c>
      <c r="D417" s="7" t="s">
        <v>607</v>
      </c>
    </row>
    <row r="418" spans="1:4" s="4" customFormat="1" hidden="1" x14ac:dyDescent="0.3">
      <c r="A418" s="4" t="s">
        <v>4</v>
      </c>
      <c r="B418" s="5" t="s">
        <v>455</v>
      </c>
      <c r="C418" s="6" t="s">
        <v>6</v>
      </c>
      <c r="D418" s="7" t="s">
        <v>949</v>
      </c>
    </row>
    <row r="419" spans="1:4" s="4" customFormat="1" hidden="1" x14ac:dyDescent="0.3">
      <c r="A419" s="4" t="s">
        <v>4</v>
      </c>
      <c r="B419" s="5" t="s">
        <v>456</v>
      </c>
      <c r="C419" s="6" t="s">
        <v>6</v>
      </c>
      <c r="D419" s="7" t="s">
        <v>948</v>
      </c>
    </row>
    <row r="420" spans="1:4" s="4" customFormat="1" hidden="1" x14ac:dyDescent="0.3">
      <c r="A420" s="4" t="s">
        <v>4</v>
      </c>
      <c r="B420" s="5" t="s">
        <v>457</v>
      </c>
      <c r="C420" s="6" t="s">
        <v>6</v>
      </c>
      <c r="D420" s="7" t="s">
        <v>938</v>
      </c>
    </row>
    <row r="421" spans="1:4" s="4" customFormat="1" ht="24" hidden="1" x14ac:dyDescent="0.3">
      <c r="A421" s="4" t="s">
        <v>4</v>
      </c>
      <c r="B421" s="5" t="s">
        <v>458</v>
      </c>
      <c r="C421" s="6" t="s">
        <v>6</v>
      </c>
      <c r="D421" s="7" t="s">
        <v>938</v>
      </c>
    </row>
    <row r="422" spans="1:4" s="4" customFormat="1" hidden="1" x14ac:dyDescent="0.3">
      <c r="A422" s="4" t="s">
        <v>4</v>
      </c>
      <c r="B422" s="5" t="s">
        <v>459</v>
      </c>
      <c r="C422" s="6" t="s">
        <v>6</v>
      </c>
      <c r="D422" s="7"/>
    </row>
    <row r="423" spans="1:4" s="4" customFormat="1" hidden="1" x14ac:dyDescent="0.3">
      <c r="A423" s="4" t="s">
        <v>4</v>
      </c>
      <c r="B423" s="5" t="s">
        <v>460</v>
      </c>
      <c r="C423" s="6" t="s">
        <v>6</v>
      </c>
      <c r="D423" s="7"/>
    </row>
    <row r="424" spans="1:4" s="4" customFormat="1" hidden="1" x14ac:dyDescent="0.3">
      <c r="A424" s="4" t="s">
        <v>4</v>
      </c>
      <c r="B424" s="5" t="s">
        <v>461</v>
      </c>
      <c r="C424" s="6" t="s">
        <v>6</v>
      </c>
      <c r="D424" s="7" t="s">
        <v>938</v>
      </c>
    </row>
    <row r="425" spans="1:4" s="4" customFormat="1" hidden="1" x14ac:dyDescent="0.3">
      <c r="A425" s="4" t="s">
        <v>4</v>
      </c>
      <c r="B425" s="5" t="s">
        <v>462</v>
      </c>
      <c r="C425" s="6" t="s">
        <v>6</v>
      </c>
      <c r="D425" s="7"/>
    </row>
    <row r="426" spans="1:4" s="4" customFormat="1" hidden="1" x14ac:dyDescent="0.3">
      <c r="A426" s="4" t="s">
        <v>4</v>
      </c>
      <c r="B426" s="5" t="s">
        <v>463</v>
      </c>
      <c r="C426" s="6" t="s">
        <v>6</v>
      </c>
      <c r="D426" s="7" t="s">
        <v>938</v>
      </c>
    </row>
    <row r="427" spans="1:4" s="4" customFormat="1" hidden="1" x14ac:dyDescent="0.3">
      <c r="A427" s="4" t="s">
        <v>4</v>
      </c>
      <c r="B427" s="5" t="s">
        <v>464</v>
      </c>
      <c r="C427" s="6" t="s">
        <v>6</v>
      </c>
      <c r="D427" s="7"/>
    </row>
    <row r="428" spans="1:4" s="4" customFormat="1" hidden="1" x14ac:dyDescent="0.3">
      <c r="A428" s="4" t="s">
        <v>4</v>
      </c>
      <c r="B428" s="5" t="s">
        <v>465</v>
      </c>
      <c r="C428" s="6" t="s">
        <v>6</v>
      </c>
      <c r="D428" s="7" t="s">
        <v>938</v>
      </c>
    </row>
    <row r="429" spans="1:4" s="4" customFormat="1" hidden="1" x14ac:dyDescent="0.3">
      <c r="A429" s="4" t="s">
        <v>4</v>
      </c>
      <c r="B429" s="5" t="s">
        <v>466</v>
      </c>
      <c r="C429" s="6" t="s">
        <v>6</v>
      </c>
      <c r="D429" s="7"/>
    </row>
    <row r="430" spans="1:4" s="4" customFormat="1" ht="24" hidden="1" x14ac:dyDescent="0.3">
      <c r="A430" s="4" t="s">
        <v>4</v>
      </c>
      <c r="B430" s="5" t="s">
        <v>467</v>
      </c>
      <c r="C430" s="6" t="s">
        <v>6</v>
      </c>
      <c r="D430" s="7"/>
    </row>
    <row r="431" spans="1:4" s="4" customFormat="1" hidden="1" x14ac:dyDescent="0.3">
      <c r="A431" s="4" t="s">
        <v>4</v>
      </c>
      <c r="B431" s="5" t="s">
        <v>468</v>
      </c>
      <c r="C431" s="6" t="s">
        <v>6</v>
      </c>
      <c r="D431" s="7"/>
    </row>
    <row r="432" spans="1:4" s="4" customFormat="1" hidden="1" x14ac:dyDescent="0.3">
      <c r="A432" s="4" t="s">
        <v>4</v>
      </c>
      <c r="B432" s="5" t="s">
        <v>469</v>
      </c>
      <c r="C432" s="6" t="s">
        <v>6</v>
      </c>
      <c r="D432" s="7"/>
    </row>
    <row r="433" spans="1:4" s="4" customFormat="1" ht="24" hidden="1" x14ac:dyDescent="0.3">
      <c r="A433" s="4" t="s">
        <v>4</v>
      </c>
      <c r="B433" s="5" t="s">
        <v>470</v>
      </c>
      <c r="C433" s="6" t="s">
        <v>6</v>
      </c>
      <c r="D433" s="7"/>
    </row>
    <row r="434" spans="1:4" s="4" customFormat="1" hidden="1" x14ac:dyDescent="0.3">
      <c r="A434" s="4" t="s">
        <v>4</v>
      </c>
      <c r="B434" s="5" t="s">
        <v>471</v>
      </c>
      <c r="C434" s="6" t="s">
        <v>6</v>
      </c>
      <c r="D434" s="7" t="s">
        <v>960</v>
      </c>
    </row>
    <row r="435" spans="1:4" s="4" customFormat="1" hidden="1" x14ac:dyDescent="0.3">
      <c r="A435" s="4" t="s">
        <v>4</v>
      </c>
      <c r="B435" s="5" t="s">
        <v>472</v>
      </c>
      <c r="C435" s="6" t="s">
        <v>6</v>
      </c>
      <c r="D435" s="7" t="s">
        <v>949</v>
      </c>
    </row>
    <row r="436" spans="1:4" s="4" customFormat="1" hidden="1" x14ac:dyDescent="0.3">
      <c r="A436" s="4" t="s">
        <v>4</v>
      </c>
      <c r="B436" s="5" t="s">
        <v>473</v>
      </c>
      <c r="C436" s="6" t="s">
        <v>6</v>
      </c>
      <c r="D436" s="7" t="s">
        <v>938</v>
      </c>
    </row>
    <row r="437" spans="1:4" s="4" customFormat="1" hidden="1" x14ac:dyDescent="0.3">
      <c r="A437" s="4" t="s">
        <v>4</v>
      </c>
      <c r="B437" s="5" t="s">
        <v>474</v>
      </c>
      <c r="C437" s="6" t="s">
        <v>6</v>
      </c>
      <c r="D437" s="7" t="s">
        <v>948</v>
      </c>
    </row>
    <row r="438" spans="1:4" s="4" customFormat="1" x14ac:dyDescent="0.3">
      <c r="A438" s="4" t="s">
        <v>4</v>
      </c>
      <c r="B438" s="5" t="s">
        <v>475</v>
      </c>
      <c r="C438" s="6" t="s">
        <v>6</v>
      </c>
      <c r="D438" s="7" t="s">
        <v>938</v>
      </c>
    </row>
    <row r="439" spans="1:4" s="4" customFormat="1" hidden="1" x14ac:dyDescent="0.3">
      <c r="A439" s="4" t="s">
        <v>4</v>
      </c>
      <c r="B439" s="5" t="s">
        <v>476</v>
      </c>
      <c r="C439" s="6" t="s">
        <v>6</v>
      </c>
      <c r="D439" s="7" t="s">
        <v>938</v>
      </c>
    </row>
    <row r="440" spans="1:4" s="4" customFormat="1" hidden="1" x14ac:dyDescent="0.3">
      <c r="A440" s="4" t="s">
        <v>4</v>
      </c>
      <c r="B440" s="5" t="s">
        <v>477</v>
      </c>
      <c r="C440" s="6" t="s">
        <v>6</v>
      </c>
      <c r="D440" s="7"/>
    </row>
    <row r="441" spans="1:4" s="4" customFormat="1" hidden="1" x14ac:dyDescent="0.3">
      <c r="A441" s="4" t="s">
        <v>4</v>
      </c>
      <c r="B441" s="5" t="s">
        <v>478</v>
      </c>
      <c r="C441" s="6" t="s">
        <v>6</v>
      </c>
      <c r="D441" s="7" t="s">
        <v>938</v>
      </c>
    </row>
    <row r="442" spans="1:4" s="4" customFormat="1" hidden="1" x14ac:dyDescent="0.3">
      <c r="A442" s="4" t="s">
        <v>4</v>
      </c>
      <c r="B442" s="5" t="s">
        <v>479</v>
      </c>
      <c r="C442" s="6" t="s">
        <v>6</v>
      </c>
      <c r="D442" s="7" t="s">
        <v>944</v>
      </c>
    </row>
    <row r="443" spans="1:4" s="4" customFormat="1" hidden="1" x14ac:dyDescent="0.3">
      <c r="A443" s="4" t="s">
        <v>4</v>
      </c>
      <c r="B443" s="5" t="s">
        <v>480</v>
      </c>
      <c r="C443" s="6" t="s">
        <v>6</v>
      </c>
      <c r="D443" s="7" t="s">
        <v>944</v>
      </c>
    </row>
    <row r="444" spans="1:4" s="4" customFormat="1" hidden="1" x14ac:dyDescent="0.3">
      <c r="A444" s="4" t="s">
        <v>4</v>
      </c>
      <c r="B444" s="5" t="s">
        <v>481</v>
      </c>
      <c r="C444" s="6" t="s">
        <v>6</v>
      </c>
      <c r="D444" s="7" t="s">
        <v>951</v>
      </c>
    </row>
    <row r="445" spans="1:4" s="4" customFormat="1" hidden="1" x14ac:dyDescent="0.3">
      <c r="A445" s="4" t="s">
        <v>4</v>
      </c>
      <c r="B445" s="5" t="s">
        <v>482</v>
      </c>
      <c r="C445" s="6" t="s">
        <v>6</v>
      </c>
      <c r="D445" s="7"/>
    </row>
    <row r="446" spans="1:4" s="4" customFormat="1" hidden="1" x14ac:dyDescent="0.3">
      <c r="A446" s="4" t="s">
        <v>4</v>
      </c>
      <c r="B446" s="5" t="s">
        <v>483</v>
      </c>
      <c r="C446" s="6" t="s">
        <v>6</v>
      </c>
      <c r="D446" s="7"/>
    </row>
    <row r="447" spans="1:4" s="4" customFormat="1" hidden="1" x14ac:dyDescent="0.3">
      <c r="A447" s="4" t="s">
        <v>4</v>
      </c>
      <c r="B447" s="5" t="s">
        <v>484</v>
      </c>
      <c r="C447" s="6" t="s">
        <v>6</v>
      </c>
      <c r="D447" s="7"/>
    </row>
    <row r="448" spans="1:4" s="4" customFormat="1" hidden="1" x14ac:dyDescent="0.3">
      <c r="A448" s="4" t="s">
        <v>4</v>
      </c>
      <c r="B448" s="5" t="s">
        <v>485</v>
      </c>
      <c r="C448" s="6" t="s">
        <v>6</v>
      </c>
      <c r="D448" s="7" t="s">
        <v>938</v>
      </c>
    </row>
    <row r="449" spans="1:4" s="4" customFormat="1" hidden="1" x14ac:dyDescent="0.3">
      <c r="A449" s="4" t="s">
        <v>4</v>
      </c>
      <c r="B449" s="5" t="s">
        <v>486</v>
      </c>
      <c r="C449" s="6" t="s">
        <v>6</v>
      </c>
      <c r="D449" s="7" t="s">
        <v>938</v>
      </c>
    </row>
    <row r="450" spans="1:4" s="4" customFormat="1" hidden="1" x14ac:dyDescent="0.3">
      <c r="A450" s="4" t="s">
        <v>4</v>
      </c>
      <c r="B450" s="5" t="s">
        <v>487</v>
      </c>
      <c r="C450" s="6" t="s">
        <v>6</v>
      </c>
      <c r="D450" s="7"/>
    </row>
    <row r="451" spans="1:4" s="4" customFormat="1" hidden="1" x14ac:dyDescent="0.3">
      <c r="A451" s="4" t="s">
        <v>4</v>
      </c>
      <c r="B451" s="5" t="s">
        <v>488</v>
      </c>
      <c r="C451" s="6" t="s">
        <v>6</v>
      </c>
      <c r="D451" s="7" t="s">
        <v>944</v>
      </c>
    </row>
    <row r="452" spans="1:4" s="4" customFormat="1" hidden="1" x14ac:dyDescent="0.3">
      <c r="A452" s="4" t="s">
        <v>4</v>
      </c>
      <c r="B452" s="5" t="s">
        <v>489</v>
      </c>
      <c r="C452" s="6" t="s">
        <v>6</v>
      </c>
      <c r="D452" s="7" t="s">
        <v>948</v>
      </c>
    </row>
    <row r="453" spans="1:4" s="4" customFormat="1" ht="24" hidden="1" x14ac:dyDescent="0.3">
      <c r="A453" s="4" t="s">
        <v>4</v>
      </c>
      <c r="B453" s="5" t="s">
        <v>490</v>
      </c>
      <c r="C453" s="6" t="s">
        <v>6</v>
      </c>
      <c r="D453" s="7" t="s">
        <v>948</v>
      </c>
    </row>
    <row r="454" spans="1:4" s="4" customFormat="1" hidden="1" x14ac:dyDescent="0.3">
      <c r="A454" s="4" t="s">
        <v>4</v>
      </c>
      <c r="B454" s="5" t="s">
        <v>491</v>
      </c>
      <c r="C454" s="6" t="s">
        <v>6</v>
      </c>
      <c r="D454" s="7" t="s">
        <v>948</v>
      </c>
    </row>
    <row r="455" spans="1:4" s="4" customFormat="1" hidden="1" x14ac:dyDescent="0.3">
      <c r="A455" s="4" t="s">
        <v>4</v>
      </c>
      <c r="B455" s="5" t="s">
        <v>492</v>
      </c>
      <c r="C455" s="6" t="s">
        <v>6</v>
      </c>
      <c r="D455" s="7" t="s">
        <v>938</v>
      </c>
    </row>
    <row r="456" spans="1:4" s="4" customFormat="1" hidden="1" x14ac:dyDescent="0.3">
      <c r="A456" s="4" t="s">
        <v>4</v>
      </c>
      <c r="B456" s="5" t="s">
        <v>493</v>
      </c>
      <c r="C456" s="6" t="s">
        <v>6</v>
      </c>
      <c r="D456" s="7" t="s">
        <v>609</v>
      </c>
    </row>
    <row r="457" spans="1:4" s="4" customFormat="1" hidden="1" x14ac:dyDescent="0.3">
      <c r="A457" s="4" t="s">
        <v>4</v>
      </c>
      <c r="B457" s="5" t="s">
        <v>494</v>
      </c>
      <c r="C457" s="6" t="s">
        <v>6</v>
      </c>
      <c r="D457" s="7" t="s">
        <v>939</v>
      </c>
    </row>
    <row r="458" spans="1:4" s="4" customFormat="1" hidden="1" x14ac:dyDescent="0.3">
      <c r="A458" s="4" t="s">
        <v>4</v>
      </c>
      <c r="B458" s="5" t="s">
        <v>495</v>
      </c>
      <c r="C458" s="6" t="s">
        <v>6</v>
      </c>
      <c r="D458" s="7" t="s">
        <v>954</v>
      </c>
    </row>
    <row r="459" spans="1:4" s="4" customFormat="1" hidden="1" x14ac:dyDescent="0.3">
      <c r="A459" s="4" t="s">
        <v>4</v>
      </c>
      <c r="B459" s="5" t="s">
        <v>496</v>
      </c>
      <c r="C459" s="6" t="s">
        <v>6</v>
      </c>
      <c r="D459" s="7" t="s">
        <v>609</v>
      </c>
    </row>
    <row r="460" spans="1:4" s="4" customFormat="1" hidden="1" x14ac:dyDescent="0.3">
      <c r="A460" s="4" t="s">
        <v>4</v>
      </c>
      <c r="B460" s="5" t="s">
        <v>497</v>
      </c>
      <c r="C460" s="6" t="s">
        <v>6</v>
      </c>
      <c r="D460" s="7" t="s">
        <v>948</v>
      </c>
    </row>
    <row r="461" spans="1:4" s="4" customFormat="1" hidden="1" x14ac:dyDescent="0.3">
      <c r="A461" s="4" t="s">
        <v>4</v>
      </c>
      <c r="B461" s="5" t="s">
        <v>498</v>
      </c>
      <c r="C461" s="6" t="s">
        <v>6</v>
      </c>
      <c r="D461" s="7" t="s">
        <v>609</v>
      </c>
    </row>
    <row r="462" spans="1:4" s="4" customFormat="1" hidden="1" x14ac:dyDescent="0.3">
      <c r="A462" s="4" t="s">
        <v>4</v>
      </c>
      <c r="B462" s="5" t="s">
        <v>499</v>
      </c>
      <c r="C462" s="6" t="s">
        <v>6</v>
      </c>
      <c r="D462" s="7" t="s">
        <v>609</v>
      </c>
    </row>
    <row r="463" spans="1:4" s="4" customFormat="1" hidden="1" x14ac:dyDescent="0.3">
      <c r="A463" s="4" t="s">
        <v>4</v>
      </c>
      <c r="B463" s="5" t="s">
        <v>500</v>
      </c>
      <c r="C463" s="6" t="s">
        <v>6</v>
      </c>
      <c r="D463" s="7" t="s">
        <v>939</v>
      </c>
    </row>
    <row r="464" spans="1:4" s="4" customFormat="1" hidden="1" x14ac:dyDescent="0.3">
      <c r="A464" s="4" t="s">
        <v>4</v>
      </c>
      <c r="B464" s="5" t="s">
        <v>501</v>
      </c>
      <c r="C464" s="6" t="s">
        <v>6</v>
      </c>
      <c r="D464" s="7" t="s">
        <v>939</v>
      </c>
    </row>
    <row r="465" spans="1:4" s="4" customFormat="1" hidden="1" x14ac:dyDescent="0.3">
      <c r="A465" s="4" t="s">
        <v>4</v>
      </c>
      <c r="B465" s="5" t="s">
        <v>502</v>
      </c>
      <c r="C465" s="6" t="s">
        <v>6</v>
      </c>
      <c r="D465" s="7" t="s">
        <v>939</v>
      </c>
    </row>
    <row r="466" spans="1:4" s="4" customFormat="1" ht="24" hidden="1" x14ac:dyDescent="0.3">
      <c r="A466" s="4" t="s">
        <v>4</v>
      </c>
      <c r="B466" s="5" t="s">
        <v>503</v>
      </c>
      <c r="C466" s="6" t="s">
        <v>6</v>
      </c>
      <c r="D466" s="7" t="s">
        <v>939</v>
      </c>
    </row>
    <row r="467" spans="1:4" s="4" customFormat="1" hidden="1" x14ac:dyDescent="0.3">
      <c r="A467" s="4" t="s">
        <v>4</v>
      </c>
      <c r="B467" s="5" t="s">
        <v>504</v>
      </c>
      <c r="C467" s="6" t="s">
        <v>6</v>
      </c>
      <c r="D467" s="7" t="s">
        <v>939</v>
      </c>
    </row>
    <row r="468" spans="1:4" s="4" customFormat="1" hidden="1" x14ac:dyDescent="0.3">
      <c r="A468" s="4" t="s">
        <v>4</v>
      </c>
      <c r="B468" s="5" t="s">
        <v>505</v>
      </c>
      <c r="C468" s="6" t="s">
        <v>6</v>
      </c>
      <c r="D468" s="7" t="s">
        <v>607</v>
      </c>
    </row>
    <row r="469" spans="1:4" s="4" customFormat="1" hidden="1" x14ac:dyDescent="0.3">
      <c r="A469" s="4" t="s">
        <v>4</v>
      </c>
      <c r="B469" s="5" t="s">
        <v>506</v>
      </c>
      <c r="C469" s="6" t="s">
        <v>6</v>
      </c>
      <c r="D469" s="7" t="s">
        <v>609</v>
      </c>
    </row>
    <row r="470" spans="1:4" s="4" customFormat="1" hidden="1" x14ac:dyDescent="0.3">
      <c r="A470" s="4" t="s">
        <v>4</v>
      </c>
      <c r="B470" s="5" t="s">
        <v>507</v>
      </c>
      <c r="C470" s="6" t="s">
        <v>6</v>
      </c>
      <c r="D470" s="7" t="s">
        <v>939</v>
      </c>
    </row>
    <row r="471" spans="1:4" s="4" customFormat="1" hidden="1" x14ac:dyDescent="0.3">
      <c r="A471" s="4" t="s">
        <v>4</v>
      </c>
      <c r="B471" s="5" t="s">
        <v>508</v>
      </c>
      <c r="C471" s="6" t="s">
        <v>6</v>
      </c>
      <c r="D471" s="7" t="s">
        <v>609</v>
      </c>
    </row>
    <row r="472" spans="1:4" s="4" customFormat="1" hidden="1" x14ac:dyDescent="0.3">
      <c r="A472" s="4" t="s">
        <v>4</v>
      </c>
      <c r="B472" s="5" t="s">
        <v>509</v>
      </c>
      <c r="C472" s="6" t="s">
        <v>6</v>
      </c>
      <c r="D472" s="7" t="s">
        <v>939</v>
      </c>
    </row>
    <row r="473" spans="1:4" s="4" customFormat="1" hidden="1" x14ac:dyDescent="0.3">
      <c r="A473" s="4" t="s">
        <v>4</v>
      </c>
      <c r="B473" s="5" t="s">
        <v>510</v>
      </c>
      <c r="C473" s="6" t="s">
        <v>6</v>
      </c>
      <c r="D473" s="7" t="s">
        <v>939</v>
      </c>
    </row>
    <row r="474" spans="1:4" s="4" customFormat="1" hidden="1" x14ac:dyDescent="0.3">
      <c r="A474" s="4" t="s">
        <v>4</v>
      </c>
      <c r="B474" s="5" t="s">
        <v>511</v>
      </c>
      <c r="C474" s="6" t="s">
        <v>6</v>
      </c>
      <c r="D474" s="7" t="s">
        <v>609</v>
      </c>
    </row>
    <row r="475" spans="1:4" s="4" customFormat="1" hidden="1" x14ac:dyDescent="0.3">
      <c r="A475" s="4" t="s">
        <v>4</v>
      </c>
      <c r="B475" s="5" t="s">
        <v>512</v>
      </c>
      <c r="C475" s="6" t="s">
        <v>6</v>
      </c>
      <c r="D475" s="7" t="s">
        <v>939</v>
      </c>
    </row>
    <row r="476" spans="1:4" s="4" customFormat="1" hidden="1" x14ac:dyDescent="0.3">
      <c r="A476" s="4" t="s">
        <v>4</v>
      </c>
      <c r="B476" s="5" t="s">
        <v>513</v>
      </c>
      <c r="C476" s="6" t="s">
        <v>6</v>
      </c>
      <c r="D476" s="7" t="s">
        <v>939</v>
      </c>
    </row>
    <row r="477" spans="1:4" s="4" customFormat="1" hidden="1" x14ac:dyDescent="0.3">
      <c r="A477" s="4" t="s">
        <v>4</v>
      </c>
      <c r="B477" s="5" t="s">
        <v>516</v>
      </c>
      <c r="C477" s="6" t="s">
        <v>6</v>
      </c>
      <c r="D477" s="7"/>
    </row>
    <row r="478" spans="1:4" s="4" customFormat="1" hidden="1" x14ac:dyDescent="0.3">
      <c r="A478" s="4" t="s">
        <v>4</v>
      </c>
      <c r="B478" s="5" t="s">
        <v>517</v>
      </c>
      <c r="C478" s="6" t="s">
        <v>6</v>
      </c>
      <c r="D478" s="7"/>
    </row>
    <row r="479" spans="1:4" s="4" customFormat="1" hidden="1" x14ac:dyDescent="0.3">
      <c r="A479" s="4" t="s">
        <v>4</v>
      </c>
      <c r="B479" s="5" t="s">
        <v>518</v>
      </c>
      <c r="C479" s="6" t="s">
        <v>6</v>
      </c>
      <c r="D479" s="7"/>
    </row>
    <row r="480" spans="1:4" s="4" customFormat="1" hidden="1" x14ac:dyDescent="0.3">
      <c r="A480" s="4" t="s">
        <v>4</v>
      </c>
      <c r="B480" s="5" t="s">
        <v>519</v>
      </c>
      <c r="C480" s="6" t="s">
        <v>6</v>
      </c>
      <c r="D480" s="7"/>
    </row>
    <row r="481" spans="1:4" s="4" customFormat="1" hidden="1" x14ac:dyDescent="0.3">
      <c r="A481" s="4" t="s">
        <v>4</v>
      </c>
      <c r="B481" s="5" t="s">
        <v>520</v>
      </c>
      <c r="C481" s="6" t="s">
        <v>6</v>
      </c>
      <c r="D481" s="7"/>
    </row>
    <row r="482" spans="1:4" s="4" customFormat="1" hidden="1" x14ac:dyDescent="0.3">
      <c r="A482" s="4" t="s">
        <v>4</v>
      </c>
      <c r="B482" s="5" t="s">
        <v>521</v>
      </c>
      <c r="C482" s="6" t="s">
        <v>6</v>
      </c>
      <c r="D482" s="7"/>
    </row>
    <row r="483" spans="1:4" s="4" customFormat="1" hidden="1" x14ac:dyDescent="0.3">
      <c r="A483" s="4" t="s">
        <v>4</v>
      </c>
      <c r="B483" s="5" t="s">
        <v>522</v>
      </c>
      <c r="C483" s="6" t="s">
        <v>6</v>
      </c>
      <c r="D483" s="7" t="s">
        <v>939</v>
      </c>
    </row>
    <row r="484" spans="1:4" s="4" customFormat="1" hidden="1" x14ac:dyDescent="0.3">
      <c r="A484" s="4" t="s">
        <v>4</v>
      </c>
      <c r="B484" s="5" t="s">
        <v>523</v>
      </c>
      <c r="C484" s="6" t="s">
        <v>6</v>
      </c>
      <c r="D484" s="7" t="s">
        <v>939</v>
      </c>
    </row>
    <row r="485" spans="1:4" s="4" customFormat="1" hidden="1" x14ac:dyDescent="0.3">
      <c r="A485" s="4" t="s">
        <v>4</v>
      </c>
      <c r="B485" s="5" t="s">
        <v>524</v>
      </c>
      <c r="C485" s="6" t="s">
        <v>6</v>
      </c>
      <c r="D485" s="7" t="s">
        <v>939</v>
      </c>
    </row>
    <row r="486" spans="1:4" s="4" customFormat="1" hidden="1" x14ac:dyDescent="0.3">
      <c r="A486" s="4" t="s">
        <v>4</v>
      </c>
      <c r="B486" s="5" t="s">
        <v>525</v>
      </c>
      <c r="C486" s="6" t="s">
        <v>6</v>
      </c>
      <c r="D486" s="7"/>
    </row>
    <row r="487" spans="1:4" s="4" customFormat="1" hidden="1" x14ac:dyDescent="0.3">
      <c r="A487" s="4" t="s">
        <v>4</v>
      </c>
      <c r="B487" s="5" t="s">
        <v>526</v>
      </c>
      <c r="C487" s="6" t="s">
        <v>6</v>
      </c>
      <c r="D487" s="7" t="s">
        <v>939</v>
      </c>
    </row>
    <row r="488" spans="1:4" s="4" customFormat="1" hidden="1" x14ac:dyDescent="0.3">
      <c r="A488" s="4" t="s">
        <v>4</v>
      </c>
      <c r="B488" s="5" t="s">
        <v>527</v>
      </c>
      <c r="C488" s="6" t="s">
        <v>6</v>
      </c>
      <c r="D488" s="7" t="s">
        <v>948</v>
      </c>
    </row>
    <row r="489" spans="1:4" s="4" customFormat="1" hidden="1" x14ac:dyDescent="0.3">
      <c r="A489" s="4" t="s">
        <v>4</v>
      </c>
      <c r="B489" s="5" t="s">
        <v>528</v>
      </c>
      <c r="C489" s="6" t="s">
        <v>6</v>
      </c>
      <c r="D489" s="7"/>
    </row>
    <row r="490" spans="1:4" s="4" customFormat="1" hidden="1" x14ac:dyDescent="0.3">
      <c r="A490" s="4" t="s">
        <v>4</v>
      </c>
      <c r="B490" s="5" t="s">
        <v>529</v>
      </c>
      <c r="C490" s="6" t="s">
        <v>6</v>
      </c>
      <c r="D490" s="7"/>
    </row>
    <row r="491" spans="1:4" s="4" customFormat="1" hidden="1" x14ac:dyDescent="0.3">
      <c r="A491" s="4" t="s">
        <v>4</v>
      </c>
      <c r="B491" s="5" t="s">
        <v>530</v>
      </c>
      <c r="C491" s="6" t="s">
        <v>6</v>
      </c>
      <c r="D491" s="7" t="s">
        <v>609</v>
      </c>
    </row>
    <row r="492" spans="1:4" s="4" customFormat="1" hidden="1" x14ac:dyDescent="0.3">
      <c r="A492" s="4" t="s">
        <v>4</v>
      </c>
      <c r="B492" s="5" t="s">
        <v>531</v>
      </c>
      <c r="C492" s="6" t="s">
        <v>6</v>
      </c>
      <c r="D492" s="7" t="s">
        <v>939</v>
      </c>
    </row>
    <row r="493" spans="1:4" s="4" customFormat="1" hidden="1" x14ac:dyDescent="0.3">
      <c r="A493" s="4" t="s">
        <v>4</v>
      </c>
      <c r="B493" s="5" t="s">
        <v>532</v>
      </c>
      <c r="C493" s="6" t="s">
        <v>6</v>
      </c>
      <c r="D493" s="7" t="s">
        <v>609</v>
      </c>
    </row>
    <row r="494" spans="1:4" s="4" customFormat="1" hidden="1" x14ac:dyDescent="0.3">
      <c r="A494" s="4" t="s">
        <v>4</v>
      </c>
      <c r="B494" s="5" t="s">
        <v>533</v>
      </c>
      <c r="C494" s="6" t="s">
        <v>6</v>
      </c>
      <c r="D494" s="7" t="s">
        <v>939</v>
      </c>
    </row>
    <row r="495" spans="1:4" s="4" customFormat="1" hidden="1" x14ac:dyDescent="0.3">
      <c r="A495" s="4" t="s">
        <v>4</v>
      </c>
      <c r="B495" s="5" t="s">
        <v>534</v>
      </c>
      <c r="C495" s="6" t="s">
        <v>6</v>
      </c>
      <c r="D495" s="7" t="s">
        <v>955</v>
      </c>
    </row>
    <row r="496" spans="1:4" s="4" customFormat="1" hidden="1" x14ac:dyDescent="0.3">
      <c r="A496" s="4" t="s">
        <v>4</v>
      </c>
      <c r="B496" s="5" t="s">
        <v>535</v>
      </c>
      <c r="C496" s="6" t="s">
        <v>6</v>
      </c>
      <c r="D496" s="7" t="s">
        <v>948</v>
      </c>
    </row>
    <row r="497" spans="1:4" s="4" customFormat="1" hidden="1" x14ac:dyDescent="0.3">
      <c r="A497" s="4" t="s">
        <v>4</v>
      </c>
      <c r="B497" s="5" t="s">
        <v>536</v>
      </c>
      <c r="C497" s="6" t="s">
        <v>6</v>
      </c>
      <c r="D497" s="7" t="s">
        <v>609</v>
      </c>
    </row>
    <row r="498" spans="1:4" s="4" customFormat="1" hidden="1" x14ac:dyDescent="0.3">
      <c r="A498" s="4" t="s">
        <v>4</v>
      </c>
      <c r="B498" s="5" t="s">
        <v>537</v>
      </c>
      <c r="C498" s="6" t="s">
        <v>6</v>
      </c>
      <c r="D498" s="7" t="s">
        <v>939</v>
      </c>
    </row>
    <row r="499" spans="1:4" s="4" customFormat="1" hidden="1" x14ac:dyDescent="0.3">
      <c r="A499" s="4" t="s">
        <v>4</v>
      </c>
      <c r="B499" s="5" t="s">
        <v>538</v>
      </c>
      <c r="C499" s="6" t="s">
        <v>6</v>
      </c>
      <c r="D499" s="7" t="s">
        <v>939</v>
      </c>
    </row>
    <row r="500" spans="1:4" s="4" customFormat="1" hidden="1" x14ac:dyDescent="0.3">
      <c r="A500" s="4" t="s">
        <v>4</v>
      </c>
      <c r="B500" s="5" t="s">
        <v>539</v>
      </c>
      <c r="C500" s="6" t="s">
        <v>6</v>
      </c>
      <c r="D500" s="7" t="s">
        <v>939</v>
      </c>
    </row>
    <row r="501" spans="1:4" s="4" customFormat="1" hidden="1" x14ac:dyDescent="0.3">
      <c r="A501" s="4" t="s">
        <v>4</v>
      </c>
      <c r="B501" s="5" t="s">
        <v>540</v>
      </c>
      <c r="C501" s="6" t="s">
        <v>6</v>
      </c>
      <c r="D501" s="7" t="s">
        <v>939</v>
      </c>
    </row>
    <row r="502" spans="1:4" s="4" customFormat="1" hidden="1" x14ac:dyDescent="0.3">
      <c r="A502" s="4" t="s">
        <v>4</v>
      </c>
      <c r="B502" s="5" t="s">
        <v>541</v>
      </c>
      <c r="C502" s="6" t="s">
        <v>6</v>
      </c>
      <c r="D502" s="7" t="s">
        <v>939</v>
      </c>
    </row>
    <row r="503" spans="1:4" s="4" customFormat="1" hidden="1" x14ac:dyDescent="0.3">
      <c r="A503" s="4" t="s">
        <v>4</v>
      </c>
      <c r="B503" s="5" t="s">
        <v>542</v>
      </c>
      <c r="C503" s="6" t="s">
        <v>6</v>
      </c>
      <c r="D503" s="7" t="s">
        <v>609</v>
      </c>
    </row>
    <row r="504" spans="1:4" s="4" customFormat="1" hidden="1" x14ac:dyDescent="0.3">
      <c r="A504" s="4" t="s">
        <v>4</v>
      </c>
      <c r="B504" s="5" t="s">
        <v>543</v>
      </c>
      <c r="C504" s="6" t="s">
        <v>6</v>
      </c>
      <c r="D504" s="7" t="s">
        <v>955</v>
      </c>
    </row>
    <row r="505" spans="1:4" s="4" customFormat="1" hidden="1" x14ac:dyDescent="0.3">
      <c r="A505" s="4" t="s">
        <v>4</v>
      </c>
      <c r="B505" s="5" t="s">
        <v>544</v>
      </c>
      <c r="C505" s="6" t="s">
        <v>6</v>
      </c>
      <c r="D505" s="7" t="s">
        <v>939</v>
      </c>
    </row>
    <row r="506" spans="1:4" s="4" customFormat="1" hidden="1" x14ac:dyDescent="0.3">
      <c r="A506" s="4" t="s">
        <v>4</v>
      </c>
      <c r="B506" s="5" t="s">
        <v>545</v>
      </c>
      <c r="C506" s="6" t="s">
        <v>6</v>
      </c>
      <c r="D506" s="7" t="s">
        <v>939</v>
      </c>
    </row>
    <row r="507" spans="1:4" s="4" customFormat="1" hidden="1" x14ac:dyDescent="0.3">
      <c r="A507" s="4" t="s">
        <v>4</v>
      </c>
      <c r="B507" s="5" t="s">
        <v>546</v>
      </c>
      <c r="C507" s="6" t="s">
        <v>6</v>
      </c>
      <c r="D507" s="7" t="s">
        <v>939</v>
      </c>
    </row>
    <row r="508" spans="1:4" s="4" customFormat="1" hidden="1" x14ac:dyDescent="0.3">
      <c r="A508" s="4" t="s">
        <v>4</v>
      </c>
      <c r="B508" s="5" t="s">
        <v>547</v>
      </c>
      <c r="C508" s="6" t="s">
        <v>6</v>
      </c>
      <c r="D508" s="7" t="s">
        <v>955</v>
      </c>
    </row>
    <row r="509" spans="1:4" s="4" customFormat="1" hidden="1" x14ac:dyDescent="0.3">
      <c r="A509" s="4" t="s">
        <v>4</v>
      </c>
      <c r="B509" s="5" t="s">
        <v>548</v>
      </c>
      <c r="C509" s="6" t="s">
        <v>6</v>
      </c>
      <c r="D509" s="7" t="s">
        <v>939</v>
      </c>
    </row>
    <row r="510" spans="1:4" s="4" customFormat="1" hidden="1" x14ac:dyDescent="0.3">
      <c r="A510" s="4" t="s">
        <v>4</v>
      </c>
      <c r="B510" s="5" t="s">
        <v>549</v>
      </c>
      <c r="C510" s="6" t="s">
        <v>6</v>
      </c>
      <c r="D510" s="7" t="s">
        <v>955</v>
      </c>
    </row>
    <row r="511" spans="1:4" s="4" customFormat="1" hidden="1" x14ac:dyDescent="0.3">
      <c r="A511" s="4" t="s">
        <v>4</v>
      </c>
      <c r="B511" s="5" t="s">
        <v>550</v>
      </c>
      <c r="C511" s="6" t="s">
        <v>6</v>
      </c>
      <c r="D511" s="7" t="s">
        <v>609</v>
      </c>
    </row>
    <row r="512" spans="1:4" s="4" customFormat="1" hidden="1" x14ac:dyDescent="0.3">
      <c r="A512" s="4" t="s">
        <v>4</v>
      </c>
      <c r="B512" s="5" t="s">
        <v>551</v>
      </c>
      <c r="C512" s="6" t="s">
        <v>6</v>
      </c>
      <c r="D512" s="7" t="s">
        <v>955</v>
      </c>
    </row>
    <row r="513" spans="1:4" s="4" customFormat="1" hidden="1" x14ac:dyDescent="0.3">
      <c r="A513" s="4" t="s">
        <v>4</v>
      </c>
      <c r="B513" s="5" t="s">
        <v>552</v>
      </c>
      <c r="C513" s="6" t="s">
        <v>6</v>
      </c>
      <c r="D513" s="7" t="s">
        <v>609</v>
      </c>
    </row>
    <row r="514" spans="1:4" s="4" customFormat="1" hidden="1" x14ac:dyDescent="0.3">
      <c r="A514" s="4" t="s">
        <v>4</v>
      </c>
      <c r="B514" s="5" t="s">
        <v>553</v>
      </c>
      <c r="C514" s="6" t="s">
        <v>6</v>
      </c>
      <c r="D514" s="7" t="s">
        <v>609</v>
      </c>
    </row>
    <row r="515" spans="1:4" s="4" customFormat="1" hidden="1" x14ac:dyDescent="0.3">
      <c r="A515" s="4" t="s">
        <v>4</v>
      </c>
      <c r="B515" s="5" t="s">
        <v>554</v>
      </c>
      <c r="C515" s="6" t="s">
        <v>6</v>
      </c>
      <c r="D515" s="7" t="s">
        <v>960</v>
      </c>
    </row>
    <row r="516" spans="1:4" s="4" customFormat="1" hidden="1" x14ac:dyDescent="0.3">
      <c r="A516" s="4" t="s">
        <v>4</v>
      </c>
      <c r="B516" s="5" t="s">
        <v>555</v>
      </c>
      <c r="C516" s="6" t="s">
        <v>6</v>
      </c>
      <c r="D516" s="7" t="s">
        <v>609</v>
      </c>
    </row>
    <row r="517" spans="1:4" s="4" customFormat="1" hidden="1" x14ac:dyDescent="0.3">
      <c r="A517" s="4" t="s">
        <v>4</v>
      </c>
      <c r="B517" s="5" t="s">
        <v>556</v>
      </c>
      <c r="C517" s="6" t="s">
        <v>6</v>
      </c>
      <c r="D517" s="7" t="s">
        <v>609</v>
      </c>
    </row>
    <row r="518" spans="1:4" s="4" customFormat="1" hidden="1" x14ac:dyDescent="0.3">
      <c r="A518" s="4" t="s">
        <v>4</v>
      </c>
      <c r="B518" s="5" t="s">
        <v>557</v>
      </c>
      <c r="C518" s="6" t="s">
        <v>6</v>
      </c>
      <c r="D518" s="7" t="s">
        <v>609</v>
      </c>
    </row>
    <row r="519" spans="1:4" s="4" customFormat="1" hidden="1" x14ac:dyDescent="0.3">
      <c r="A519" s="4" t="s">
        <v>4</v>
      </c>
      <c r="B519" s="5" t="s">
        <v>558</v>
      </c>
      <c r="C519" s="6" t="s">
        <v>6</v>
      </c>
      <c r="D519" s="7" t="s">
        <v>609</v>
      </c>
    </row>
    <row r="520" spans="1:4" s="4" customFormat="1" hidden="1" x14ac:dyDescent="0.3">
      <c r="A520" s="4" t="s">
        <v>4</v>
      </c>
      <c r="B520" s="5" t="s">
        <v>559</v>
      </c>
      <c r="C520" s="6" t="s">
        <v>6</v>
      </c>
      <c r="D520" s="7" t="s">
        <v>950</v>
      </c>
    </row>
    <row r="521" spans="1:4" s="4" customFormat="1" hidden="1" x14ac:dyDescent="0.3">
      <c r="A521" s="4" t="s">
        <v>4</v>
      </c>
      <c r="B521" s="5" t="s">
        <v>560</v>
      </c>
      <c r="C521" s="6" t="s">
        <v>6</v>
      </c>
      <c r="D521" s="7" t="s">
        <v>609</v>
      </c>
    </row>
    <row r="522" spans="1:4" s="4" customFormat="1" hidden="1" x14ac:dyDescent="0.3">
      <c r="A522" s="4" t="s">
        <v>4</v>
      </c>
      <c r="B522" s="5" t="s">
        <v>561</v>
      </c>
      <c r="C522" s="6" t="s">
        <v>6</v>
      </c>
      <c r="D522" s="7" t="s">
        <v>949</v>
      </c>
    </row>
    <row r="523" spans="1:4" s="4" customFormat="1" hidden="1" x14ac:dyDescent="0.3">
      <c r="A523" s="4" t="s">
        <v>4</v>
      </c>
      <c r="B523" s="5" t="s">
        <v>562</v>
      </c>
      <c r="C523" s="6" t="s">
        <v>6</v>
      </c>
      <c r="D523" s="7" t="s">
        <v>937</v>
      </c>
    </row>
    <row r="524" spans="1:4" s="4" customFormat="1" hidden="1" x14ac:dyDescent="0.3">
      <c r="A524" s="4" t="s">
        <v>4</v>
      </c>
      <c r="B524" s="5" t="s">
        <v>563</v>
      </c>
      <c r="C524" s="6" t="s">
        <v>6</v>
      </c>
      <c r="D524" s="7"/>
    </row>
    <row r="525" spans="1:4" s="4" customFormat="1" hidden="1" x14ac:dyDescent="0.3">
      <c r="A525" s="4" t="s">
        <v>4</v>
      </c>
      <c r="B525" s="5" t="s">
        <v>564</v>
      </c>
      <c r="C525" s="6" t="s">
        <v>6</v>
      </c>
      <c r="D525" s="7"/>
    </row>
    <row r="526" spans="1:4" s="4" customFormat="1" ht="24" hidden="1" x14ac:dyDescent="0.3">
      <c r="A526" s="4" t="s">
        <v>4</v>
      </c>
      <c r="B526" s="5" t="s">
        <v>565</v>
      </c>
      <c r="C526" s="6" t="s">
        <v>6</v>
      </c>
      <c r="D526" s="7" t="s">
        <v>609</v>
      </c>
    </row>
    <row r="527" spans="1:4" s="4" customFormat="1" hidden="1" x14ac:dyDescent="0.3">
      <c r="A527" s="4" t="s">
        <v>4</v>
      </c>
      <c r="B527" s="5" t="s">
        <v>566</v>
      </c>
      <c r="C527" s="6" t="s">
        <v>6</v>
      </c>
      <c r="D527" s="7" t="s">
        <v>936</v>
      </c>
    </row>
    <row r="528" spans="1:4" s="4" customFormat="1" hidden="1" x14ac:dyDescent="0.3">
      <c r="A528" s="4" t="s">
        <v>4</v>
      </c>
      <c r="B528" s="5" t="s">
        <v>567</v>
      </c>
      <c r="C528" s="6" t="s">
        <v>6</v>
      </c>
      <c r="D528" s="7" t="s">
        <v>944</v>
      </c>
    </row>
    <row r="529" spans="1:4" s="4" customFormat="1" hidden="1" x14ac:dyDescent="0.3">
      <c r="A529" s="4" t="s">
        <v>4</v>
      </c>
      <c r="B529" s="5" t="s">
        <v>569</v>
      </c>
      <c r="C529" s="6" t="s">
        <v>6</v>
      </c>
      <c r="D529" s="7" t="s">
        <v>950</v>
      </c>
    </row>
    <row r="530" spans="1:4" s="4" customFormat="1" hidden="1" x14ac:dyDescent="0.3">
      <c r="A530" s="4" t="s">
        <v>4</v>
      </c>
      <c r="B530" s="5" t="s">
        <v>570</v>
      </c>
      <c r="C530" s="6" t="s">
        <v>6</v>
      </c>
      <c r="D530" s="7" t="s">
        <v>605</v>
      </c>
    </row>
    <row r="531" spans="1:4" s="4" customFormat="1" hidden="1" x14ac:dyDescent="0.3">
      <c r="A531" s="4" t="s">
        <v>4</v>
      </c>
      <c r="B531" s="5" t="s">
        <v>571</v>
      </c>
      <c r="C531" s="6" t="s">
        <v>6</v>
      </c>
      <c r="D531" s="7" t="s">
        <v>955</v>
      </c>
    </row>
    <row r="532" spans="1:4" s="4" customFormat="1" hidden="1" x14ac:dyDescent="0.3">
      <c r="A532" s="4" t="s">
        <v>4</v>
      </c>
      <c r="B532" s="5" t="s">
        <v>572</v>
      </c>
      <c r="C532" s="6" t="s">
        <v>6</v>
      </c>
      <c r="D532" s="7" t="s">
        <v>955</v>
      </c>
    </row>
    <row r="533" spans="1:4" s="4" customFormat="1" hidden="1" x14ac:dyDescent="0.3">
      <c r="A533" s="4" t="s">
        <v>4</v>
      </c>
      <c r="B533" s="5" t="s">
        <v>573</v>
      </c>
      <c r="C533" s="6" t="s">
        <v>6</v>
      </c>
      <c r="D533" s="7" t="s">
        <v>955</v>
      </c>
    </row>
    <row r="534" spans="1:4" s="4" customFormat="1" hidden="1" x14ac:dyDescent="0.3">
      <c r="A534" s="4" t="s">
        <v>4</v>
      </c>
      <c r="B534" s="5" t="s">
        <v>574</v>
      </c>
      <c r="C534" s="6" t="s">
        <v>6</v>
      </c>
      <c r="D534" s="7" t="s">
        <v>605</v>
      </c>
    </row>
    <row r="535" spans="1:4" s="4" customFormat="1" hidden="1" x14ac:dyDescent="0.3">
      <c r="A535" s="4" t="s">
        <v>4</v>
      </c>
      <c r="B535" s="5" t="s">
        <v>575</v>
      </c>
      <c r="C535" s="6" t="s">
        <v>6</v>
      </c>
      <c r="D535" s="7" t="s">
        <v>948</v>
      </c>
    </row>
    <row r="536" spans="1:4" s="4" customFormat="1" hidden="1" x14ac:dyDescent="0.3">
      <c r="A536" s="4" t="s">
        <v>4</v>
      </c>
      <c r="B536" s="5" t="s">
        <v>576</v>
      </c>
      <c r="C536" s="6" t="s">
        <v>6</v>
      </c>
      <c r="D536" s="7" t="s">
        <v>960</v>
      </c>
    </row>
    <row r="537" spans="1:4" s="4" customFormat="1" hidden="1" x14ac:dyDescent="0.3">
      <c r="A537" s="4" t="s">
        <v>4</v>
      </c>
      <c r="B537" s="5" t="s">
        <v>577</v>
      </c>
      <c r="C537" s="6" t="s">
        <v>6</v>
      </c>
      <c r="D537" s="7" t="s">
        <v>607</v>
      </c>
    </row>
    <row r="538" spans="1:4" s="4" customFormat="1" hidden="1" x14ac:dyDescent="0.3">
      <c r="A538" s="4" t="s">
        <v>4</v>
      </c>
      <c r="B538" s="5" t="s">
        <v>578</v>
      </c>
      <c r="C538" s="6" t="s">
        <v>6</v>
      </c>
      <c r="D538" s="7"/>
    </row>
    <row r="539" spans="1:4" s="4" customFormat="1" hidden="1" x14ac:dyDescent="0.3">
      <c r="A539" s="4" t="s">
        <v>4</v>
      </c>
      <c r="B539" s="5" t="s">
        <v>579</v>
      </c>
      <c r="C539" s="6" t="s">
        <v>6</v>
      </c>
      <c r="D539" s="7" t="s">
        <v>950</v>
      </c>
    </row>
    <row r="540" spans="1:4" s="4" customFormat="1" hidden="1" x14ac:dyDescent="0.3">
      <c r="A540" s="4" t="s">
        <v>4</v>
      </c>
      <c r="B540" s="5" t="s">
        <v>580</v>
      </c>
      <c r="C540" s="6" t="s">
        <v>6</v>
      </c>
      <c r="D540" s="7" t="s">
        <v>607</v>
      </c>
    </row>
    <row r="541" spans="1:4" s="4" customFormat="1" hidden="1" x14ac:dyDescent="0.3">
      <c r="A541" s="4" t="s">
        <v>4</v>
      </c>
      <c r="B541" s="5" t="s">
        <v>581</v>
      </c>
      <c r="C541" s="6" t="s">
        <v>6</v>
      </c>
      <c r="D541" s="7" t="s">
        <v>607</v>
      </c>
    </row>
    <row r="542" spans="1:4" s="4" customFormat="1" hidden="1" x14ac:dyDescent="0.3">
      <c r="A542" s="4" t="s">
        <v>4</v>
      </c>
      <c r="B542" s="5" t="s">
        <v>582</v>
      </c>
      <c r="C542" s="6" t="s">
        <v>6</v>
      </c>
      <c r="D542" s="7" t="s">
        <v>950</v>
      </c>
    </row>
    <row r="543" spans="1:4" s="4" customFormat="1" hidden="1" x14ac:dyDescent="0.3">
      <c r="A543" s="4" t="s">
        <v>4</v>
      </c>
      <c r="B543" s="5" t="s">
        <v>583</v>
      </c>
      <c r="C543" s="6" t="s">
        <v>6</v>
      </c>
      <c r="D543" s="7" t="s">
        <v>605</v>
      </c>
    </row>
    <row r="544" spans="1:4" s="4" customFormat="1" hidden="1" x14ac:dyDescent="0.3">
      <c r="A544" s="4" t="s">
        <v>4</v>
      </c>
      <c r="B544" s="5" t="s">
        <v>585</v>
      </c>
      <c r="C544" s="6" t="s">
        <v>6</v>
      </c>
      <c r="D544" s="7" t="s">
        <v>957</v>
      </c>
    </row>
    <row r="545" spans="1:4" s="4" customFormat="1" hidden="1" x14ac:dyDescent="0.3">
      <c r="A545" s="4" t="s">
        <v>4</v>
      </c>
      <c r="B545" s="5" t="s">
        <v>586</v>
      </c>
      <c r="C545" s="6" t="s">
        <v>6</v>
      </c>
      <c r="D545" s="7" t="s">
        <v>957</v>
      </c>
    </row>
    <row r="546" spans="1:4" s="4" customFormat="1" hidden="1" x14ac:dyDescent="0.3">
      <c r="A546" s="4" t="s">
        <v>4</v>
      </c>
      <c r="B546" s="5" t="s">
        <v>587</v>
      </c>
      <c r="C546" s="6" t="s">
        <v>587</v>
      </c>
      <c r="D546" s="7"/>
    </row>
    <row r="547" spans="1:4" s="4" customFormat="1" hidden="1" x14ac:dyDescent="0.3">
      <c r="A547" s="4" t="s">
        <v>4</v>
      </c>
      <c r="B547" s="5" t="s">
        <v>588</v>
      </c>
      <c r="C547" s="6" t="s">
        <v>589</v>
      </c>
      <c r="D547" s="7"/>
    </row>
    <row r="548" spans="1:4" s="4" customFormat="1" hidden="1" x14ac:dyDescent="0.3">
      <c r="A548" s="4" t="s">
        <v>4</v>
      </c>
      <c r="B548" s="5" t="s">
        <v>590</v>
      </c>
      <c r="C548" s="6" t="s">
        <v>589</v>
      </c>
      <c r="D548" s="7"/>
    </row>
    <row r="549" spans="1:4" s="4" customFormat="1" hidden="1" x14ac:dyDescent="0.3">
      <c r="A549" s="4" t="s">
        <v>4</v>
      </c>
      <c r="B549" s="5" t="s">
        <v>591</v>
      </c>
      <c r="C549" s="6" t="s">
        <v>591</v>
      </c>
      <c r="D549" s="7"/>
    </row>
    <row r="550" spans="1:4" s="4" customFormat="1" hidden="1" x14ac:dyDescent="0.3">
      <c r="A550" s="4" t="s">
        <v>4</v>
      </c>
      <c r="B550" s="5" t="s">
        <v>592</v>
      </c>
      <c r="C550" s="6" t="s">
        <v>592</v>
      </c>
      <c r="D550" s="7"/>
    </row>
    <row r="551" spans="1:4" s="4" customFormat="1" hidden="1" x14ac:dyDescent="0.3">
      <c r="A551" s="4" t="s">
        <v>4</v>
      </c>
      <c r="B551" s="5" t="s">
        <v>593</v>
      </c>
      <c r="C551" s="6" t="s">
        <v>593</v>
      </c>
      <c r="D551" s="7"/>
    </row>
    <row r="552" spans="1:4" s="4" customFormat="1" hidden="1" x14ac:dyDescent="0.3">
      <c r="A552" s="4" t="s">
        <v>4</v>
      </c>
      <c r="B552" s="5" t="s">
        <v>594</v>
      </c>
      <c r="C552" s="6" t="s">
        <v>594</v>
      </c>
      <c r="D552" s="7"/>
    </row>
    <row r="553" spans="1:4" s="4" customFormat="1" hidden="1" x14ac:dyDescent="0.3">
      <c r="A553" s="4" t="s">
        <v>4</v>
      </c>
      <c r="B553" s="5" t="s">
        <v>595</v>
      </c>
      <c r="C553" s="6" t="s">
        <v>596</v>
      </c>
      <c r="D553" s="7"/>
    </row>
    <row r="554" spans="1:4" s="4" customFormat="1" hidden="1" x14ac:dyDescent="0.3">
      <c r="A554" s="4" t="s">
        <v>4</v>
      </c>
      <c r="B554" s="5" t="s">
        <v>597</v>
      </c>
      <c r="C554" s="6" t="s">
        <v>596</v>
      </c>
      <c r="D554" s="7"/>
    </row>
    <row r="555" spans="1:4" s="4" customFormat="1" hidden="1" x14ac:dyDescent="0.3">
      <c r="A555" s="4" t="s">
        <v>4</v>
      </c>
      <c r="B555" s="5" t="s">
        <v>598</v>
      </c>
      <c r="C555" s="6" t="s">
        <v>598</v>
      </c>
      <c r="D555" s="7"/>
    </row>
    <row r="556" spans="1:4" s="4" customFormat="1" hidden="1" x14ac:dyDescent="0.3">
      <c r="A556" s="4" t="s">
        <v>4</v>
      </c>
      <c r="B556" s="5" t="s">
        <v>599</v>
      </c>
      <c r="C556" s="6" t="s">
        <v>599</v>
      </c>
      <c r="D556" s="7"/>
    </row>
    <row r="557" spans="1:4" s="4" customFormat="1" hidden="1" x14ac:dyDescent="0.3">
      <c r="A557" s="4" t="s">
        <v>4</v>
      </c>
      <c r="B557" s="5" t="s">
        <v>600</v>
      </c>
      <c r="C557" s="6" t="s">
        <v>600</v>
      </c>
      <c r="D557" s="7"/>
    </row>
    <row r="558" spans="1:4" s="4" customFormat="1" hidden="1" x14ac:dyDescent="0.3">
      <c r="A558" s="4" t="s">
        <v>4</v>
      </c>
      <c r="B558" s="5" t="s">
        <v>601</v>
      </c>
      <c r="C558" s="6" t="s">
        <v>601</v>
      </c>
      <c r="D558" s="7"/>
    </row>
    <row r="559" spans="1:4" s="4" customFormat="1" hidden="1" x14ac:dyDescent="0.3">
      <c r="A559" s="4" t="s">
        <v>4</v>
      </c>
      <c r="B559" s="5" t="s">
        <v>602</v>
      </c>
      <c r="C559" s="6" t="s">
        <v>602</v>
      </c>
      <c r="D559" s="7"/>
    </row>
  </sheetData>
  <autoFilter ref="A2:D559" xr:uid="{BE40C4E4-1138-47EB-9855-98FF22C3751C}">
    <filterColumn colId="1">
      <filters>
        <filter val="8436 - Automatizar processo Ticketlog"/>
      </filters>
    </filterColumn>
    <filterColumn colId="3">
      <filters blank="1">
        <filter val="Compras"/>
        <filter val="Compras - Gastos diretos"/>
        <filter val="Compras - Gastos indiretos"/>
        <filter val="Custos fixos"/>
        <filter val="Gestão de receita"/>
        <filter val="Gestão de receita  - Precificação"/>
        <filter val="Gestão de receita  - Promoção"/>
        <filter val="Gestão de receita  - Shopper marketing e GC"/>
        <filter val="Go-to-Market"/>
        <filter val="GTM - Distribuição"/>
        <filter val="GTM - Penetração e mix"/>
        <filter val="Jurídico"/>
        <filter val="Jurídico - Redução de demanda"/>
        <filter val="Manufatura"/>
        <filter val="Manufatura  - Comite de perdas"/>
        <filter val="Manufatura  - Gestão de ativos"/>
        <filter val="Manufatura  - Manutenção"/>
        <filter val="Manufatura  - Produtividade"/>
        <filter val="Manufatura  - Sustentabilidade"/>
        <filter val="Portfolio management"/>
        <filter val="Portfolio management - Pães"/>
        <filter val="Portfolio management - STB"/>
        <filter val="Processos administrativos"/>
        <filter val="Saúde - Envolvimento dos colaboradores"/>
        <filter val="Saúde - Visão compartilhada"/>
        <filter val="Saúde organizacional"/>
        <filter val="Tecnologia"/>
        <filter val="Tributos"/>
      </filters>
    </filterColumn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7A9FB0-55CA-416C-A209-AEA4B9AC1814}">
          <x14:formula1>
            <xm:f>'C:\Users\yrivequi\Desktop\[Copia de Propuesta de clasificación EE2E DGVH.xlsx]Hoja2'!#REF!</xm:f>
          </x14:formula1>
          <xm:sqref>D3:D17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CFE3-0FF9-4D9E-AA61-7D9059E9E4F9}">
  <dimension ref="A3:B1382"/>
  <sheetViews>
    <sheetView workbookViewId="0">
      <selection activeCell="E3" sqref="E3"/>
    </sheetView>
  </sheetViews>
  <sheetFormatPr defaultColWidth="8.7265625" defaultRowHeight="14.5" x14ac:dyDescent="0.35"/>
  <cols>
    <col min="1" max="1" width="24.1796875" bestFit="1" customWidth="1"/>
    <col min="2" max="2" width="16.7265625" bestFit="1" customWidth="1"/>
  </cols>
  <sheetData>
    <row r="3" spans="1:2" x14ac:dyDescent="0.35">
      <c r="A3" s="23" t="s">
        <v>1217</v>
      </c>
      <c r="B3" t="s">
        <v>1220</v>
      </c>
    </row>
    <row r="4" spans="1:2" x14ac:dyDescent="0.35">
      <c r="A4" s="24">
        <v>9</v>
      </c>
      <c r="B4" s="25">
        <v>4</v>
      </c>
    </row>
    <row r="5" spans="1:2" x14ac:dyDescent="0.35">
      <c r="A5" s="26">
        <v>-143</v>
      </c>
      <c r="B5" s="25">
        <v>1</v>
      </c>
    </row>
    <row r="6" spans="1:2" x14ac:dyDescent="0.35">
      <c r="A6" s="27">
        <v>353</v>
      </c>
      <c r="B6" s="25">
        <v>1</v>
      </c>
    </row>
    <row r="7" spans="1:2" x14ac:dyDescent="0.35">
      <c r="A7" s="28">
        <v>350</v>
      </c>
      <c r="B7" s="25">
        <v>1</v>
      </c>
    </row>
    <row r="8" spans="1:2" x14ac:dyDescent="0.35">
      <c r="A8" s="29">
        <v>423</v>
      </c>
      <c r="B8" s="25">
        <v>1</v>
      </c>
    </row>
    <row r="9" spans="1:2" x14ac:dyDescent="0.35">
      <c r="A9" s="30">
        <v>0</v>
      </c>
      <c r="B9" s="25">
        <v>1</v>
      </c>
    </row>
    <row r="10" spans="1:2" x14ac:dyDescent="0.35">
      <c r="A10" s="26">
        <v>0</v>
      </c>
      <c r="B10" s="25">
        <v>1</v>
      </c>
    </row>
    <row r="11" spans="1:2" x14ac:dyDescent="0.35">
      <c r="A11" s="27">
        <v>0</v>
      </c>
      <c r="B11" s="25">
        <v>1</v>
      </c>
    </row>
    <row r="12" spans="1:2" x14ac:dyDescent="0.35">
      <c r="A12" s="28">
        <v>0</v>
      </c>
      <c r="B12" s="25">
        <v>1</v>
      </c>
    </row>
    <row r="13" spans="1:2" x14ac:dyDescent="0.35">
      <c r="A13" s="29">
        <v>0</v>
      </c>
      <c r="B13" s="25">
        <v>1</v>
      </c>
    </row>
    <row r="14" spans="1:2" x14ac:dyDescent="0.35">
      <c r="A14" s="30">
        <v>0</v>
      </c>
      <c r="B14" s="25">
        <v>1</v>
      </c>
    </row>
    <row r="15" spans="1:2" x14ac:dyDescent="0.35">
      <c r="A15" s="26">
        <v>33</v>
      </c>
      <c r="B15" s="25">
        <v>1</v>
      </c>
    </row>
    <row r="16" spans="1:2" x14ac:dyDescent="0.35">
      <c r="A16" s="27">
        <v>36</v>
      </c>
      <c r="B16" s="25">
        <v>1</v>
      </c>
    </row>
    <row r="17" spans="1:2" x14ac:dyDescent="0.35">
      <c r="A17" s="28">
        <v>26</v>
      </c>
      <c r="B17" s="25">
        <v>1</v>
      </c>
    </row>
    <row r="18" spans="1:2" x14ac:dyDescent="0.35">
      <c r="A18" s="29">
        <v>36</v>
      </c>
      <c r="B18" s="25">
        <v>1</v>
      </c>
    </row>
    <row r="19" spans="1:2" x14ac:dyDescent="0.35">
      <c r="A19" s="30">
        <v>24</v>
      </c>
      <c r="B19" s="25">
        <v>1</v>
      </c>
    </row>
    <row r="20" spans="1:2" x14ac:dyDescent="0.35">
      <c r="A20" s="26">
        <v>151</v>
      </c>
      <c r="B20" s="25">
        <v>1</v>
      </c>
    </row>
    <row r="21" spans="1:2" x14ac:dyDescent="0.35">
      <c r="A21" s="27">
        <v>92</v>
      </c>
      <c r="B21" s="25">
        <v>1</v>
      </c>
    </row>
    <row r="22" spans="1:2" x14ac:dyDescent="0.35">
      <c r="A22" s="28">
        <v>115</v>
      </c>
      <c r="B22" s="25">
        <v>1</v>
      </c>
    </row>
    <row r="23" spans="1:2" x14ac:dyDescent="0.35">
      <c r="A23" s="29">
        <v>0</v>
      </c>
      <c r="B23" s="25">
        <v>1</v>
      </c>
    </row>
    <row r="24" spans="1:2" x14ac:dyDescent="0.35">
      <c r="A24" s="30">
        <v>0</v>
      </c>
      <c r="B24" s="25">
        <v>1</v>
      </c>
    </row>
    <row r="25" spans="1:2" x14ac:dyDescent="0.35">
      <c r="A25" s="24">
        <v>10</v>
      </c>
      <c r="B25" s="25">
        <v>16</v>
      </c>
    </row>
    <row r="26" spans="1:2" x14ac:dyDescent="0.35">
      <c r="A26" s="26">
        <v>-461</v>
      </c>
      <c r="B26" s="25">
        <v>1</v>
      </c>
    </row>
    <row r="27" spans="1:2" x14ac:dyDescent="0.35">
      <c r="A27" s="27">
        <v>925</v>
      </c>
      <c r="B27" s="25">
        <v>1</v>
      </c>
    </row>
    <row r="28" spans="1:2" x14ac:dyDescent="0.35">
      <c r="A28" s="28">
        <v>1820</v>
      </c>
      <c r="B28" s="25">
        <v>1</v>
      </c>
    </row>
    <row r="29" spans="1:2" x14ac:dyDescent="0.35">
      <c r="A29" s="29">
        <v>307</v>
      </c>
      <c r="B29" s="25">
        <v>1</v>
      </c>
    </row>
    <row r="30" spans="1:2" x14ac:dyDescent="0.35">
      <c r="A30" s="30">
        <v>536</v>
      </c>
      <c r="B30" s="25">
        <v>1</v>
      </c>
    </row>
    <row r="31" spans="1:2" x14ac:dyDescent="0.35">
      <c r="A31" s="26">
        <v>0</v>
      </c>
      <c r="B31" s="25">
        <v>6</v>
      </c>
    </row>
    <row r="32" spans="1:2" x14ac:dyDescent="0.35">
      <c r="A32" s="27">
        <v>-869.59699999999998</v>
      </c>
      <c r="B32" s="25">
        <v>1</v>
      </c>
    </row>
    <row r="33" spans="1:2" x14ac:dyDescent="0.35">
      <c r="A33" s="28">
        <v>-193.637</v>
      </c>
      <c r="B33" s="25">
        <v>1</v>
      </c>
    </row>
    <row r="34" spans="1:2" x14ac:dyDescent="0.35">
      <c r="A34" s="29">
        <v>0</v>
      </c>
      <c r="B34" s="25">
        <v>1</v>
      </c>
    </row>
    <row r="35" spans="1:2" x14ac:dyDescent="0.35">
      <c r="A35" s="30">
        <v>53.600000000000023</v>
      </c>
      <c r="B35" s="25">
        <v>1</v>
      </c>
    </row>
    <row r="36" spans="1:2" x14ac:dyDescent="0.35">
      <c r="A36" s="27">
        <v>-6</v>
      </c>
      <c r="B36" s="25">
        <v>1</v>
      </c>
    </row>
    <row r="37" spans="1:2" x14ac:dyDescent="0.35">
      <c r="A37" s="28">
        <v>42.2</v>
      </c>
      <c r="B37" s="25">
        <v>1</v>
      </c>
    </row>
    <row r="38" spans="1:2" x14ac:dyDescent="0.35">
      <c r="A38" s="29">
        <v>41.3</v>
      </c>
      <c r="B38" s="25">
        <v>1</v>
      </c>
    </row>
    <row r="39" spans="1:2" x14ac:dyDescent="0.35">
      <c r="A39" s="30">
        <v>68</v>
      </c>
      <c r="B39" s="25">
        <v>1</v>
      </c>
    </row>
    <row r="40" spans="1:2" x14ac:dyDescent="0.35">
      <c r="A40" s="27">
        <v>0</v>
      </c>
      <c r="B40" s="25">
        <v>3</v>
      </c>
    </row>
    <row r="41" spans="1:2" x14ac:dyDescent="0.35">
      <c r="A41" s="28">
        <v>0</v>
      </c>
      <c r="B41" s="25">
        <v>2</v>
      </c>
    </row>
    <row r="42" spans="1:2" x14ac:dyDescent="0.35">
      <c r="A42" s="29">
        <v>0</v>
      </c>
      <c r="B42" s="25">
        <v>2</v>
      </c>
    </row>
    <row r="43" spans="1:2" x14ac:dyDescent="0.35">
      <c r="A43" s="30">
        <v>0</v>
      </c>
      <c r="B43" s="25">
        <v>2</v>
      </c>
    </row>
    <row r="44" spans="1:2" x14ac:dyDescent="0.35">
      <c r="A44" s="28">
        <v>36</v>
      </c>
      <c r="B44" s="25">
        <v>1</v>
      </c>
    </row>
    <row r="45" spans="1:2" x14ac:dyDescent="0.35">
      <c r="A45" s="29">
        <v>76</v>
      </c>
      <c r="B45" s="25">
        <v>1</v>
      </c>
    </row>
    <row r="46" spans="1:2" x14ac:dyDescent="0.35">
      <c r="A46" s="30">
        <v>91</v>
      </c>
      <c r="B46" s="25">
        <v>1</v>
      </c>
    </row>
    <row r="47" spans="1:2" x14ac:dyDescent="0.35">
      <c r="A47" s="27">
        <v>150</v>
      </c>
      <c r="B47" s="25">
        <v>1</v>
      </c>
    </row>
    <row r="48" spans="1:2" x14ac:dyDescent="0.35">
      <c r="A48" s="28">
        <v>141</v>
      </c>
      <c r="B48" s="25">
        <v>1</v>
      </c>
    </row>
    <row r="49" spans="1:2" x14ac:dyDescent="0.35">
      <c r="A49" s="29">
        <v>137</v>
      </c>
      <c r="B49" s="25">
        <v>1</v>
      </c>
    </row>
    <row r="50" spans="1:2" x14ac:dyDescent="0.35">
      <c r="A50" s="30">
        <v>279.8</v>
      </c>
      <c r="B50" s="25">
        <v>1</v>
      </c>
    </row>
    <row r="51" spans="1:2" x14ac:dyDescent="0.35">
      <c r="A51" s="26">
        <v>2</v>
      </c>
      <c r="B51" s="25">
        <v>1</v>
      </c>
    </row>
    <row r="52" spans="1:2" x14ac:dyDescent="0.35">
      <c r="A52" s="27">
        <v>0</v>
      </c>
      <c r="B52" s="25">
        <v>1</v>
      </c>
    </row>
    <row r="53" spans="1:2" x14ac:dyDescent="0.35">
      <c r="A53" s="28">
        <v>0</v>
      </c>
      <c r="B53" s="25">
        <v>1</v>
      </c>
    </row>
    <row r="54" spans="1:2" x14ac:dyDescent="0.35">
      <c r="A54" s="29">
        <v>0</v>
      </c>
      <c r="B54" s="25">
        <v>1</v>
      </c>
    </row>
    <row r="55" spans="1:2" x14ac:dyDescent="0.35">
      <c r="A55" s="30">
        <v>36</v>
      </c>
      <c r="B55" s="25">
        <v>1</v>
      </c>
    </row>
    <row r="56" spans="1:2" x14ac:dyDescent="0.35">
      <c r="A56" s="26">
        <v>15</v>
      </c>
      <c r="B56" s="25">
        <v>1</v>
      </c>
    </row>
    <row r="57" spans="1:2" x14ac:dyDescent="0.35">
      <c r="A57" s="27">
        <v>17</v>
      </c>
      <c r="B57" s="25">
        <v>1</v>
      </c>
    </row>
    <row r="58" spans="1:2" x14ac:dyDescent="0.35">
      <c r="A58" s="28">
        <v>17</v>
      </c>
      <c r="B58" s="25">
        <v>1</v>
      </c>
    </row>
    <row r="59" spans="1:2" x14ac:dyDescent="0.35">
      <c r="A59" s="29">
        <v>13</v>
      </c>
      <c r="B59" s="25">
        <v>1</v>
      </c>
    </row>
    <row r="60" spans="1:2" x14ac:dyDescent="0.35">
      <c r="A60" s="30">
        <v>12</v>
      </c>
      <c r="B60" s="25">
        <v>1</v>
      </c>
    </row>
    <row r="61" spans="1:2" x14ac:dyDescent="0.35">
      <c r="A61" s="26">
        <v>16.5</v>
      </c>
      <c r="B61" s="25">
        <v>1</v>
      </c>
    </row>
    <row r="62" spans="1:2" x14ac:dyDescent="0.35">
      <c r="A62" s="27">
        <v>19.899999999999999</v>
      </c>
      <c r="B62" s="25">
        <v>1</v>
      </c>
    </row>
    <row r="63" spans="1:2" x14ac:dyDescent="0.35">
      <c r="A63" s="28">
        <v>17.8</v>
      </c>
      <c r="B63" s="25">
        <v>1</v>
      </c>
    </row>
    <row r="64" spans="1:2" x14ac:dyDescent="0.35">
      <c r="A64" s="29">
        <v>17.155999999999999</v>
      </c>
      <c r="B64" s="25">
        <v>1</v>
      </c>
    </row>
    <row r="65" spans="1:2" x14ac:dyDescent="0.35">
      <c r="A65" s="30">
        <v>16.111999999999998</v>
      </c>
      <c r="B65" s="25">
        <v>1</v>
      </c>
    </row>
    <row r="66" spans="1:2" x14ac:dyDescent="0.35">
      <c r="A66" s="26">
        <v>27</v>
      </c>
      <c r="B66" s="25">
        <v>1</v>
      </c>
    </row>
    <row r="67" spans="1:2" x14ac:dyDescent="0.35">
      <c r="A67" s="27">
        <v>44</v>
      </c>
      <c r="B67" s="25">
        <v>1</v>
      </c>
    </row>
    <row r="68" spans="1:2" x14ac:dyDescent="0.35">
      <c r="A68" s="28">
        <v>27.166</v>
      </c>
      <c r="B68" s="25">
        <v>1</v>
      </c>
    </row>
    <row r="69" spans="1:2" x14ac:dyDescent="0.35">
      <c r="A69" s="29">
        <v>26</v>
      </c>
      <c r="B69" s="25">
        <v>1</v>
      </c>
    </row>
    <row r="70" spans="1:2" x14ac:dyDescent="0.35">
      <c r="A70" s="30">
        <v>31</v>
      </c>
      <c r="B70" s="25">
        <v>1</v>
      </c>
    </row>
    <row r="71" spans="1:2" x14ac:dyDescent="0.35">
      <c r="A71" s="26">
        <v>32</v>
      </c>
      <c r="B71" s="25">
        <v>1</v>
      </c>
    </row>
    <row r="72" spans="1:2" x14ac:dyDescent="0.35">
      <c r="A72" s="27">
        <v>70</v>
      </c>
      <c r="B72" s="25">
        <v>1</v>
      </c>
    </row>
    <row r="73" spans="1:2" x14ac:dyDescent="0.35">
      <c r="A73" s="28">
        <v>101</v>
      </c>
      <c r="B73" s="25">
        <v>1</v>
      </c>
    </row>
    <row r="74" spans="1:2" x14ac:dyDescent="0.35">
      <c r="A74" s="29">
        <v>126</v>
      </c>
      <c r="B74" s="25">
        <v>1</v>
      </c>
    </row>
    <row r="75" spans="1:2" x14ac:dyDescent="0.35">
      <c r="A75" s="30">
        <v>40</v>
      </c>
      <c r="B75" s="25">
        <v>1</v>
      </c>
    </row>
    <row r="76" spans="1:2" x14ac:dyDescent="0.35">
      <c r="A76" s="26">
        <v>34.1</v>
      </c>
      <c r="B76" s="25">
        <v>1</v>
      </c>
    </row>
    <row r="77" spans="1:2" x14ac:dyDescent="0.35">
      <c r="A77" s="27">
        <v>20</v>
      </c>
      <c r="B77" s="25">
        <v>1</v>
      </c>
    </row>
    <row r="78" spans="1:2" x14ac:dyDescent="0.35">
      <c r="A78" s="28">
        <v>15.2</v>
      </c>
      <c r="B78" s="25">
        <v>1</v>
      </c>
    </row>
    <row r="79" spans="1:2" x14ac:dyDescent="0.35">
      <c r="A79" s="29">
        <v>44.8</v>
      </c>
      <c r="B79" s="25">
        <v>1</v>
      </c>
    </row>
    <row r="80" spans="1:2" x14ac:dyDescent="0.35">
      <c r="A80" s="30">
        <v>0</v>
      </c>
      <c r="B80" s="25">
        <v>1</v>
      </c>
    </row>
    <row r="81" spans="1:2" x14ac:dyDescent="0.35">
      <c r="A81" s="26">
        <v>62</v>
      </c>
      <c r="B81" s="25">
        <v>1</v>
      </c>
    </row>
    <row r="82" spans="1:2" x14ac:dyDescent="0.35">
      <c r="A82" s="27">
        <v>67</v>
      </c>
      <c r="B82" s="25">
        <v>1</v>
      </c>
    </row>
    <row r="83" spans="1:2" x14ac:dyDescent="0.35">
      <c r="A83" s="28">
        <v>59</v>
      </c>
      <c r="B83" s="25">
        <v>1</v>
      </c>
    </row>
    <row r="84" spans="1:2" x14ac:dyDescent="0.35">
      <c r="A84" s="29">
        <v>59</v>
      </c>
      <c r="B84" s="25">
        <v>1</v>
      </c>
    </row>
    <row r="85" spans="1:2" x14ac:dyDescent="0.35">
      <c r="A85" s="30">
        <v>62</v>
      </c>
      <c r="B85" s="25">
        <v>1</v>
      </c>
    </row>
    <row r="86" spans="1:2" x14ac:dyDescent="0.35">
      <c r="A86" s="26">
        <v>141.96299999999999</v>
      </c>
      <c r="B86" s="25">
        <v>1</v>
      </c>
    </row>
    <row r="87" spans="1:2" x14ac:dyDescent="0.35">
      <c r="A87" s="27">
        <v>138</v>
      </c>
      <c r="B87" s="25">
        <v>1</v>
      </c>
    </row>
    <row r="88" spans="1:2" x14ac:dyDescent="0.35">
      <c r="A88" s="28">
        <v>227</v>
      </c>
      <c r="B88" s="25">
        <v>1</v>
      </c>
    </row>
    <row r="89" spans="1:2" x14ac:dyDescent="0.35">
      <c r="A89" s="29">
        <v>179.9</v>
      </c>
      <c r="B89" s="25">
        <v>1</v>
      </c>
    </row>
    <row r="90" spans="1:2" x14ac:dyDescent="0.35">
      <c r="A90" s="30">
        <v>175.9</v>
      </c>
      <c r="B90" s="25">
        <v>1</v>
      </c>
    </row>
    <row r="91" spans="1:2" x14ac:dyDescent="0.35">
      <c r="A91" s="26">
        <v>273</v>
      </c>
      <c r="B91" s="25">
        <v>1</v>
      </c>
    </row>
    <row r="92" spans="1:2" x14ac:dyDescent="0.35">
      <c r="A92" s="27">
        <v>326</v>
      </c>
      <c r="B92" s="25">
        <v>1</v>
      </c>
    </row>
    <row r="93" spans="1:2" x14ac:dyDescent="0.35">
      <c r="A93" s="28">
        <v>247</v>
      </c>
      <c r="B93" s="25">
        <v>1</v>
      </c>
    </row>
    <row r="94" spans="1:2" x14ac:dyDescent="0.35">
      <c r="A94" s="29">
        <v>274</v>
      </c>
      <c r="B94" s="25">
        <v>1</v>
      </c>
    </row>
    <row r="95" spans="1:2" x14ac:dyDescent="0.35">
      <c r="A95" s="30">
        <v>181</v>
      </c>
      <c r="B95" s="25">
        <v>1</v>
      </c>
    </row>
    <row r="96" spans="1:2" x14ac:dyDescent="0.35">
      <c r="A96" s="24">
        <v>11</v>
      </c>
      <c r="B96" s="25">
        <v>38</v>
      </c>
    </row>
    <row r="97" spans="1:2" x14ac:dyDescent="0.35">
      <c r="A97" s="26">
        <v>-11.5</v>
      </c>
      <c r="B97" s="25">
        <v>1</v>
      </c>
    </row>
    <row r="98" spans="1:2" x14ac:dyDescent="0.35">
      <c r="A98" s="27">
        <v>-12.6</v>
      </c>
      <c r="B98" s="25">
        <v>1</v>
      </c>
    </row>
    <row r="99" spans="1:2" x14ac:dyDescent="0.35">
      <c r="A99" s="28">
        <v>-12.200000000000001</v>
      </c>
      <c r="B99" s="25">
        <v>1</v>
      </c>
    </row>
    <row r="100" spans="1:2" x14ac:dyDescent="0.35">
      <c r="A100" s="29">
        <v>-12.9</v>
      </c>
      <c r="B100" s="25">
        <v>1</v>
      </c>
    </row>
    <row r="101" spans="1:2" x14ac:dyDescent="0.35">
      <c r="A101" s="30">
        <v>-2.8000000000000007</v>
      </c>
      <c r="B101" s="25">
        <v>1</v>
      </c>
    </row>
    <row r="102" spans="1:2" x14ac:dyDescent="0.35">
      <c r="A102" s="26">
        <v>-9.2880000000000003</v>
      </c>
      <c r="B102" s="25">
        <v>1</v>
      </c>
    </row>
    <row r="103" spans="1:2" x14ac:dyDescent="0.35">
      <c r="A103" s="27">
        <v>-15.058000000000002</v>
      </c>
      <c r="B103" s="25">
        <v>1</v>
      </c>
    </row>
    <row r="104" spans="1:2" x14ac:dyDescent="0.35">
      <c r="A104" s="28">
        <v>-18.038</v>
      </c>
      <c r="B104" s="25">
        <v>1</v>
      </c>
    </row>
    <row r="105" spans="1:2" x14ac:dyDescent="0.35">
      <c r="A105" s="29">
        <v>0</v>
      </c>
      <c r="B105" s="25">
        <v>1</v>
      </c>
    </row>
    <row r="106" spans="1:2" x14ac:dyDescent="0.35">
      <c r="A106" s="30">
        <v>26.118000000000009</v>
      </c>
      <c r="B106" s="25">
        <v>1</v>
      </c>
    </row>
    <row r="107" spans="1:2" x14ac:dyDescent="0.35">
      <c r="A107" s="26">
        <v>0</v>
      </c>
      <c r="B107" s="25">
        <v>15</v>
      </c>
    </row>
    <row r="108" spans="1:2" x14ac:dyDescent="0.35">
      <c r="A108" s="27">
        <v>0</v>
      </c>
      <c r="B108" s="25">
        <v>15</v>
      </c>
    </row>
    <row r="109" spans="1:2" x14ac:dyDescent="0.35">
      <c r="A109" s="28">
        <v>-674.93</v>
      </c>
      <c r="B109" s="25">
        <v>1</v>
      </c>
    </row>
    <row r="110" spans="1:2" x14ac:dyDescent="0.35">
      <c r="A110" s="29">
        <v>-396.73200000000003</v>
      </c>
      <c r="B110" s="25">
        <v>1</v>
      </c>
    </row>
    <row r="111" spans="1:2" x14ac:dyDescent="0.35">
      <c r="A111" s="30">
        <v>215.65899999999999</v>
      </c>
      <c r="B111" s="25">
        <v>1</v>
      </c>
    </row>
    <row r="112" spans="1:2" x14ac:dyDescent="0.35">
      <c r="A112" s="28">
        <v>0</v>
      </c>
      <c r="B112" s="25">
        <v>14</v>
      </c>
    </row>
    <row r="113" spans="1:2" x14ac:dyDescent="0.35">
      <c r="A113" s="29">
        <v>0</v>
      </c>
      <c r="B113" s="25">
        <v>14</v>
      </c>
    </row>
    <row r="114" spans="1:2" x14ac:dyDescent="0.35">
      <c r="A114" s="30">
        <v>-44.8</v>
      </c>
      <c r="B114" s="25">
        <v>1</v>
      </c>
    </row>
    <row r="115" spans="1:2" x14ac:dyDescent="0.35">
      <c r="A115" s="30">
        <v>0</v>
      </c>
      <c r="B115" s="25">
        <v>10</v>
      </c>
    </row>
    <row r="116" spans="1:2" x14ac:dyDescent="0.35">
      <c r="A116" s="30">
        <v>16.499999999999996</v>
      </c>
      <c r="B116" s="25">
        <v>1</v>
      </c>
    </row>
    <row r="117" spans="1:2" x14ac:dyDescent="0.35">
      <c r="A117" s="30">
        <v>32.4</v>
      </c>
      <c r="B117" s="25">
        <v>1</v>
      </c>
    </row>
    <row r="118" spans="1:2" x14ac:dyDescent="0.35">
      <c r="A118" s="30">
        <v>46</v>
      </c>
      <c r="B118" s="25">
        <v>1</v>
      </c>
    </row>
    <row r="119" spans="1:2" x14ac:dyDescent="0.35">
      <c r="A119" s="26">
        <v>1.1000000000000014</v>
      </c>
      <c r="B119" s="25">
        <v>1</v>
      </c>
    </row>
    <row r="120" spans="1:2" x14ac:dyDescent="0.35">
      <c r="A120" s="27">
        <v>45.1</v>
      </c>
      <c r="B120" s="25">
        <v>1</v>
      </c>
    </row>
    <row r="121" spans="1:2" x14ac:dyDescent="0.35">
      <c r="A121" s="28">
        <v>43.8</v>
      </c>
      <c r="B121" s="25">
        <v>1</v>
      </c>
    </row>
    <row r="122" spans="1:2" x14ac:dyDescent="0.35">
      <c r="A122" s="29">
        <v>32.700000000000003</v>
      </c>
      <c r="B122" s="25">
        <v>1</v>
      </c>
    </row>
    <row r="123" spans="1:2" x14ac:dyDescent="0.35">
      <c r="A123" s="30">
        <v>29.45</v>
      </c>
      <c r="B123" s="25">
        <v>1</v>
      </c>
    </row>
    <row r="124" spans="1:2" x14ac:dyDescent="0.35">
      <c r="A124" s="26">
        <v>5.5839999999999996</v>
      </c>
      <c r="B124" s="25">
        <v>1</v>
      </c>
    </row>
    <row r="125" spans="1:2" x14ac:dyDescent="0.35">
      <c r="A125" s="27">
        <v>-906.1</v>
      </c>
      <c r="B125" s="25">
        <v>1</v>
      </c>
    </row>
    <row r="126" spans="1:2" x14ac:dyDescent="0.35">
      <c r="A126" s="28">
        <v>62.1</v>
      </c>
      <c r="B126" s="25">
        <v>1</v>
      </c>
    </row>
    <row r="127" spans="1:2" x14ac:dyDescent="0.35">
      <c r="A127" s="29">
        <v>55.684000000000005</v>
      </c>
      <c r="B127" s="25">
        <v>1</v>
      </c>
    </row>
    <row r="128" spans="1:2" x14ac:dyDescent="0.35">
      <c r="A128" s="30">
        <v>45</v>
      </c>
      <c r="B128" s="25">
        <v>1</v>
      </c>
    </row>
    <row r="129" spans="1:2" x14ac:dyDescent="0.35">
      <c r="A129" s="26">
        <v>6.4</v>
      </c>
      <c r="B129" s="25">
        <v>1</v>
      </c>
    </row>
    <row r="130" spans="1:2" x14ac:dyDescent="0.35">
      <c r="A130" s="27">
        <v>21</v>
      </c>
      <c r="B130" s="25">
        <v>1</v>
      </c>
    </row>
    <row r="131" spans="1:2" x14ac:dyDescent="0.35">
      <c r="A131" s="28">
        <v>19.8</v>
      </c>
      <c r="B131" s="25">
        <v>1</v>
      </c>
    </row>
    <row r="132" spans="1:2" x14ac:dyDescent="0.35">
      <c r="A132" s="29">
        <v>9.8000000000000007</v>
      </c>
      <c r="B132" s="25">
        <v>1</v>
      </c>
    </row>
    <row r="133" spans="1:2" x14ac:dyDescent="0.35">
      <c r="A133" s="30">
        <v>0</v>
      </c>
      <c r="B133" s="25">
        <v>1</v>
      </c>
    </row>
    <row r="134" spans="1:2" x14ac:dyDescent="0.35">
      <c r="A134" s="26">
        <v>10.45</v>
      </c>
      <c r="B134" s="25">
        <v>1</v>
      </c>
    </row>
    <row r="135" spans="1:2" x14ac:dyDescent="0.35">
      <c r="A135" s="27">
        <v>25.799999999999997</v>
      </c>
      <c r="B135" s="25">
        <v>1</v>
      </c>
    </row>
    <row r="136" spans="1:2" x14ac:dyDescent="0.35">
      <c r="A136" s="28">
        <v>45</v>
      </c>
      <c r="B136" s="25">
        <v>1</v>
      </c>
    </row>
    <row r="137" spans="1:2" x14ac:dyDescent="0.35">
      <c r="A137" s="29">
        <v>68</v>
      </c>
      <c r="B137" s="25">
        <v>1</v>
      </c>
    </row>
    <row r="138" spans="1:2" x14ac:dyDescent="0.35">
      <c r="A138" s="30">
        <v>177</v>
      </c>
      <c r="B138" s="25">
        <v>1</v>
      </c>
    </row>
    <row r="139" spans="1:2" x14ac:dyDescent="0.35">
      <c r="A139" s="26">
        <v>11.1</v>
      </c>
      <c r="B139" s="25">
        <v>1</v>
      </c>
    </row>
    <row r="140" spans="1:2" x14ac:dyDescent="0.35">
      <c r="A140" s="27">
        <v>23.3</v>
      </c>
      <c r="B140" s="25">
        <v>1</v>
      </c>
    </row>
    <row r="141" spans="1:2" x14ac:dyDescent="0.35">
      <c r="A141" s="28">
        <v>10.9</v>
      </c>
      <c r="B141" s="25">
        <v>1</v>
      </c>
    </row>
    <row r="142" spans="1:2" x14ac:dyDescent="0.35">
      <c r="A142" s="29">
        <v>10.1</v>
      </c>
      <c r="B142" s="25">
        <v>1</v>
      </c>
    </row>
    <row r="143" spans="1:2" x14ac:dyDescent="0.35">
      <c r="A143" s="30">
        <v>15</v>
      </c>
      <c r="B143" s="25">
        <v>1</v>
      </c>
    </row>
    <row r="144" spans="1:2" x14ac:dyDescent="0.35">
      <c r="A144" s="26">
        <v>21</v>
      </c>
      <c r="B144" s="25">
        <v>1</v>
      </c>
    </row>
    <row r="145" spans="1:2" x14ac:dyDescent="0.35">
      <c r="A145" s="27">
        <v>39</v>
      </c>
      <c r="B145" s="25">
        <v>1</v>
      </c>
    </row>
    <row r="146" spans="1:2" x14ac:dyDescent="0.35">
      <c r="A146" s="28">
        <v>-10</v>
      </c>
      <c r="B146" s="25">
        <v>1</v>
      </c>
    </row>
    <row r="147" spans="1:2" x14ac:dyDescent="0.35">
      <c r="A147" s="29">
        <v>-10</v>
      </c>
      <c r="B147" s="25">
        <v>1</v>
      </c>
    </row>
    <row r="148" spans="1:2" x14ac:dyDescent="0.35">
      <c r="A148" s="30">
        <v>6</v>
      </c>
      <c r="B148" s="25">
        <v>1</v>
      </c>
    </row>
    <row r="149" spans="1:2" x14ac:dyDescent="0.35">
      <c r="A149" s="26">
        <v>29</v>
      </c>
      <c r="B149" s="25">
        <v>1</v>
      </c>
    </row>
    <row r="150" spans="1:2" x14ac:dyDescent="0.35">
      <c r="A150" s="27">
        <v>34</v>
      </c>
      <c r="B150" s="25">
        <v>1</v>
      </c>
    </row>
    <row r="151" spans="1:2" x14ac:dyDescent="0.35">
      <c r="A151" s="28">
        <v>59</v>
      </c>
      <c r="B151" s="25">
        <v>1</v>
      </c>
    </row>
    <row r="152" spans="1:2" x14ac:dyDescent="0.35">
      <c r="A152" s="29">
        <v>36</v>
      </c>
      <c r="B152" s="25">
        <v>1</v>
      </c>
    </row>
    <row r="153" spans="1:2" x14ac:dyDescent="0.35">
      <c r="A153" s="30">
        <v>10</v>
      </c>
      <c r="B153" s="25">
        <v>1</v>
      </c>
    </row>
    <row r="154" spans="1:2" x14ac:dyDescent="0.35">
      <c r="A154" s="26">
        <v>42.1</v>
      </c>
      <c r="B154" s="25">
        <v>1</v>
      </c>
    </row>
    <row r="155" spans="1:2" x14ac:dyDescent="0.35">
      <c r="A155" s="27">
        <v>42.1</v>
      </c>
      <c r="B155" s="25">
        <v>1</v>
      </c>
    </row>
    <row r="156" spans="1:2" x14ac:dyDescent="0.35">
      <c r="A156" s="28">
        <v>50.1</v>
      </c>
      <c r="B156" s="25">
        <v>1</v>
      </c>
    </row>
    <row r="157" spans="1:2" x14ac:dyDescent="0.35">
      <c r="A157" s="29">
        <v>50.4</v>
      </c>
      <c r="B157" s="25">
        <v>1</v>
      </c>
    </row>
    <row r="158" spans="1:2" x14ac:dyDescent="0.35">
      <c r="A158" s="30">
        <v>55</v>
      </c>
      <c r="B158" s="25">
        <v>1</v>
      </c>
    </row>
    <row r="159" spans="1:2" x14ac:dyDescent="0.35">
      <c r="A159" s="26">
        <v>45.61</v>
      </c>
      <c r="B159" s="25">
        <v>1</v>
      </c>
    </row>
    <row r="160" spans="1:2" x14ac:dyDescent="0.35">
      <c r="A160" s="27">
        <v>-9</v>
      </c>
      <c r="B160" s="25">
        <v>1</v>
      </c>
    </row>
    <row r="161" spans="1:2" x14ac:dyDescent="0.35">
      <c r="A161" s="28">
        <v>5.8810000000000002</v>
      </c>
      <c r="B161" s="25">
        <v>1</v>
      </c>
    </row>
    <row r="162" spans="1:2" x14ac:dyDescent="0.35">
      <c r="A162" s="29">
        <v>19.030999999999999</v>
      </c>
      <c r="B162" s="25">
        <v>1</v>
      </c>
    </row>
    <row r="163" spans="1:2" x14ac:dyDescent="0.35">
      <c r="A163" s="30">
        <v>7</v>
      </c>
      <c r="B163" s="25">
        <v>1</v>
      </c>
    </row>
    <row r="164" spans="1:2" x14ac:dyDescent="0.35">
      <c r="A164" s="26">
        <v>96.95</v>
      </c>
      <c r="B164" s="25">
        <v>1</v>
      </c>
    </row>
    <row r="165" spans="1:2" x14ac:dyDescent="0.35">
      <c r="A165" s="27">
        <v>101.304</v>
      </c>
      <c r="B165" s="25">
        <v>1</v>
      </c>
    </row>
    <row r="166" spans="1:2" x14ac:dyDescent="0.35">
      <c r="A166" s="28">
        <v>96.64</v>
      </c>
      <c r="B166" s="25">
        <v>1</v>
      </c>
    </row>
    <row r="167" spans="1:2" x14ac:dyDescent="0.35">
      <c r="A167" s="29">
        <v>96.67</v>
      </c>
      <c r="B167" s="25">
        <v>1</v>
      </c>
    </row>
    <row r="168" spans="1:2" x14ac:dyDescent="0.35">
      <c r="A168" s="30">
        <v>0</v>
      </c>
      <c r="B168" s="25">
        <v>1</v>
      </c>
    </row>
    <row r="169" spans="1:2" x14ac:dyDescent="0.35">
      <c r="A169" s="26">
        <v>112</v>
      </c>
      <c r="B169" s="25">
        <v>1</v>
      </c>
    </row>
    <row r="170" spans="1:2" x14ac:dyDescent="0.35">
      <c r="A170" s="27">
        <v>97</v>
      </c>
      <c r="B170" s="25">
        <v>1</v>
      </c>
    </row>
    <row r="171" spans="1:2" x14ac:dyDescent="0.35">
      <c r="A171" s="28">
        <v>75</v>
      </c>
      <c r="B171" s="25">
        <v>1</v>
      </c>
    </row>
    <row r="172" spans="1:2" x14ac:dyDescent="0.35">
      <c r="A172" s="29">
        <v>78</v>
      </c>
      <c r="B172" s="25">
        <v>1</v>
      </c>
    </row>
    <row r="173" spans="1:2" x14ac:dyDescent="0.35">
      <c r="A173" s="30">
        <v>65</v>
      </c>
      <c r="B173" s="25">
        <v>1</v>
      </c>
    </row>
    <row r="174" spans="1:2" x14ac:dyDescent="0.35">
      <c r="A174" s="26">
        <v>291.39710943439059</v>
      </c>
      <c r="B174" s="25">
        <v>1</v>
      </c>
    </row>
    <row r="175" spans="1:2" x14ac:dyDescent="0.35">
      <c r="A175" s="27">
        <v>831.9888668653324</v>
      </c>
      <c r="B175" s="25">
        <v>1</v>
      </c>
    </row>
    <row r="176" spans="1:2" x14ac:dyDescent="0.35">
      <c r="A176" s="28">
        <v>625.4065913250937</v>
      </c>
      <c r="B176" s="25">
        <v>1</v>
      </c>
    </row>
    <row r="177" spans="1:2" x14ac:dyDescent="0.35">
      <c r="A177" s="29">
        <v>293.90083596750821</v>
      </c>
      <c r="B177" s="25">
        <v>1</v>
      </c>
    </row>
    <row r="178" spans="1:2" x14ac:dyDescent="0.35">
      <c r="A178" s="30">
        <v>292.2994674749142</v>
      </c>
      <c r="B178" s="25">
        <v>1</v>
      </c>
    </row>
    <row r="179" spans="1:2" x14ac:dyDescent="0.35">
      <c r="A179" s="26" t="s">
        <v>1214</v>
      </c>
      <c r="B179" s="25">
        <v>9</v>
      </c>
    </row>
    <row r="180" spans="1:2" x14ac:dyDescent="0.35">
      <c r="A180" s="27" t="s">
        <v>1214</v>
      </c>
      <c r="B180" s="25">
        <v>9</v>
      </c>
    </row>
    <row r="181" spans="1:2" x14ac:dyDescent="0.35">
      <c r="A181" s="28" t="s">
        <v>1214</v>
      </c>
      <c r="B181" s="25">
        <v>9</v>
      </c>
    </row>
    <row r="182" spans="1:2" x14ac:dyDescent="0.35">
      <c r="A182" s="29" t="s">
        <v>1214</v>
      </c>
      <c r="B182" s="25">
        <v>9</v>
      </c>
    </row>
    <row r="183" spans="1:2" x14ac:dyDescent="0.35">
      <c r="A183" s="30" t="s">
        <v>1214</v>
      </c>
      <c r="B183" s="25">
        <v>9</v>
      </c>
    </row>
    <row r="184" spans="1:2" x14ac:dyDescent="0.35">
      <c r="A184" s="24" t="s">
        <v>1218</v>
      </c>
      <c r="B184" s="25">
        <v>526</v>
      </c>
    </row>
    <row r="185" spans="1:2" x14ac:dyDescent="0.35">
      <c r="A185" s="26">
        <v>-1514.914</v>
      </c>
      <c r="B185" s="25">
        <v>1</v>
      </c>
    </row>
    <row r="186" spans="1:2" x14ac:dyDescent="0.35">
      <c r="A186" s="27">
        <v>32.143000000000001</v>
      </c>
      <c r="B186" s="25">
        <v>1</v>
      </c>
    </row>
    <row r="187" spans="1:2" x14ac:dyDescent="0.35">
      <c r="A187" s="28">
        <v>32.704999999999998</v>
      </c>
      <c r="B187" s="25">
        <v>1</v>
      </c>
    </row>
    <row r="188" spans="1:2" x14ac:dyDescent="0.35">
      <c r="A188" s="29">
        <v>16.754999999999999</v>
      </c>
      <c r="B188" s="25">
        <v>1</v>
      </c>
    </row>
    <row r="189" spans="1:2" x14ac:dyDescent="0.35">
      <c r="A189" s="30">
        <v>30.9</v>
      </c>
      <c r="B189" s="25">
        <v>1</v>
      </c>
    </row>
    <row r="190" spans="1:2" x14ac:dyDescent="0.35">
      <c r="A190" s="26">
        <v>-908.70640728630929</v>
      </c>
      <c r="B190" s="25">
        <v>1</v>
      </c>
    </row>
    <row r="191" spans="1:2" x14ac:dyDescent="0.35">
      <c r="A191" s="27">
        <v>0</v>
      </c>
      <c r="B191" s="25">
        <v>1</v>
      </c>
    </row>
    <row r="192" spans="1:2" x14ac:dyDescent="0.35">
      <c r="A192" s="28">
        <v>0</v>
      </c>
      <c r="B192" s="25">
        <v>1</v>
      </c>
    </row>
    <row r="193" spans="1:2" x14ac:dyDescent="0.35">
      <c r="A193" s="29">
        <v>0</v>
      </c>
      <c r="B193" s="25">
        <v>1</v>
      </c>
    </row>
    <row r="194" spans="1:2" x14ac:dyDescent="0.35">
      <c r="A194" s="30">
        <v>1281.7832350552289</v>
      </c>
      <c r="B194" s="25">
        <v>1</v>
      </c>
    </row>
    <row r="195" spans="1:2" x14ac:dyDescent="0.35">
      <c r="A195" s="26">
        <v>-780.46</v>
      </c>
      <c r="B195" s="25">
        <v>1</v>
      </c>
    </row>
    <row r="196" spans="1:2" x14ac:dyDescent="0.35">
      <c r="A196" s="27">
        <v>57.6</v>
      </c>
      <c r="B196" s="25">
        <v>1</v>
      </c>
    </row>
    <row r="197" spans="1:2" x14ac:dyDescent="0.35">
      <c r="A197" s="28">
        <v>0.38</v>
      </c>
      <c r="B197" s="25">
        <v>1</v>
      </c>
    </row>
    <row r="198" spans="1:2" x14ac:dyDescent="0.35">
      <c r="A198" s="29">
        <v>0</v>
      </c>
      <c r="B198" s="25">
        <v>1</v>
      </c>
    </row>
    <row r="199" spans="1:2" x14ac:dyDescent="0.35">
      <c r="A199" s="30">
        <v>769.39999999999986</v>
      </c>
      <c r="B199" s="25">
        <v>1</v>
      </c>
    </row>
    <row r="200" spans="1:2" x14ac:dyDescent="0.35">
      <c r="A200" s="26">
        <v>-493.95</v>
      </c>
      <c r="B200" s="25">
        <v>1</v>
      </c>
    </row>
    <row r="201" spans="1:2" x14ac:dyDescent="0.35">
      <c r="A201" s="27">
        <v>0</v>
      </c>
      <c r="B201" s="25">
        <v>1</v>
      </c>
    </row>
    <row r="202" spans="1:2" x14ac:dyDescent="0.35">
      <c r="A202" s="28">
        <v>0</v>
      </c>
      <c r="B202" s="25">
        <v>1</v>
      </c>
    </row>
    <row r="203" spans="1:2" x14ac:dyDescent="0.35">
      <c r="A203" s="29">
        <v>0</v>
      </c>
      <c r="B203" s="25">
        <v>1</v>
      </c>
    </row>
    <row r="204" spans="1:2" x14ac:dyDescent="0.35">
      <c r="A204" s="30">
        <v>843.59199594710412</v>
      </c>
      <c r="B204" s="25">
        <v>1</v>
      </c>
    </row>
    <row r="205" spans="1:2" x14ac:dyDescent="0.35">
      <c r="A205" s="26">
        <v>-195.10000000000002</v>
      </c>
      <c r="B205" s="25">
        <v>1</v>
      </c>
    </row>
    <row r="206" spans="1:2" x14ac:dyDescent="0.35">
      <c r="A206" s="27">
        <v>14.41</v>
      </c>
      <c r="B206" s="25">
        <v>1</v>
      </c>
    </row>
    <row r="207" spans="1:2" x14ac:dyDescent="0.35">
      <c r="A207" s="28">
        <v>0.09</v>
      </c>
      <c r="B207" s="25">
        <v>1</v>
      </c>
    </row>
    <row r="208" spans="1:2" x14ac:dyDescent="0.35">
      <c r="A208" s="29">
        <v>0</v>
      </c>
      <c r="B208" s="25">
        <v>1</v>
      </c>
    </row>
    <row r="209" spans="1:2" x14ac:dyDescent="0.35">
      <c r="A209" s="30">
        <v>180.32</v>
      </c>
      <c r="B209" s="25">
        <v>1</v>
      </c>
    </row>
    <row r="210" spans="1:2" x14ac:dyDescent="0.35">
      <c r="A210" s="26">
        <v>-187.22000000000003</v>
      </c>
      <c r="B210" s="25">
        <v>1</v>
      </c>
    </row>
    <row r="211" spans="1:2" x14ac:dyDescent="0.35">
      <c r="A211" s="27">
        <v>111.61000000000001</v>
      </c>
      <c r="B211" s="25">
        <v>1</v>
      </c>
    </row>
    <row r="212" spans="1:2" x14ac:dyDescent="0.35">
      <c r="A212" s="28">
        <v>-42.78</v>
      </c>
      <c r="B212" s="25">
        <v>1</v>
      </c>
    </row>
    <row r="213" spans="1:2" x14ac:dyDescent="0.35">
      <c r="A213" s="29">
        <v>0</v>
      </c>
      <c r="B213" s="25">
        <v>1</v>
      </c>
    </row>
    <row r="214" spans="1:2" x14ac:dyDescent="0.35">
      <c r="A214" s="30">
        <v>154.851</v>
      </c>
      <c r="B214" s="25">
        <v>1</v>
      </c>
    </row>
    <row r="215" spans="1:2" x14ac:dyDescent="0.35">
      <c r="A215" s="26">
        <v>-186.64</v>
      </c>
      <c r="B215" s="25">
        <v>1</v>
      </c>
    </row>
    <row r="216" spans="1:2" x14ac:dyDescent="0.35">
      <c r="A216" s="27">
        <v>79.88</v>
      </c>
      <c r="B216" s="25">
        <v>1</v>
      </c>
    </row>
    <row r="217" spans="1:2" x14ac:dyDescent="0.35">
      <c r="A217" s="28">
        <v>67.67</v>
      </c>
      <c r="B217" s="25">
        <v>1</v>
      </c>
    </row>
    <row r="218" spans="1:2" x14ac:dyDescent="0.35">
      <c r="A218" s="29">
        <v>0</v>
      </c>
      <c r="B218" s="25">
        <v>1</v>
      </c>
    </row>
    <row r="219" spans="1:2" x14ac:dyDescent="0.35">
      <c r="A219" s="30">
        <v>76</v>
      </c>
      <c r="B219" s="25">
        <v>1</v>
      </c>
    </row>
    <row r="220" spans="1:2" x14ac:dyDescent="0.35">
      <c r="A220" s="26">
        <v>-100</v>
      </c>
      <c r="B220" s="25">
        <v>1</v>
      </c>
    </row>
    <row r="221" spans="1:2" x14ac:dyDescent="0.35">
      <c r="A221" s="27">
        <v>-131</v>
      </c>
      <c r="B221" s="25">
        <v>1</v>
      </c>
    </row>
    <row r="222" spans="1:2" x14ac:dyDescent="0.35">
      <c r="A222" s="28">
        <v>-20.5</v>
      </c>
      <c r="B222" s="25">
        <v>1</v>
      </c>
    </row>
    <row r="223" spans="1:2" x14ac:dyDescent="0.35">
      <c r="A223" s="29">
        <v>48</v>
      </c>
      <c r="B223" s="25">
        <v>1</v>
      </c>
    </row>
    <row r="224" spans="1:2" x14ac:dyDescent="0.35">
      <c r="A224" s="30">
        <v>29.547999999999998</v>
      </c>
      <c r="B224" s="25">
        <v>1</v>
      </c>
    </row>
    <row r="225" spans="1:2" x14ac:dyDescent="0.35">
      <c r="A225" s="26">
        <v>-87.096999999999994</v>
      </c>
      <c r="B225" s="25">
        <v>1</v>
      </c>
    </row>
    <row r="226" spans="1:2" x14ac:dyDescent="0.35">
      <c r="A226" s="27">
        <v>30.844000000000001</v>
      </c>
      <c r="B226" s="25">
        <v>1</v>
      </c>
    </row>
    <row r="227" spans="1:2" x14ac:dyDescent="0.35">
      <c r="A227" s="28">
        <v>-144.80600000000001</v>
      </c>
      <c r="B227" s="25">
        <v>1</v>
      </c>
    </row>
    <row r="228" spans="1:2" x14ac:dyDescent="0.35">
      <c r="A228" s="29">
        <v>14.211</v>
      </c>
      <c r="B228" s="25">
        <v>1</v>
      </c>
    </row>
    <row r="229" spans="1:2" x14ac:dyDescent="0.35">
      <c r="A229" s="30">
        <v>30</v>
      </c>
      <c r="B229" s="25">
        <v>1</v>
      </c>
    </row>
    <row r="230" spans="1:2" x14ac:dyDescent="0.35">
      <c r="A230" s="26">
        <v>-74.069999999999993</v>
      </c>
      <c r="B230" s="25">
        <v>1</v>
      </c>
    </row>
    <row r="231" spans="1:2" x14ac:dyDescent="0.35">
      <c r="A231" s="27">
        <v>167.38</v>
      </c>
      <c r="B231" s="25">
        <v>1</v>
      </c>
    </row>
    <row r="232" spans="1:2" x14ac:dyDescent="0.35">
      <c r="A232" s="28">
        <v>92.37</v>
      </c>
      <c r="B232" s="25">
        <v>1</v>
      </c>
    </row>
    <row r="233" spans="1:2" x14ac:dyDescent="0.35">
      <c r="A233" s="29">
        <v>150.28</v>
      </c>
      <c r="B233" s="25">
        <v>1</v>
      </c>
    </row>
    <row r="234" spans="1:2" x14ac:dyDescent="0.35">
      <c r="A234" s="30">
        <v>71</v>
      </c>
      <c r="B234" s="25">
        <v>1</v>
      </c>
    </row>
    <row r="235" spans="1:2" x14ac:dyDescent="0.35">
      <c r="A235" s="26">
        <v>-74</v>
      </c>
      <c r="B235" s="25">
        <v>1</v>
      </c>
    </row>
    <row r="236" spans="1:2" x14ac:dyDescent="0.35">
      <c r="A236" s="27">
        <v>-0.28000000000000114</v>
      </c>
      <c r="B236" s="25">
        <v>1</v>
      </c>
    </row>
    <row r="237" spans="1:2" x14ac:dyDescent="0.35">
      <c r="A237" s="28">
        <v>7.3700000000000045</v>
      </c>
      <c r="B237" s="25">
        <v>1</v>
      </c>
    </row>
    <row r="238" spans="1:2" x14ac:dyDescent="0.35">
      <c r="A238" s="29">
        <v>0</v>
      </c>
      <c r="B238" s="25">
        <v>1</v>
      </c>
    </row>
    <row r="239" spans="1:2" x14ac:dyDescent="0.35">
      <c r="A239" s="30">
        <v>59.5</v>
      </c>
      <c r="B239" s="25">
        <v>1</v>
      </c>
    </row>
    <row r="240" spans="1:2" x14ac:dyDescent="0.35">
      <c r="A240" s="26">
        <v>-67</v>
      </c>
      <c r="B240" s="25">
        <v>1</v>
      </c>
    </row>
    <row r="241" spans="1:2" x14ac:dyDescent="0.35">
      <c r="A241" s="27">
        <v>-105</v>
      </c>
      <c r="B241" s="25">
        <v>1</v>
      </c>
    </row>
    <row r="242" spans="1:2" x14ac:dyDescent="0.35">
      <c r="A242" s="28">
        <v>-85</v>
      </c>
      <c r="B242" s="25">
        <v>1</v>
      </c>
    </row>
    <row r="243" spans="1:2" x14ac:dyDescent="0.35">
      <c r="A243" s="29">
        <v>0</v>
      </c>
      <c r="B243" s="25">
        <v>1</v>
      </c>
    </row>
    <row r="244" spans="1:2" x14ac:dyDescent="0.35">
      <c r="A244" s="30">
        <v>260.72586303030329</v>
      </c>
      <c r="B244" s="25">
        <v>1</v>
      </c>
    </row>
    <row r="245" spans="1:2" x14ac:dyDescent="0.35">
      <c r="A245" s="26">
        <v>-66.28</v>
      </c>
      <c r="B245" s="25">
        <v>1</v>
      </c>
    </row>
    <row r="246" spans="1:2" x14ac:dyDescent="0.35">
      <c r="A246" s="27">
        <v>7.85</v>
      </c>
      <c r="B246" s="25">
        <v>1</v>
      </c>
    </row>
    <row r="247" spans="1:2" x14ac:dyDescent="0.35">
      <c r="A247" s="28">
        <v>0</v>
      </c>
      <c r="B247" s="25">
        <v>1</v>
      </c>
    </row>
    <row r="248" spans="1:2" x14ac:dyDescent="0.35">
      <c r="A248" s="29">
        <v>0</v>
      </c>
      <c r="B248" s="25">
        <v>1</v>
      </c>
    </row>
    <row r="249" spans="1:2" x14ac:dyDescent="0.35">
      <c r="A249" s="30">
        <v>16</v>
      </c>
      <c r="B249" s="25">
        <v>1</v>
      </c>
    </row>
    <row r="250" spans="1:2" x14ac:dyDescent="0.35">
      <c r="A250" s="26">
        <v>-64.040000000000006</v>
      </c>
      <c r="B250" s="25">
        <v>1</v>
      </c>
    </row>
    <row r="251" spans="1:2" x14ac:dyDescent="0.35">
      <c r="A251" s="27">
        <v>-80.83</v>
      </c>
      <c r="B251" s="25">
        <v>1</v>
      </c>
    </row>
    <row r="252" spans="1:2" x14ac:dyDescent="0.35">
      <c r="A252" s="28">
        <v>63.71</v>
      </c>
      <c r="B252" s="25">
        <v>1</v>
      </c>
    </row>
    <row r="253" spans="1:2" x14ac:dyDescent="0.35">
      <c r="A253" s="29">
        <v>55.45</v>
      </c>
      <c r="B253" s="25">
        <v>1</v>
      </c>
    </row>
    <row r="254" spans="1:2" x14ac:dyDescent="0.35">
      <c r="A254" s="30">
        <v>36.299999999999997</v>
      </c>
      <c r="B254" s="25">
        <v>1</v>
      </c>
    </row>
    <row r="255" spans="1:2" x14ac:dyDescent="0.35">
      <c r="A255" s="26">
        <v>-41.652000000000001</v>
      </c>
      <c r="B255" s="25">
        <v>1</v>
      </c>
    </row>
    <row r="256" spans="1:2" x14ac:dyDescent="0.35">
      <c r="A256" s="27">
        <v>-41.652000000000001</v>
      </c>
      <c r="B256" s="25">
        <v>1</v>
      </c>
    </row>
    <row r="257" spans="1:2" x14ac:dyDescent="0.35">
      <c r="A257" s="28">
        <v>-41.652000000000001</v>
      </c>
      <c r="B257" s="25">
        <v>1</v>
      </c>
    </row>
    <row r="258" spans="1:2" x14ac:dyDescent="0.35">
      <c r="A258" s="29">
        <v>0</v>
      </c>
      <c r="B258" s="25">
        <v>1</v>
      </c>
    </row>
    <row r="259" spans="1:2" x14ac:dyDescent="0.35">
      <c r="A259" s="30">
        <v>304.05799999999999</v>
      </c>
      <c r="B259" s="25">
        <v>1</v>
      </c>
    </row>
    <row r="260" spans="1:2" x14ac:dyDescent="0.35">
      <c r="A260" s="26">
        <v>-38</v>
      </c>
      <c r="B260" s="25">
        <v>1</v>
      </c>
    </row>
    <row r="261" spans="1:2" x14ac:dyDescent="0.35">
      <c r="A261" s="27">
        <v>-57</v>
      </c>
      <c r="B261" s="25">
        <v>1</v>
      </c>
    </row>
    <row r="262" spans="1:2" x14ac:dyDescent="0.35">
      <c r="A262" s="28">
        <v>37.338999999999999</v>
      </c>
      <c r="B262" s="25">
        <v>1</v>
      </c>
    </row>
    <row r="263" spans="1:2" x14ac:dyDescent="0.35">
      <c r="A263" s="29">
        <v>54.783999999999999</v>
      </c>
      <c r="B263" s="25">
        <v>1</v>
      </c>
    </row>
    <row r="264" spans="1:2" x14ac:dyDescent="0.35">
      <c r="A264" s="30">
        <v>80.900000000000006</v>
      </c>
      <c r="B264" s="25">
        <v>1</v>
      </c>
    </row>
    <row r="265" spans="1:2" x14ac:dyDescent="0.35">
      <c r="A265" s="26">
        <v>-35.82</v>
      </c>
      <c r="B265" s="25">
        <v>1</v>
      </c>
    </row>
    <row r="266" spans="1:2" x14ac:dyDescent="0.35">
      <c r="A266" s="27">
        <v>18.489999999999998</v>
      </c>
      <c r="B266" s="25">
        <v>1</v>
      </c>
    </row>
    <row r="267" spans="1:2" x14ac:dyDescent="0.35">
      <c r="A267" s="28">
        <v>16.420000000000002</v>
      </c>
      <c r="B267" s="25">
        <v>1</v>
      </c>
    </row>
    <row r="268" spans="1:2" x14ac:dyDescent="0.35">
      <c r="A268" s="29">
        <v>0</v>
      </c>
      <c r="B268" s="25">
        <v>1</v>
      </c>
    </row>
    <row r="269" spans="1:2" x14ac:dyDescent="0.35">
      <c r="A269" s="30">
        <v>45</v>
      </c>
      <c r="B269" s="25">
        <v>1</v>
      </c>
    </row>
    <row r="270" spans="1:2" x14ac:dyDescent="0.35">
      <c r="A270" s="26">
        <v>-33</v>
      </c>
      <c r="B270" s="25">
        <v>1</v>
      </c>
    </row>
    <row r="271" spans="1:2" x14ac:dyDescent="0.35">
      <c r="A271" s="27">
        <v>-33</v>
      </c>
      <c r="B271" s="25">
        <v>1</v>
      </c>
    </row>
    <row r="272" spans="1:2" x14ac:dyDescent="0.35">
      <c r="A272" s="28">
        <v>-33</v>
      </c>
      <c r="B272" s="25">
        <v>1</v>
      </c>
    </row>
    <row r="273" spans="1:2" x14ac:dyDescent="0.35">
      <c r="A273" s="29">
        <v>-33</v>
      </c>
      <c r="B273" s="25">
        <v>1</v>
      </c>
    </row>
    <row r="274" spans="1:2" x14ac:dyDescent="0.35">
      <c r="A274" s="30">
        <v>-33</v>
      </c>
      <c r="B274" s="25">
        <v>1</v>
      </c>
    </row>
    <row r="275" spans="1:2" x14ac:dyDescent="0.35">
      <c r="A275" s="26">
        <v>-30</v>
      </c>
      <c r="B275" s="25">
        <v>1</v>
      </c>
    </row>
    <row r="276" spans="1:2" x14ac:dyDescent="0.35">
      <c r="A276" s="27">
        <v>-54</v>
      </c>
      <c r="B276" s="25">
        <v>1</v>
      </c>
    </row>
    <row r="277" spans="1:2" x14ac:dyDescent="0.35">
      <c r="A277" s="28">
        <v>-28</v>
      </c>
      <c r="B277" s="25">
        <v>1</v>
      </c>
    </row>
    <row r="278" spans="1:2" x14ac:dyDescent="0.35">
      <c r="A278" s="29">
        <v>27</v>
      </c>
      <c r="B278" s="25">
        <v>1</v>
      </c>
    </row>
    <row r="279" spans="1:2" x14ac:dyDescent="0.35">
      <c r="A279" s="30">
        <v>16</v>
      </c>
      <c r="B279" s="25">
        <v>1</v>
      </c>
    </row>
    <row r="280" spans="1:2" x14ac:dyDescent="0.35">
      <c r="A280" s="26">
        <v>-24.07</v>
      </c>
      <c r="B280" s="25">
        <v>1</v>
      </c>
    </row>
    <row r="281" spans="1:2" x14ac:dyDescent="0.35">
      <c r="A281" s="27">
        <v>39.97</v>
      </c>
      <c r="B281" s="25">
        <v>1</v>
      </c>
    </row>
    <row r="282" spans="1:2" x14ac:dyDescent="0.35">
      <c r="A282" s="28">
        <v>0</v>
      </c>
      <c r="B282" s="25">
        <v>1</v>
      </c>
    </row>
    <row r="283" spans="1:2" x14ac:dyDescent="0.35">
      <c r="A283" s="29">
        <v>0</v>
      </c>
      <c r="B283" s="25">
        <v>1</v>
      </c>
    </row>
    <row r="284" spans="1:2" x14ac:dyDescent="0.35">
      <c r="A284" s="30">
        <v>12</v>
      </c>
      <c r="B284" s="25">
        <v>1</v>
      </c>
    </row>
    <row r="285" spans="1:2" x14ac:dyDescent="0.35">
      <c r="A285" s="26">
        <v>-24</v>
      </c>
      <c r="B285" s="25">
        <v>1</v>
      </c>
    </row>
    <row r="286" spans="1:2" x14ac:dyDescent="0.35">
      <c r="A286" s="27">
        <v>0</v>
      </c>
      <c r="B286" s="25">
        <v>1</v>
      </c>
    </row>
    <row r="287" spans="1:2" x14ac:dyDescent="0.35">
      <c r="A287" s="28">
        <v>0</v>
      </c>
      <c r="B287" s="25">
        <v>1</v>
      </c>
    </row>
    <row r="288" spans="1:2" x14ac:dyDescent="0.35">
      <c r="A288" s="29">
        <v>0</v>
      </c>
      <c r="B288" s="25">
        <v>1</v>
      </c>
    </row>
    <row r="289" spans="1:2" x14ac:dyDescent="0.35">
      <c r="A289" s="30">
        <v>0</v>
      </c>
      <c r="B289" s="25">
        <v>1</v>
      </c>
    </row>
    <row r="290" spans="1:2" x14ac:dyDescent="0.35">
      <c r="A290" s="26">
        <v>-20.445</v>
      </c>
      <c r="B290" s="25">
        <v>1</v>
      </c>
    </row>
    <row r="291" spans="1:2" x14ac:dyDescent="0.35">
      <c r="A291" s="27">
        <v>-41.536999999999999</v>
      </c>
      <c r="B291" s="25">
        <v>1</v>
      </c>
    </row>
    <row r="292" spans="1:2" x14ac:dyDescent="0.35">
      <c r="A292" s="28">
        <v>0</v>
      </c>
      <c r="B292" s="25">
        <v>1</v>
      </c>
    </row>
    <row r="293" spans="1:2" x14ac:dyDescent="0.35">
      <c r="A293" s="29">
        <v>0</v>
      </c>
      <c r="B293" s="25">
        <v>1</v>
      </c>
    </row>
    <row r="294" spans="1:2" x14ac:dyDescent="0.35">
      <c r="A294" s="30">
        <v>-517.10699999999997</v>
      </c>
      <c r="B294" s="25">
        <v>1</v>
      </c>
    </row>
    <row r="295" spans="1:2" x14ac:dyDescent="0.35">
      <c r="A295" s="26">
        <v>-17.62</v>
      </c>
      <c r="B295" s="25">
        <v>1</v>
      </c>
    </row>
    <row r="296" spans="1:2" x14ac:dyDescent="0.35">
      <c r="A296" s="27">
        <v>23.62</v>
      </c>
      <c r="B296" s="25">
        <v>1</v>
      </c>
    </row>
    <row r="297" spans="1:2" x14ac:dyDescent="0.35">
      <c r="A297" s="28">
        <v>0</v>
      </c>
      <c r="B297" s="25">
        <v>1</v>
      </c>
    </row>
    <row r="298" spans="1:2" x14ac:dyDescent="0.35">
      <c r="A298" s="29">
        <v>0</v>
      </c>
      <c r="B298" s="25">
        <v>1</v>
      </c>
    </row>
    <row r="299" spans="1:2" x14ac:dyDescent="0.35">
      <c r="A299" s="30">
        <v>40</v>
      </c>
      <c r="B299" s="25">
        <v>1</v>
      </c>
    </row>
    <row r="300" spans="1:2" x14ac:dyDescent="0.35">
      <c r="A300" s="26">
        <v>-15</v>
      </c>
      <c r="B300" s="25">
        <v>1</v>
      </c>
    </row>
    <row r="301" spans="1:2" x14ac:dyDescent="0.35">
      <c r="A301" s="27">
        <v>-15</v>
      </c>
      <c r="B301" s="25">
        <v>1</v>
      </c>
    </row>
    <row r="302" spans="1:2" x14ac:dyDescent="0.35">
      <c r="A302" s="28">
        <v>-15</v>
      </c>
      <c r="B302" s="25">
        <v>1</v>
      </c>
    </row>
    <row r="303" spans="1:2" x14ac:dyDescent="0.35">
      <c r="A303" s="29">
        <v>0</v>
      </c>
      <c r="B303" s="25">
        <v>1</v>
      </c>
    </row>
    <row r="304" spans="1:2" x14ac:dyDescent="0.35">
      <c r="A304" s="30">
        <v>0</v>
      </c>
      <c r="B304" s="25">
        <v>1</v>
      </c>
    </row>
    <row r="305" spans="1:2" x14ac:dyDescent="0.35">
      <c r="A305" s="26">
        <v>-14.834</v>
      </c>
      <c r="B305" s="25">
        <v>1</v>
      </c>
    </row>
    <row r="306" spans="1:2" x14ac:dyDescent="0.35">
      <c r="A306" s="27">
        <v>10.93</v>
      </c>
      <c r="B306" s="25">
        <v>1</v>
      </c>
    </row>
    <row r="307" spans="1:2" x14ac:dyDescent="0.35">
      <c r="A307" s="28">
        <v>0</v>
      </c>
      <c r="B307" s="25">
        <v>1</v>
      </c>
    </row>
    <row r="308" spans="1:2" x14ac:dyDescent="0.35">
      <c r="A308" s="29">
        <v>0</v>
      </c>
      <c r="B308" s="25">
        <v>1</v>
      </c>
    </row>
    <row r="309" spans="1:2" x14ac:dyDescent="0.35">
      <c r="A309" s="30">
        <v>2</v>
      </c>
      <c r="B309" s="25">
        <v>1</v>
      </c>
    </row>
    <row r="310" spans="1:2" x14ac:dyDescent="0.35">
      <c r="A310" s="26">
        <v>-11.928000000000001</v>
      </c>
      <c r="B310" s="25">
        <v>1</v>
      </c>
    </row>
    <row r="311" spans="1:2" x14ac:dyDescent="0.35">
      <c r="A311" s="27">
        <v>-21.597999999999999</v>
      </c>
      <c r="B311" s="25">
        <v>1</v>
      </c>
    </row>
    <row r="312" spans="1:2" x14ac:dyDescent="0.35">
      <c r="A312" s="28">
        <v>-25.274999999999999</v>
      </c>
      <c r="B312" s="25">
        <v>1</v>
      </c>
    </row>
    <row r="313" spans="1:2" x14ac:dyDescent="0.35">
      <c r="A313" s="29">
        <v>-43.959000000000003</v>
      </c>
      <c r="B313" s="25">
        <v>1</v>
      </c>
    </row>
    <row r="314" spans="1:2" x14ac:dyDescent="0.35">
      <c r="A314" s="30">
        <v>6</v>
      </c>
      <c r="B314" s="25">
        <v>1</v>
      </c>
    </row>
    <row r="315" spans="1:2" x14ac:dyDescent="0.35">
      <c r="A315" s="26">
        <v>-11.829999999999998</v>
      </c>
      <c r="B315" s="25">
        <v>1</v>
      </c>
    </row>
    <row r="316" spans="1:2" x14ac:dyDescent="0.35">
      <c r="A316" s="27">
        <v>-116.44000000000003</v>
      </c>
      <c r="B316" s="25">
        <v>1</v>
      </c>
    </row>
    <row r="317" spans="1:2" x14ac:dyDescent="0.35">
      <c r="A317" s="28">
        <v>175.78</v>
      </c>
      <c r="B317" s="25">
        <v>1</v>
      </c>
    </row>
    <row r="318" spans="1:2" x14ac:dyDescent="0.35">
      <c r="A318" s="29">
        <v>0</v>
      </c>
      <c r="B318" s="25">
        <v>1</v>
      </c>
    </row>
    <row r="319" spans="1:2" x14ac:dyDescent="0.35">
      <c r="A319" s="30">
        <v>93.06</v>
      </c>
      <c r="B319" s="25">
        <v>1</v>
      </c>
    </row>
    <row r="320" spans="1:2" x14ac:dyDescent="0.35">
      <c r="A320" s="26">
        <v>-10.856</v>
      </c>
      <c r="B320" s="25">
        <v>1</v>
      </c>
    </row>
    <row r="321" spans="1:2" x14ac:dyDescent="0.35">
      <c r="A321" s="27">
        <v>0</v>
      </c>
      <c r="B321" s="25">
        <v>1</v>
      </c>
    </row>
    <row r="322" spans="1:2" x14ac:dyDescent="0.35">
      <c r="A322" s="28">
        <v>0</v>
      </c>
      <c r="B322" s="25">
        <v>1</v>
      </c>
    </row>
    <row r="323" spans="1:2" x14ac:dyDescent="0.35">
      <c r="A323" s="29">
        <v>0</v>
      </c>
      <c r="B323" s="25">
        <v>1</v>
      </c>
    </row>
    <row r="324" spans="1:2" x14ac:dyDescent="0.35">
      <c r="A324" s="30">
        <v>2.5</v>
      </c>
      <c r="B324" s="25">
        <v>1</v>
      </c>
    </row>
    <row r="325" spans="1:2" x14ac:dyDescent="0.35">
      <c r="A325" s="26">
        <v>-9</v>
      </c>
      <c r="B325" s="25">
        <v>1</v>
      </c>
    </row>
    <row r="326" spans="1:2" x14ac:dyDescent="0.35">
      <c r="A326" s="27">
        <v>0</v>
      </c>
      <c r="B326" s="25">
        <v>1</v>
      </c>
    </row>
    <row r="327" spans="1:2" x14ac:dyDescent="0.35">
      <c r="A327" s="28">
        <v>0</v>
      </c>
      <c r="B327" s="25">
        <v>1</v>
      </c>
    </row>
    <row r="328" spans="1:2" x14ac:dyDescent="0.35">
      <c r="A328" s="29">
        <v>0</v>
      </c>
      <c r="B328" s="25">
        <v>1</v>
      </c>
    </row>
    <row r="329" spans="1:2" x14ac:dyDescent="0.35">
      <c r="A329" s="30">
        <v>2.1666666666666665</v>
      </c>
      <c r="B329" s="25">
        <v>1</v>
      </c>
    </row>
    <row r="330" spans="1:2" x14ac:dyDescent="0.35">
      <c r="A330" s="26">
        <v>-7.8367832450612696</v>
      </c>
      <c r="B330" s="25">
        <v>1</v>
      </c>
    </row>
    <row r="331" spans="1:2" x14ac:dyDescent="0.35">
      <c r="A331" s="27">
        <v>0</v>
      </c>
      <c r="B331" s="25">
        <v>1</v>
      </c>
    </row>
    <row r="332" spans="1:2" x14ac:dyDescent="0.35">
      <c r="A332" s="28">
        <v>0</v>
      </c>
      <c r="B332" s="25">
        <v>1</v>
      </c>
    </row>
    <row r="333" spans="1:2" x14ac:dyDescent="0.35">
      <c r="A333" s="29">
        <v>0</v>
      </c>
      <c r="B333" s="25">
        <v>1</v>
      </c>
    </row>
    <row r="334" spans="1:2" x14ac:dyDescent="0.35">
      <c r="A334" s="30">
        <v>164.76377033351901</v>
      </c>
      <c r="B334" s="25">
        <v>1</v>
      </c>
    </row>
    <row r="335" spans="1:2" x14ac:dyDescent="0.35">
      <c r="A335" s="26">
        <v>-6.09</v>
      </c>
      <c r="B335" s="25">
        <v>1</v>
      </c>
    </row>
    <row r="336" spans="1:2" x14ac:dyDescent="0.35">
      <c r="A336" s="27">
        <v>4.3099999999999996</v>
      </c>
      <c r="B336" s="25">
        <v>1</v>
      </c>
    </row>
    <row r="337" spans="1:2" x14ac:dyDescent="0.35">
      <c r="A337" s="28">
        <v>0</v>
      </c>
      <c r="B337" s="25">
        <v>1</v>
      </c>
    </row>
    <row r="338" spans="1:2" x14ac:dyDescent="0.35">
      <c r="A338" s="29">
        <v>0</v>
      </c>
      <c r="B338" s="25">
        <v>1</v>
      </c>
    </row>
    <row r="339" spans="1:2" x14ac:dyDescent="0.35">
      <c r="A339" s="30">
        <v>5</v>
      </c>
      <c r="B339" s="25">
        <v>1</v>
      </c>
    </row>
    <row r="340" spans="1:2" x14ac:dyDescent="0.35">
      <c r="A340" s="26">
        <v>-4.5</v>
      </c>
      <c r="B340" s="25">
        <v>1</v>
      </c>
    </row>
    <row r="341" spans="1:2" x14ac:dyDescent="0.35">
      <c r="A341" s="27">
        <v>58.76</v>
      </c>
      <c r="B341" s="25">
        <v>1</v>
      </c>
    </row>
    <row r="342" spans="1:2" x14ac:dyDescent="0.35">
      <c r="A342" s="28">
        <v>37.67</v>
      </c>
      <c r="B342" s="25">
        <v>1</v>
      </c>
    </row>
    <row r="343" spans="1:2" x14ac:dyDescent="0.35">
      <c r="A343" s="29">
        <v>29.14</v>
      </c>
      <c r="B343" s="25">
        <v>1</v>
      </c>
    </row>
    <row r="344" spans="1:2" x14ac:dyDescent="0.35">
      <c r="A344" s="30">
        <v>15.4</v>
      </c>
      <c r="B344" s="25">
        <v>1</v>
      </c>
    </row>
    <row r="345" spans="1:2" x14ac:dyDescent="0.35">
      <c r="A345" s="26">
        <v>-3.7789999999999999</v>
      </c>
      <c r="B345" s="25">
        <v>1</v>
      </c>
    </row>
    <row r="346" spans="1:2" x14ac:dyDescent="0.35">
      <c r="A346" s="27">
        <v>3.3809999999999998</v>
      </c>
      <c r="B346" s="25">
        <v>1</v>
      </c>
    </row>
    <row r="347" spans="1:2" x14ac:dyDescent="0.35">
      <c r="A347" s="28">
        <v>0.77300000000000002</v>
      </c>
      <c r="B347" s="25">
        <v>1</v>
      </c>
    </row>
    <row r="348" spans="1:2" x14ac:dyDescent="0.35">
      <c r="A348" s="29">
        <v>-3.7530000000000001</v>
      </c>
      <c r="B348" s="25">
        <v>1</v>
      </c>
    </row>
    <row r="349" spans="1:2" x14ac:dyDescent="0.35">
      <c r="A349" s="30">
        <v>2</v>
      </c>
      <c r="B349" s="25">
        <v>1</v>
      </c>
    </row>
    <row r="350" spans="1:2" x14ac:dyDescent="0.35">
      <c r="A350" s="26">
        <v>-3</v>
      </c>
      <c r="B350" s="25">
        <v>1</v>
      </c>
    </row>
    <row r="351" spans="1:2" x14ac:dyDescent="0.35">
      <c r="A351" s="27">
        <v>-3</v>
      </c>
      <c r="B351" s="25">
        <v>1</v>
      </c>
    </row>
    <row r="352" spans="1:2" x14ac:dyDescent="0.35">
      <c r="A352" s="28">
        <v>-3</v>
      </c>
      <c r="B352" s="25">
        <v>1</v>
      </c>
    </row>
    <row r="353" spans="1:2" x14ac:dyDescent="0.35">
      <c r="A353" s="29">
        <v>-1</v>
      </c>
      <c r="B353" s="25">
        <v>1</v>
      </c>
    </row>
    <row r="354" spans="1:2" x14ac:dyDescent="0.35">
      <c r="A354" s="30">
        <v>-511.827727152389</v>
      </c>
      <c r="B354" s="25">
        <v>1</v>
      </c>
    </row>
    <row r="355" spans="1:2" x14ac:dyDescent="0.35">
      <c r="A355" s="26">
        <v>-2.2450000000000001</v>
      </c>
      <c r="B355" s="25">
        <v>1</v>
      </c>
    </row>
    <row r="356" spans="1:2" x14ac:dyDescent="0.35">
      <c r="A356" s="27">
        <v>3.1</v>
      </c>
      <c r="B356" s="25">
        <v>1</v>
      </c>
    </row>
    <row r="357" spans="1:2" x14ac:dyDescent="0.35">
      <c r="A357" s="28">
        <v>4.3840000000000003</v>
      </c>
      <c r="B357" s="25">
        <v>1</v>
      </c>
    </row>
    <row r="358" spans="1:2" x14ac:dyDescent="0.35">
      <c r="A358" s="29">
        <v>2.649</v>
      </c>
      <c r="B358" s="25">
        <v>1</v>
      </c>
    </row>
    <row r="359" spans="1:2" x14ac:dyDescent="0.35">
      <c r="A359" s="30">
        <v>2.649</v>
      </c>
      <c r="B359" s="25">
        <v>1</v>
      </c>
    </row>
    <row r="360" spans="1:2" x14ac:dyDescent="0.35">
      <c r="A360" s="26">
        <v>-2</v>
      </c>
      <c r="B360" s="25">
        <v>1</v>
      </c>
    </row>
    <row r="361" spans="1:2" x14ac:dyDescent="0.35">
      <c r="A361" s="27">
        <v>-29</v>
      </c>
      <c r="B361" s="25">
        <v>1</v>
      </c>
    </row>
    <row r="362" spans="1:2" x14ac:dyDescent="0.35">
      <c r="A362" s="28">
        <v>-90</v>
      </c>
      <c r="B362" s="25">
        <v>1</v>
      </c>
    </row>
    <row r="363" spans="1:2" x14ac:dyDescent="0.35">
      <c r="A363" s="29">
        <v>-9</v>
      </c>
      <c r="B363" s="25">
        <v>1</v>
      </c>
    </row>
    <row r="364" spans="1:2" x14ac:dyDescent="0.35">
      <c r="A364" s="30">
        <v>54.2</v>
      </c>
      <c r="B364" s="25">
        <v>1</v>
      </c>
    </row>
    <row r="365" spans="1:2" x14ac:dyDescent="0.35">
      <c r="A365" s="26">
        <v>-0.38500000000000001</v>
      </c>
      <c r="B365" s="25">
        <v>1</v>
      </c>
    </row>
    <row r="366" spans="1:2" x14ac:dyDescent="0.35">
      <c r="A366" s="27">
        <v>-0.20200000000000001</v>
      </c>
      <c r="B366" s="25">
        <v>1</v>
      </c>
    </row>
    <row r="367" spans="1:2" x14ac:dyDescent="0.35">
      <c r="A367" s="28">
        <v>-1810</v>
      </c>
      <c r="B367" s="25">
        <v>1</v>
      </c>
    </row>
    <row r="368" spans="1:2" x14ac:dyDescent="0.35">
      <c r="A368" s="29">
        <v>-331</v>
      </c>
      <c r="B368" s="25">
        <v>1</v>
      </c>
    </row>
    <row r="369" spans="1:2" x14ac:dyDescent="0.35">
      <c r="A369" s="30">
        <v>2.85819</v>
      </c>
      <c r="B369" s="25">
        <v>1</v>
      </c>
    </row>
    <row r="370" spans="1:2" x14ac:dyDescent="0.35">
      <c r="A370" s="26">
        <v>-0.11700000000000001</v>
      </c>
      <c r="B370" s="25">
        <v>1</v>
      </c>
    </row>
    <row r="371" spans="1:2" x14ac:dyDescent="0.35">
      <c r="A371" s="27">
        <v>0.84599999999999997</v>
      </c>
      <c r="B371" s="25">
        <v>1</v>
      </c>
    </row>
    <row r="372" spans="1:2" x14ac:dyDescent="0.35">
      <c r="A372" s="28">
        <v>0.13300000000000001</v>
      </c>
      <c r="B372" s="25">
        <v>1</v>
      </c>
    </row>
    <row r="373" spans="1:2" x14ac:dyDescent="0.35">
      <c r="A373" s="29">
        <v>5.3999999999999999E-2</v>
      </c>
      <c r="B373" s="25">
        <v>1</v>
      </c>
    </row>
    <row r="374" spans="1:2" x14ac:dyDescent="0.35">
      <c r="A374" s="30">
        <v>2.5</v>
      </c>
      <c r="B374" s="25">
        <v>1</v>
      </c>
    </row>
    <row r="375" spans="1:2" x14ac:dyDescent="0.35">
      <c r="A375" s="26">
        <v>0</v>
      </c>
      <c r="B375" s="25">
        <v>191</v>
      </c>
    </row>
    <row r="376" spans="1:2" x14ac:dyDescent="0.35">
      <c r="A376" s="27">
        <v>-39.64</v>
      </c>
      <c r="B376" s="25">
        <v>1</v>
      </c>
    </row>
    <row r="377" spans="1:2" x14ac:dyDescent="0.35">
      <c r="A377" s="28">
        <v>0</v>
      </c>
      <c r="B377" s="25">
        <v>1</v>
      </c>
    </row>
    <row r="378" spans="1:2" x14ac:dyDescent="0.35">
      <c r="A378" s="29">
        <v>0</v>
      </c>
      <c r="B378" s="25">
        <v>1</v>
      </c>
    </row>
    <row r="379" spans="1:2" x14ac:dyDescent="0.35">
      <c r="A379" s="30">
        <v>61.593387202134124</v>
      </c>
      <c r="B379" s="25">
        <v>1</v>
      </c>
    </row>
    <row r="380" spans="1:2" x14ac:dyDescent="0.35">
      <c r="A380" s="27">
        <v>0</v>
      </c>
      <c r="B380" s="25">
        <v>174</v>
      </c>
    </row>
    <row r="381" spans="1:2" x14ac:dyDescent="0.35">
      <c r="A381" s="28">
        <v>0</v>
      </c>
      <c r="B381" s="25">
        <v>167</v>
      </c>
    </row>
    <row r="382" spans="1:2" x14ac:dyDescent="0.35">
      <c r="A382" s="29">
        <v>0</v>
      </c>
      <c r="B382" s="25">
        <v>161</v>
      </c>
    </row>
    <row r="383" spans="1:2" x14ac:dyDescent="0.35">
      <c r="A383" s="30">
        <v>-9.3481999999999985</v>
      </c>
      <c r="B383" s="25">
        <v>1</v>
      </c>
    </row>
    <row r="384" spans="1:2" x14ac:dyDescent="0.35">
      <c r="A384" s="30">
        <v>0</v>
      </c>
      <c r="B384" s="25">
        <v>127</v>
      </c>
    </row>
    <row r="385" spans="1:2" x14ac:dyDescent="0.35">
      <c r="A385" s="30">
        <v>2</v>
      </c>
      <c r="B385" s="25">
        <v>1</v>
      </c>
    </row>
    <row r="386" spans="1:2" x14ac:dyDescent="0.35">
      <c r="A386" s="30">
        <v>2.4</v>
      </c>
      <c r="B386" s="25">
        <v>1</v>
      </c>
    </row>
    <row r="387" spans="1:2" x14ac:dyDescent="0.35">
      <c r="A387" s="30">
        <v>3</v>
      </c>
      <c r="B387" s="25">
        <v>2</v>
      </c>
    </row>
    <row r="388" spans="1:2" x14ac:dyDescent="0.35">
      <c r="A388" s="30">
        <v>3.6850000000000001</v>
      </c>
      <c r="B388" s="25">
        <v>1</v>
      </c>
    </row>
    <row r="389" spans="1:2" x14ac:dyDescent="0.35">
      <c r="A389" s="30">
        <v>4.16</v>
      </c>
      <c r="B389" s="25">
        <v>1</v>
      </c>
    </row>
    <row r="390" spans="1:2" x14ac:dyDescent="0.35">
      <c r="A390" s="30">
        <v>7</v>
      </c>
      <c r="B390" s="25">
        <v>1</v>
      </c>
    </row>
    <row r="391" spans="1:2" x14ac:dyDescent="0.35">
      <c r="A391" s="30">
        <v>7.19</v>
      </c>
      <c r="B391" s="25">
        <v>1</v>
      </c>
    </row>
    <row r="392" spans="1:2" x14ac:dyDescent="0.35">
      <c r="A392" s="30">
        <v>9</v>
      </c>
      <c r="B392" s="25">
        <v>1</v>
      </c>
    </row>
    <row r="393" spans="1:2" x14ac:dyDescent="0.35">
      <c r="A393" s="30">
        <v>10</v>
      </c>
      <c r="B393" s="25">
        <v>1</v>
      </c>
    </row>
    <row r="394" spans="1:2" x14ac:dyDescent="0.35">
      <c r="A394" s="30">
        <v>11.07</v>
      </c>
      <c r="B394" s="25">
        <v>1</v>
      </c>
    </row>
    <row r="395" spans="1:2" x14ac:dyDescent="0.35">
      <c r="A395" s="30">
        <v>15.972</v>
      </c>
      <c r="B395" s="25">
        <v>1</v>
      </c>
    </row>
    <row r="396" spans="1:2" x14ac:dyDescent="0.35">
      <c r="A396" s="30">
        <v>16</v>
      </c>
      <c r="B396" s="25">
        <v>1</v>
      </c>
    </row>
    <row r="397" spans="1:2" x14ac:dyDescent="0.35">
      <c r="A397" s="30">
        <v>17</v>
      </c>
      <c r="B397" s="25">
        <v>1</v>
      </c>
    </row>
    <row r="398" spans="1:2" x14ac:dyDescent="0.35">
      <c r="A398" s="30">
        <v>23</v>
      </c>
      <c r="B398" s="25">
        <v>1</v>
      </c>
    </row>
    <row r="399" spans="1:2" x14ac:dyDescent="0.35">
      <c r="A399" s="30">
        <v>34</v>
      </c>
      <c r="B399" s="25">
        <v>1</v>
      </c>
    </row>
    <row r="400" spans="1:2" x14ac:dyDescent="0.35">
      <c r="A400" s="30">
        <v>41</v>
      </c>
      <c r="B400" s="25">
        <v>1</v>
      </c>
    </row>
    <row r="401" spans="1:2" x14ac:dyDescent="0.35">
      <c r="A401" s="30">
        <v>41.333333333333329</v>
      </c>
      <c r="B401" s="25">
        <v>1</v>
      </c>
    </row>
    <row r="402" spans="1:2" x14ac:dyDescent="0.35">
      <c r="A402" s="30">
        <v>44.9</v>
      </c>
      <c r="B402" s="25">
        <v>1</v>
      </c>
    </row>
    <row r="403" spans="1:2" x14ac:dyDescent="0.35">
      <c r="A403" s="30">
        <v>47</v>
      </c>
      <c r="B403" s="25">
        <v>1</v>
      </c>
    </row>
    <row r="404" spans="1:2" x14ac:dyDescent="0.35">
      <c r="A404" s="30">
        <v>58.4</v>
      </c>
      <c r="B404" s="25">
        <v>1</v>
      </c>
    </row>
    <row r="405" spans="1:2" x14ac:dyDescent="0.35">
      <c r="A405" s="30">
        <v>120</v>
      </c>
      <c r="B405" s="25">
        <v>1</v>
      </c>
    </row>
    <row r="406" spans="1:2" x14ac:dyDescent="0.35">
      <c r="A406" s="30">
        <v>125</v>
      </c>
      <c r="B406" s="25">
        <v>1</v>
      </c>
    </row>
    <row r="407" spans="1:2" x14ac:dyDescent="0.35">
      <c r="A407" s="30">
        <v>131.75099999999998</v>
      </c>
      <c r="B407" s="25">
        <v>1</v>
      </c>
    </row>
    <row r="408" spans="1:2" x14ac:dyDescent="0.35">
      <c r="A408" s="30">
        <v>219</v>
      </c>
      <c r="B408" s="25">
        <v>1</v>
      </c>
    </row>
    <row r="409" spans="1:2" x14ac:dyDescent="0.35">
      <c r="A409" s="30">
        <v>233</v>
      </c>
      <c r="B409" s="25">
        <v>1</v>
      </c>
    </row>
    <row r="410" spans="1:2" x14ac:dyDescent="0.35">
      <c r="A410" s="30">
        <v>400</v>
      </c>
      <c r="B410" s="25">
        <v>1</v>
      </c>
    </row>
    <row r="411" spans="1:2" x14ac:dyDescent="0.35">
      <c r="A411" s="30">
        <v>430</v>
      </c>
      <c r="B411" s="25">
        <v>1</v>
      </c>
    </row>
    <row r="412" spans="1:2" x14ac:dyDescent="0.35">
      <c r="A412" s="30">
        <v>456</v>
      </c>
      <c r="B412" s="25">
        <v>1</v>
      </c>
    </row>
    <row r="413" spans="1:2" x14ac:dyDescent="0.35">
      <c r="A413" s="30">
        <v>757</v>
      </c>
      <c r="B413" s="25">
        <v>1</v>
      </c>
    </row>
    <row r="414" spans="1:2" x14ac:dyDescent="0.35">
      <c r="A414" s="30">
        <v>766</v>
      </c>
      <c r="B414" s="25">
        <v>1</v>
      </c>
    </row>
    <row r="415" spans="1:2" x14ac:dyDescent="0.35">
      <c r="A415" s="30">
        <v>1409</v>
      </c>
      <c r="B415" s="25">
        <v>1</v>
      </c>
    </row>
    <row r="416" spans="1:2" x14ac:dyDescent="0.35">
      <c r="A416" s="30">
        <v>2870</v>
      </c>
      <c r="B416" s="25">
        <v>1</v>
      </c>
    </row>
    <row r="417" spans="1:2" x14ac:dyDescent="0.35">
      <c r="A417" s="29">
        <v>0.73111999999998101</v>
      </c>
      <c r="B417" s="25">
        <v>1</v>
      </c>
    </row>
    <row r="418" spans="1:2" x14ac:dyDescent="0.35">
      <c r="A418" s="30">
        <v>0.73111999999998101</v>
      </c>
      <c r="B418" s="25">
        <v>1</v>
      </c>
    </row>
    <row r="419" spans="1:2" x14ac:dyDescent="0.35">
      <c r="A419" s="29">
        <v>5.6980000000000004</v>
      </c>
      <c r="B419" s="25">
        <v>1</v>
      </c>
    </row>
    <row r="420" spans="1:2" x14ac:dyDescent="0.35">
      <c r="A420" s="30">
        <v>10.5</v>
      </c>
      <c r="B420" s="25">
        <v>1</v>
      </c>
    </row>
    <row r="421" spans="1:2" x14ac:dyDescent="0.35">
      <c r="A421" s="29">
        <v>5.8</v>
      </c>
      <c r="B421" s="25">
        <v>1</v>
      </c>
    </row>
    <row r="422" spans="1:2" x14ac:dyDescent="0.35">
      <c r="A422" s="30">
        <v>6.96</v>
      </c>
      <c r="B422" s="25">
        <v>1</v>
      </c>
    </row>
    <row r="423" spans="1:2" x14ac:dyDescent="0.35">
      <c r="A423" s="29">
        <v>13.59066</v>
      </c>
      <c r="B423" s="25">
        <v>1</v>
      </c>
    </row>
    <row r="424" spans="1:2" x14ac:dyDescent="0.35">
      <c r="A424" s="30">
        <v>14.396599999999998</v>
      </c>
      <c r="B424" s="25">
        <v>1</v>
      </c>
    </row>
    <row r="425" spans="1:2" x14ac:dyDescent="0.35">
      <c r="A425" s="29">
        <v>15</v>
      </c>
      <c r="B425" s="25">
        <v>1</v>
      </c>
    </row>
    <row r="426" spans="1:2" x14ac:dyDescent="0.35">
      <c r="A426" s="30">
        <v>20</v>
      </c>
      <c r="B426" s="25">
        <v>1</v>
      </c>
    </row>
    <row r="427" spans="1:2" x14ac:dyDescent="0.35">
      <c r="A427" s="29">
        <v>106</v>
      </c>
      <c r="B427" s="25">
        <v>1</v>
      </c>
    </row>
    <row r="428" spans="1:2" x14ac:dyDescent="0.35">
      <c r="A428" s="30">
        <v>95</v>
      </c>
      <c r="B428" s="25">
        <v>1</v>
      </c>
    </row>
    <row r="429" spans="1:2" x14ac:dyDescent="0.35">
      <c r="A429" s="28">
        <v>5.3</v>
      </c>
      <c r="B429" s="25">
        <v>1</v>
      </c>
    </row>
    <row r="430" spans="1:2" x14ac:dyDescent="0.35">
      <c r="A430" s="29">
        <v>5.3</v>
      </c>
      <c r="B430" s="25">
        <v>1</v>
      </c>
    </row>
    <row r="431" spans="1:2" x14ac:dyDescent="0.35">
      <c r="A431" s="30">
        <v>5</v>
      </c>
      <c r="B431" s="25">
        <v>1</v>
      </c>
    </row>
    <row r="432" spans="1:2" x14ac:dyDescent="0.35">
      <c r="A432" s="28">
        <v>10</v>
      </c>
      <c r="B432" s="25">
        <v>2</v>
      </c>
    </row>
    <row r="433" spans="1:2" x14ac:dyDescent="0.35">
      <c r="A433" s="29">
        <v>10</v>
      </c>
      <c r="B433" s="25">
        <v>2</v>
      </c>
    </row>
    <row r="434" spans="1:2" x14ac:dyDescent="0.35">
      <c r="A434" s="30">
        <v>2.25</v>
      </c>
      <c r="B434" s="25">
        <v>1</v>
      </c>
    </row>
    <row r="435" spans="1:2" x14ac:dyDescent="0.35">
      <c r="A435" s="30">
        <v>10</v>
      </c>
      <c r="B435" s="25">
        <v>1</v>
      </c>
    </row>
    <row r="436" spans="1:2" x14ac:dyDescent="0.35">
      <c r="A436" s="28">
        <v>21</v>
      </c>
      <c r="B436" s="25">
        <v>1</v>
      </c>
    </row>
    <row r="437" spans="1:2" x14ac:dyDescent="0.35">
      <c r="A437" s="29">
        <v>21</v>
      </c>
      <c r="B437" s="25">
        <v>1</v>
      </c>
    </row>
    <row r="438" spans="1:2" x14ac:dyDescent="0.35">
      <c r="A438" s="30">
        <v>22</v>
      </c>
      <c r="B438" s="25">
        <v>1</v>
      </c>
    </row>
    <row r="439" spans="1:2" x14ac:dyDescent="0.35">
      <c r="A439" s="28">
        <v>39.78</v>
      </c>
      <c r="B439" s="25">
        <v>1</v>
      </c>
    </row>
    <row r="440" spans="1:2" x14ac:dyDescent="0.35">
      <c r="A440" s="29">
        <v>49.93</v>
      </c>
      <c r="B440" s="25">
        <v>1</v>
      </c>
    </row>
    <row r="441" spans="1:2" x14ac:dyDescent="0.35">
      <c r="A441" s="30">
        <v>46.971816330000003</v>
      </c>
      <c r="B441" s="25">
        <v>1</v>
      </c>
    </row>
    <row r="442" spans="1:2" x14ac:dyDescent="0.35">
      <c r="A442" s="28">
        <v>54.63</v>
      </c>
      <c r="B442" s="25">
        <v>1</v>
      </c>
    </row>
    <row r="443" spans="1:2" x14ac:dyDescent="0.35">
      <c r="A443" s="29">
        <v>42.683</v>
      </c>
      <c r="B443" s="25">
        <v>1</v>
      </c>
    </row>
    <row r="444" spans="1:2" x14ac:dyDescent="0.35">
      <c r="A444" s="30">
        <v>37.932000000000002</v>
      </c>
      <c r="B444" s="25">
        <v>1</v>
      </c>
    </row>
    <row r="445" spans="1:2" x14ac:dyDescent="0.35">
      <c r="A445" s="28">
        <v>66.889999999999986</v>
      </c>
      <c r="B445" s="25">
        <v>1</v>
      </c>
    </row>
    <row r="446" spans="1:2" x14ac:dyDescent="0.35">
      <c r="A446" s="29">
        <v>0</v>
      </c>
      <c r="B446" s="25">
        <v>1</v>
      </c>
    </row>
    <row r="447" spans="1:2" x14ac:dyDescent="0.35">
      <c r="A447" s="30">
        <v>103.4</v>
      </c>
      <c r="B447" s="25">
        <v>1</v>
      </c>
    </row>
    <row r="448" spans="1:2" x14ac:dyDescent="0.35">
      <c r="A448" s="27">
        <v>0.12</v>
      </c>
      <c r="B448" s="25">
        <v>1</v>
      </c>
    </row>
    <row r="449" spans="1:2" x14ac:dyDescent="0.35">
      <c r="A449" s="28">
        <v>0.12</v>
      </c>
      <c r="B449" s="25">
        <v>1</v>
      </c>
    </row>
    <row r="450" spans="1:2" x14ac:dyDescent="0.35">
      <c r="A450" s="29">
        <v>0.25900000000000001</v>
      </c>
      <c r="B450" s="25">
        <v>1</v>
      </c>
    </row>
    <row r="451" spans="1:2" x14ac:dyDescent="0.35">
      <c r="A451" s="30">
        <v>7.4999999999999997E-2</v>
      </c>
      <c r="B451" s="25">
        <v>1</v>
      </c>
    </row>
    <row r="452" spans="1:2" x14ac:dyDescent="0.35">
      <c r="A452" s="27">
        <v>0.29798000000000002</v>
      </c>
      <c r="B452" s="25">
        <v>1</v>
      </c>
    </row>
    <row r="453" spans="1:2" x14ac:dyDescent="0.35">
      <c r="A453" s="28">
        <v>25.190919999999998</v>
      </c>
      <c r="B453" s="25">
        <v>1</v>
      </c>
    </row>
    <row r="454" spans="1:2" x14ac:dyDescent="0.35">
      <c r="A454" s="29">
        <v>42.02187</v>
      </c>
      <c r="B454" s="25">
        <v>1</v>
      </c>
    </row>
    <row r="455" spans="1:2" x14ac:dyDescent="0.35">
      <c r="A455" s="30">
        <v>50.88</v>
      </c>
      <c r="B455" s="25">
        <v>1</v>
      </c>
    </row>
    <row r="456" spans="1:2" x14ac:dyDescent="0.35">
      <c r="A456" s="27">
        <v>1.3420000000000001</v>
      </c>
      <c r="B456" s="25">
        <v>1</v>
      </c>
    </row>
    <row r="457" spans="1:2" x14ac:dyDescent="0.35">
      <c r="A457" s="28">
        <v>0</v>
      </c>
      <c r="B457" s="25">
        <v>1</v>
      </c>
    </row>
    <row r="458" spans="1:2" x14ac:dyDescent="0.35">
      <c r="A458" s="29">
        <v>0</v>
      </c>
      <c r="B458" s="25">
        <v>1</v>
      </c>
    </row>
    <row r="459" spans="1:2" x14ac:dyDescent="0.35">
      <c r="A459" s="30">
        <v>0</v>
      </c>
      <c r="B459" s="25">
        <v>1</v>
      </c>
    </row>
    <row r="460" spans="1:2" x14ac:dyDescent="0.35">
      <c r="A460" s="27">
        <v>1.5346299999999999</v>
      </c>
      <c r="B460" s="25">
        <v>1</v>
      </c>
    </row>
    <row r="461" spans="1:2" x14ac:dyDescent="0.35">
      <c r="A461" s="28">
        <v>0</v>
      </c>
      <c r="B461" s="25">
        <v>1</v>
      </c>
    </row>
    <row r="462" spans="1:2" x14ac:dyDescent="0.35">
      <c r="A462" s="29">
        <v>0</v>
      </c>
      <c r="B462" s="25">
        <v>1</v>
      </c>
    </row>
    <row r="463" spans="1:2" x14ac:dyDescent="0.35">
      <c r="A463" s="30">
        <v>0</v>
      </c>
      <c r="B463" s="25">
        <v>1</v>
      </c>
    </row>
    <row r="464" spans="1:2" x14ac:dyDescent="0.35">
      <c r="A464" s="27">
        <v>2.5</v>
      </c>
      <c r="B464" s="25">
        <v>1</v>
      </c>
    </row>
    <row r="465" spans="1:2" x14ac:dyDescent="0.35">
      <c r="A465" s="28">
        <v>0</v>
      </c>
      <c r="B465" s="25">
        <v>1</v>
      </c>
    </row>
    <row r="466" spans="1:2" x14ac:dyDescent="0.35">
      <c r="A466" s="29">
        <v>0</v>
      </c>
      <c r="B466" s="25">
        <v>1</v>
      </c>
    </row>
    <row r="467" spans="1:2" x14ac:dyDescent="0.35">
      <c r="A467" s="30">
        <v>0</v>
      </c>
      <c r="B467" s="25">
        <v>1</v>
      </c>
    </row>
    <row r="468" spans="1:2" x14ac:dyDescent="0.35">
      <c r="A468" s="27">
        <v>4</v>
      </c>
      <c r="B468" s="25">
        <v>1</v>
      </c>
    </row>
    <row r="469" spans="1:2" x14ac:dyDescent="0.35">
      <c r="A469" s="28">
        <v>4</v>
      </c>
      <c r="B469" s="25">
        <v>1</v>
      </c>
    </row>
    <row r="470" spans="1:2" x14ac:dyDescent="0.35">
      <c r="A470" s="29">
        <v>4</v>
      </c>
      <c r="B470" s="25">
        <v>1</v>
      </c>
    </row>
    <row r="471" spans="1:2" x14ac:dyDescent="0.35">
      <c r="A471" s="30">
        <v>4</v>
      </c>
      <c r="B471" s="25">
        <v>1</v>
      </c>
    </row>
    <row r="472" spans="1:2" x14ac:dyDescent="0.35">
      <c r="A472" s="27">
        <v>4.0999999999999996</v>
      </c>
      <c r="B472" s="25">
        <v>1</v>
      </c>
    </row>
    <row r="473" spans="1:2" x14ac:dyDescent="0.35">
      <c r="A473" s="28">
        <v>0</v>
      </c>
      <c r="B473" s="25">
        <v>1</v>
      </c>
    </row>
    <row r="474" spans="1:2" x14ac:dyDescent="0.35">
      <c r="A474" s="29">
        <v>2.74</v>
      </c>
      <c r="B474" s="25">
        <v>1</v>
      </c>
    </row>
    <row r="475" spans="1:2" x14ac:dyDescent="0.35">
      <c r="A475" s="30">
        <v>1.1000000000000001</v>
      </c>
      <c r="B475" s="25">
        <v>1</v>
      </c>
    </row>
    <row r="476" spans="1:2" x14ac:dyDescent="0.35">
      <c r="A476" s="27">
        <v>9.4499999999999993</v>
      </c>
      <c r="B476" s="25">
        <v>1</v>
      </c>
    </row>
    <row r="477" spans="1:2" x14ac:dyDescent="0.35">
      <c r="A477" s="28">
        <v>7.56</v>
      </c>
      <c r="B477" s="25">
        <v>1</v>
      </c>
    </row>
    <row r="478" spans="1:2" x14ac:dyDescent="0.35">
      <c r="A478" s="29">
        <v>9.9224999999999994</v>
      </c>
      <c r="B478" s="25">
        <v>1</v>
      </c>
    </row>
    <row r="479" spans="1:2" x14ac:dyDescent="0.35">
      <c r="A479" s="30">
        <v>9.9730000000000008</v>
      </c>
      <c r="B479" s="25">
        <v>1</v>
      </c>
    </row>
    <row r="480" spans="1:2" x14ac:dyDescent="0.35">
      <c r="A480" s="27">
        <v>9.99</v>
      </c>
      <c r="B480" s="25">
        <v>1</v>
      </c>
    </row>
    <row r="481" spans="1:2" x14ac:dyDescent="0.35">
      <c r="A481" s="28">
        <v>10.944000000000001</v>
      </c>
      <c r="B481" s="25">
        <v>1</v>
      </c>
    </row>
    <row r="482" spans="1:2" x14ac:dyDescent="0.35">
      <c r="A482" s="29">
        <v>11.74</v>
      </c>
      <c r="B482" s="25">
        <v>1</v>
      </c>
    </row>
    <row r="483" spans="1:2" x14ac:dyDescent="0.35">
      <c r="A483" s="30">
        <v>8.3989999999999991</v>
      </c>
      <c r="B483" s="25">
        <v>1</v>
      </c>
    </row>
    <row r="484" spans="1:2" x14ac:dyDescent="0.35">
      <c r="A484" s="27">
        <v>10.425000000000001</v>
      </c>
      <c r="B484" s="25">
        <v>1</v>
      </c>
    </row>
    <row r="485" spans="1:2" x14ac:dyDescent="0.35">
      <c r="A485" s="28">
        <v>10.425000000000001</v>
      </c>
      <c r="B485" s="25">
        <v>1</v>
      </c>
    </row>
    <row r="486" spans="1:2" x14ac:dyDescent="0.35">
      <c r="A486" s="29">
        <v>10.425000000000001</v>
      </c>
      <c r="B486" s="25">
        <v>1</v>
      </c>
    </row>
    <row r="487" spans="1:2" x14ac:dyDescent="0.35">
      <c r="A487" s="30">
        <v>10.425000000000001</v>
      </c>
      <c r="B487" s="25">
        <v>1</v>
      </c>
    </row>
    <row r="488" spans="1:2" x14ac:dyDescent="0.35">
      <c r="A488" s="27">
        <v>10.6</v>
      </c>
      <c r="B488" s="25">
        <v>1</v>
      </c>
    </row>
    <row r="489" spans="1:2" x14ac:dyDescent="0.35">
      <c r="A489" s="28">
        <v>10.6</v>
      </c>
      <c r="B489" s="25">
        <v>1</v>
      </c>
    </row>
    <row r="490" spans="1:2" x14ac:dyDescent="0.35">
      <c r="A490" s="29">
        <v>10.6</v>
      </c>
      <c r="B490" s="25">
        <v>1</v>
      </c>
    </row>
    <row r="491" spans="1:2" x14ac:dyDescent="0.35">
      <c r="A491" s="30">
        <v>10.6</v>
      </c>
      <c r="B491" s="25">
        <v>1</v>
      </c>
    </row>
    <row r="492" spans="1:2" x14ac:dyDescent="0.35">
      <c r="A492" s="27">
        <v>12</v>
      </c>
      <c r="B492" s="25">
        <v>1</v>
      </c>
    </row>
    <row r="493" spans="1:2" x14ac:dyDescent="0.35">
      <c r="A493" s="28">
        <v>2</v>
      </c>
      <c r="B493" s="25">
        <v>1</v>
      </c>
    </row>
    <row r="494" spans="1:2" x14ac:dyDescent="0.35">
      <c r="A494" s="29">
        <v>68.423000000000002</v>
      </c>
      <c r="B494" s="25">
        <v>1</v>
      </c>
    </row>
    <row r="495" spans="1:2" x14ac:dyDescent="0.35">
      <c r="A495" s="30">
        <v>9</v>
      </c>
      <c r="B495" s="25">
        <v>1</v>
      </c>
    </row>
    <row r="496" spans="1:2" x14ac:dyDescent="0.35">
      <c r="A496" s="27">
        <v>70.415999999999997</v>
      </c>
      <c r="B496" s="25">
        <v>1</v>
      </c>
    </row>
    <row r="497" spans="1:2" x14ac:dyDescent="0.35">
      <c r="A497" s="28">
        <v>133.73299999999998</v>
      </c>
      <c r="B497" s="25">
        <v>1</v>
      </c>
    </row>
    <row r="498" spans="1:2" x14ac:dyDescent="0.35">
      <c r="A498" s="29">
        <v>128.59999999999997</v>
      </c>
      <c r="B498" s="25">
        <v>1</v>
      </c>
    </row>
    <row r="499" spans="1:2" x14ac:dyDescent="0.35">
      <c r="A499" s="30">
        <v>0</v>
      </c>
      <c r="B499" s="25">
        <v>1</v>
      </c>
    </row>
    <row r="500" spans="1:2" x14ac:dyDescent="0.35">
      <c r="A500" s="27">
        <v>78.7</v>
      </c>
      <c r="B500" s="25">
        <v>1</v>
      </c>
    </row>
    <row r="501" spans="1:2" x14ac:dyDescent="0.35">
      <c r="A501" s="28">
        <v>1.5</v>
      </c>
      <c r="B501" s="25">
        <v>1</v>
      </c>
    </row>
    <row r="502" spans="1:2" x14ac:dyDescent="0.35">
      <c r="A502" s="29">
        <v>2.6</v>
      </c>
      <c r="B502" s="25">
        <v>1</v>
      </c>
    </row>
    <row r="503" spans="1:2" x14ac:dyDescent="0.35">
      <c r="A503" s="30">
        <v>3.1</v>
      </c>
      <c r="B503" s="25">
        <v>1</v>
      </c>
    </row>
    <row r="504" spans="1:2" x14ac:dyDescent="0.35">
      <c r="A504" s="27">
        <v>79</v>
      </c>
      <c r="B504" s="25">
        <v>1</v>
      </c>
    </row>
    <row r="505" spans="1:2" x14ac:dyDescent="0.35">
      <c r="A505" s="28">
        <v>69</v>
      </c>
      <c r="B505" s="25">
        <v>1</v>
      </c>
    </row>
    <row r="506" spans="1:2" x14ac:dyDescent="0.35">
      <c r="A506" s="29">
        <v>52</v>
      </c>
      <c r="B506" s="25">
        <v>1</v>
      </c>
    </row>
    <row r="507" spans="1:2" x14ac:dyDescent="0.35">
      <c r="A507" s="30">
        <v>72</v>
      </c>
      <c r="B507" s="25">
        <v>1</v>
      </c>
    </row>
    <row r="508" spans="1:2" x14ac:dyDescent="0.35">
      <c r="A508" s="27">
        <v>147.62999999999997</v>
      </c>
      <c r="B508" s="25">
        <v>1</v>
      </c>
    </row>
    <row r="509" spans="1:2" x14ac:dyDescent="0.35">
      <c r="A509" s="28">
        <v>-11.39</v>
      </c>
      <c r="B509" s="25">
        <v>1</v>
      </c>
    </row>
    <row r="510" spans="1:2" x14ac:dyDescent="0.35">
      <c r="A510" s="29">
        <v>0</v>
      </c>
      <c r="B510" s="25">
        <v>1</v>
      </c>
    </row>
    <row r="511" spans="1:2" x14ac:dyDescent="0.35">
      <c r="A511" s="30">
        <v>1276.1457290462863</v>
      </c>
      <c r="B511" s="25">
        <v>1</v>
      </c>
    </row>
    <row r="512" spans="1:2" x14ac:dyDescent="0.35">
      <c r="A512" s="26">
        <v>7.0062277432432901E-2</v>
      </c>
      <c r="B512" s="25">
        <v>1</v>
      </c>
    </row>
    <row r="513" spans="1:2" x14ac:dyDescent="0.35">
      <c r="A513" s="27">
        <v>0</v>
      </c>
      <c r="B513" s="25">
        <v>1</v>
      </c>
    </row>
    <row r="514" spans="1:2" x14ac:dyDescent="0.35">
      <c r="A514" s="28">
        <v>0</v>
      </c>
      <c r="B514" s="25">
        <v>1</v>
      </c>
    </row>
    <row r="515" spans="1:2" x14ac:dyDescent="0.35">
      <c r="A515" s="29">
        <v>0</v>
      </c>
      <c r="B515" s="25">
        <v>1</v>
      </c>
    </row>
    <row r="516" spans="1:2" x14ac:dyDescent="0.35">
      <c r="A516" s="30">
        <v>12</v>
      </c>
      <c r="B516" s="25">
        <v>1</v>
      </c>
    </row>
    <row r="517" spans="1:2" x14ac:dyDescent="0.35">
      <c r="A517" s="26">
        <v>0.14499999999999999</v>
      </c>
      <c r="B517" s="25">
        <v>1</v>
      </c>
    </row>
    <row r="518" spans="1:2" x14ac:dyDescent="0.35">
      <c r="A518" s="27">
        <v>0.14499999999999999</v>
      </c>
      <c r="B518" s="25">
        <v>1</v>
      </c>
    </row>
    <row r="519" spans="1:2" x14ac:dyDescent="0.35">
      <c r="A519" s="28">
        <v>0.14499999999999999</v>
      </c>
      <c r="B519" s="25">
        <v>1</v>
      </c>
    </row>
    <row r="520" spans="1:2" x14ac:dyDescent="0.35">
      <c r="A520" s="29">
        <v>0.14499999999999999</v>
      </c>
      <c r="B520" s="25">
        <v>1</v>
      </c>
    </row>
    <row r="521" spans="1:2" x14ac:dyDescent="0.35">
      <c r="A521" s="30">
        <v>0.16500000000000001</v>
      </c>
      <c r="B521" s="25">
        <v>1</v>
      </c>
    </row>
    <row r="522" spans="1:2" x14ac:dyDescent="0.35">
      <c r="A522" s="26">
        <v>0.4</v>
      </c>
      <c r="B522" s="25">
        <v>1</v>
      </c>
    </row>
    <row r="523" spans="1:2" x14ac:dyDescent="0.35">
      <c r="A523" s="27">
        <v>0.4</v>
      </c>
      <c r="B523" s="25">
        <v>1</v>
      </c>
    </row>
    <row r="524" spans="1:2" x14ac:dyDescent="0.35">
      <c r="A524" s="28">
        <v>0.4</v>
      </c>
      <c r="B524" s="25">
        <v>1</v>
      </c>
    </row>
    <row r="525" spans="1:2" x14ac:dyDescent="0.35">
      <c r="A525" s="29">
        <v>0.4</v>
      </c>
      <c r="B525" s="25">
        <v>1</v>
      </c>
    </row>
    <row r="526" spans="1:2" x14ac:dyDescent="0.35">
      <c r="A526" s="30">
        <v>0</v>
      </c>
      <c r="B526" s="25">
        <v>1</v>
      </c>
    </row>
    <row r="527" spans="1:2" x14ac:dyDescent="0.35">
      <c r="A527" s="26">
        <v>0.70499999999999996</v>
      </c>
      <c r="B527" s="25">
        <v>1</v>
      </c>
    </row>
    <row r="528" spans="1:2" x14ac:dyDescent="0.35">
      <c r="A528" s="27">
        <v>0.70499999999999996</v>
      </c>
      <c r="B528" s="25">
        <v>1</v>
      </c>
    </row>
    <row r="529" spans="1:2" x14ac:dyDescent="0.35">
      <c r="A529" s="28">
        <v>0</v>
      </c>
      <c r="B529" s="25">
        <v>1</v>
      </c>
    </row>
    <row r="530" spans="1:2" x14ac:dyDescent="0.35">
      <c r="A530" s="29">
        <v>0</v>
      </c>
      <c r="B530" s="25">
        <v>1</v>
      </c>
    </row>
    <row r="531" spans="1:2" x14ac:dyDescent="0.35">
      <c r="A531" s="30">
        <v>0</v>
      </c>
      <c r="B531" s="25">
        <v>1</v>
      </c>
    </row>
    <row r="532" spans="1:2" x14ac:dyDescent="0.35">
      <c r="A532" s="26">
        <v>0.73199999999999998</v>
      </c>
      <c r="B532" s="25">
        <v>1</v>
      </c>
    </row>
    <row r="533" spans="1:2" x14ac:dyDescent="0.35">
      <c r="A533" s="27">
        <v>-14.477</v>
      </c>
      <c r="B533" s="25">
        <v>1</v>
      </c>
    </row>
    <row r="534" spans="1:2" x14ac:dyDescent="0.35">
      <c r="A534" s="28">
        <v>1.141</v>
      </c>
      <c r="B534" s="25">
        <v>1</v>
      </c>
    </row>
    <row r="535" spans="1:2" x14ac:dyDescent="0.35">
      <c r="A535" s="29">
        <v>-452.63099999999997</v>
      </c>
      <c r="B535" s="25">
        <v>1</v>
      </c>
    </row>
    <row r="536" spans="1:2" x14ac:dyDescent="0.35">
      <c r="A536" s="30">
        <v>5.6863799999999998</v>
      </c>
      <c r="B536" s="25">
        <v>1</v>
      </c>
    </row>
    <row r="537" spans="1:2" x14ac:dyDescent="0.35">
      <c r="A537" s="26">
        <v>0.76</v>
      </c>
      <c r="B537" s="25">
        <v>1</v>
      </c>
    </row>
    <row r="538" spans="1:2" x14ac:dyDescent="0.35">
      <c r="A538" s="27">
        <v>0.76</v>
      </c>
      <c r="B538" s="25">
        <v>1</v>
      </c>
    </row>
    <row r="539" spans="1:2" x14ac:dyDescent="0.35">
      <c r="A539" s="28">
        <v>0.76</v>
      </c>
      <c r="B539" s="25">
        <v>1</v>
      </c>
    </row>
    <row r="540" spans="1:2" x14ac:dyDescent="0.35">
      <c r="A540" s="29">
        <v>0.76</v>
      </c>
      <c r="B540" s="25">
        <v>1</v>
      </c>
    </row>
    <row r="541" spans="1:2" x14ac:dyDescent="0.35">
      <c r="A541" s="30">
        <v>0.76</v>
      </c>
      <c r="B541" s="25">
        <v>1</v>
      </c>
    </row>
    <row r="542" spans="1:2" x14ac:dyDescent="0.35">
      <c r="A542" s="26">
        <v>1</v>
      </c>
      <c r="B542" s="25">
        <v>2</v>
      </c>
    </row>
    <row r="543" spans="1:2" x14ac:dyDescent="0.35">
      <c r="A543" s="27">
        <v>1</v>
      </c>
      <c r="B543" s="25">
        <v>1</v>
      </c>
    </row>
    <row r="544" spans="1:2" x14ac:dyDescent="0.35">
      <c r="A544" s="28">
        <v>1</v>
      </c>
      <c r="B544" s="25">
        <v>1</v>
      </c>
    </row>
    <row r="545" spans="1:2" x14ac:dyDescent="0.35">
      <c r="A545" s="29">
        <v>1</v>
      </c>
      <c r="B545" s="25">
        <v>1</v>
      </c>
    </row>
    <row r="546" spans="1:2" x14ac:dyDescent="0.35">
      <c r="A546" s="30">
        <v>1.054</v>
      </c>
      <c r="B546" s="25">
        <v>1</v>
      </c>
    </row>
    <row r="547" spans="1:2" x14ac:dyDescent="0.35">
      <c r="A547" s="27">
        <v>8</v>
      </c>
      <c r="B547" s="25">
        <v>1</v>
      </c>
    </row>
    <row r="548" spans="1:2" x14ac:dyDescent="0.35">
      <c r="A548" s="28">
        <v>7</v>
      </c>
      <c r="B548" s="25">
        <v>1</v>
      </c>
    </row>
    <row r="549" spans="1:2" x14ac:dyDescent="0.35">
      <c r="A549" s="29">
        <v>0</v>
      </c>
      <c r="B549" s="25">
        <v>1</v>
      </c>
    </row>
    <row r="550" spans="1:2" x14ac:dyDescent="0.35">
      <c r="A550" s="30">
        <v>5</v>
      </c>
      <c r="B550" s="25">
        <v>1</v>
      </c>
    </row>
    <row r="551" spans="1:2" x14ac:dyDescent="0.35">
      <c r="A551" s="26">
        <v>1.244</v>
      </c>
      <c r="B551" s="25">
        <v>1</v>
      </c>
    </row>
    <row r="552" spans="1:2" x14ac:dyDescent="0.35">
      <c r="A552" s="27">
        <v>1.9219999999999999</v>
      </c>
      <c r="B552" s="25">
        <v>1</v>
      </c>
    </row>
    <row r="553" spans="1:2" x14ac:dyDescent="0.35">
      <c r="A553" s="28">
        <v>26.013000000000002</v>
      </c>
      <c r="B553" s="25">
        <v>1</v>
      </c>
    </row>
    <row r="554" spans="1:2" x14ac:dyDescent="0.35">
      <c r="A554" s="29">
        <v>-29.693000000000001</v>
      </c>
      <c r="B554" s="25">
        <v>1</v>
      </c>
    </row>
    <row r="555" spans="1:2" x14ac:dyDescent="0.35">
      <c r="A555" s="30">
        <v>25.369900000000001</v>
      </c>
      <c r="B555" s="25">
        <v>1</v>
      </c>
    </row>
    <row r="556" spans="1:2" x14ac:dyDescent="0.35">
      <c r="A556" s="26">
        <v>1.27</v>
      </c>
      <c r="B556" s="25">
        <v>1</v>
      </c>
    </row>
    <row r="557" spans="1:2" x14ac:dyDescent="0.35">
      <c r="A557" s="27">
        <v>3</v>
      </c>
      <c r="B557" s="25">
        <v>1</v>
      </c>
    </row>
    <row r="558" spans="1:2" x14ac:dyDescent="0.35">
      <c r="A558" s="28">
        <v>3</v>
      </c>
      <c r="B558" s="25">
        <v>1</v>
      </c>
    </row>
    <row r="559" spans="1:2" x14ac:dyDescent="0.35">
      <c r="A559" s="29">
        <v>3</v>
      </c>
      <c r="B559" s="25">
        <v>1</v>
      </c>
    </row>
    <row r="560" spans="1:2" x14ac:dyDescent="0.35">
      <c r="A560" s="30">
        <v>3</v>
      </c>
      <c r="B560" s="25">
        <v>1</v>
      </c>
    </row>
    <row r="561" spans="1:2" x14ac:dyDescent="0.35">
      <c r="A561" s="26">
        <v>1.282</v>
      </c>
      <c r="B561" s="25">
        <v>1</v>
      </c>
    </row>
    <row r="562" spans="1:2" x14ac:dyDescent="0.35">
      <c r="A562" s="27">
        <v>1.6120000000000001</v>
      </c>
      <c r="B562" s="25">
        <v>1</v>
      </c>
    </row>
    <row r="563" spans="1:2" x14ac:dyDescent="0.35">
      <c r="A563" s="28">
        <v>1.202</v>
      </c>
      <c r="B563" s="25">
        <v>1</v>
      </c>
    </row>
    <row r="564" spans="1:2" x14ac:dyDescent="0.35">
      <c r="A564" s="29">
        <v>1.202</v>
      </c>
      <c r="B564" s="25">
        <v>1</v>
      </c>
    </row>
    <row r="565" spans="1:2" x14ac:dyDescent="0.35">
      <c r="A565" s="30">
        <v>1.2729999999999999</v>
      </c>
      <c r="B565" s="25">
        <v>1</v>
      </c>
    </row>
    <row r="566" spans="1:2" x14ac:dyDescent="0.35">
      <c r="A566" s="26">
        <v>1.5800000000000003</v>
      </c>
      <c r="B566" s="25">
        <v>1</v>
      </c>
    </row>
    <row r="567" spans="1:2" x14ac:dyDescent="0.35">
      <c r="A567" s="27">
        <v>0</v>
      </c>
      <c r="B567" s="25">
        <v>1</v>
      </c>
    </row>
    <row r="568" spans="1:2" x14ac:dyDescent="0.35">
      <c r="A568" s="28">
        <v>0</v>
      </c>
      <c r="B568" s="25">
        <v>1</v>
      </c>
    </row>
    <row r="569" spans="1:2" x14ac:dyDescent="0.35">
      <c r="A569" s="29">
        <v>0</v>
      </c>
      <c r="B569" s="25">
        <v>1</v>
      </c>
    </row>
    <row r="570" spans="1:2" x14ac:dyDescent="0.35">
      <c r="A570" s="30">
        <v>11.25</v>
      </c>
      <c r="B570" s="25">
        <v>1</v>
      </c>
    </row>
    <row r="571" spans="1:2" x14ac:dyDescent="0.35">
      <c r="A571" s="26">
        <v>1.6</v>
      </c>
      <c r="B571" s="25">
        <v>1</v>
      </c>
    </row>
    <row r="572" spans="1:2" x14ac:dyDescent="0.35">
      <c r="A572" s="27">
        <v>1.6</v>
      </c>
      <c r="B572" s="25">
        <v>1</v>
      </c>
    </row>
    <row r="573" spans="1:2" x14ac:dyDescent="0.35">
      <c r="A573" s="28">
        <v>1.6</v>
      </c>
      <c r="B573" s="25">
        <v>1</v>
      </c>
    </row>
    <row r="574" spans="1:2" x14ac:dyDescent="0.35">
      <c r="A574" s="29">
        <v>1.6</v>
      </c>
      <c r="B574" s="25">
        <v>1</v>
      </c>
    </row>
    <row r="575" spans="1:2" x14ac:dyDescent="0.35">
      <c r="A575" s="30">
        <v>1.6</v>
      </c>
      <c r="B575" s="25">
        <v>1</v>
      </c>
    </row>
    <row r="576" spans="1:2" x14ac:dyDescent="0.35">
      <c r="A576" s="26">
        <v>1.73</v>
      </c>
      <c r="B576" s="25">
        <v>1</v>
      </c>
    </row>
    <row r="577" spans="1:2" x14ac:dyDescent="0.35">
      <c r="A577" s="27">
        <v>-1.8900000000000001</v>
      </c>
      <c r="B577" s="25">
        <v>1</v>
      </c>
    </row>
    <row r="578" spans="1:2" x14ac:dyDescent="0.35">
      <c r="A578" s="28">
        <v>1.73</v>
      </c>
      <c r="B578" s="25">
        <v>1</v>
      </c>
    </row>
    <row r="579" spans="1:2" x14ac:dyDescent="0.35">
      <c r="A579" s="29">
        <v>1.73</v>
      </c>
      <c r="B579" s="25">
        <v>1</v>
      </c>
    </row>
    <row r="580" spans="1:2" x14ac:dyDescent="0.35">
      <c r="A580" s="30">
        <v>10.49</v>
      </c>
      <c r="B580" s="25">
        <v>1</v>
      </c>
    </row>
    <row r="581" spans="1:2" x14ac:dyDescent="0.35">
      <c r="A581" s="26">
        <v>1.75</v>
      </c>
      <c r="B581" s="25">
        <v>1</v>
      </c>
    </row>
    <row r="582" spans="1:2" x14ac:dyDescent="0.35">
      <c r="A582" s="27">
        <v>1.75</v>
      </c>
      <c r="B582" s="25">
        <v>1</v>
      </c>
    </row>
    <row r="583" spans="1:2" x14ac:dyDescent="0.35">
      <c r="A583" s="28">
        <v>1.75</v>
      </c>
      <c r="B583" s="25">
        <v>1</v>
      </c>
    </row>
    <row r="584" spans="1:2" x14ac:dyDescent="0.35">
      <c r="A584" s="29">
        <v>1.75</v>
      </c>
      <c r="B584" s="25">
        <v>1</v>
      </c>
    </row>
    <row r="585" spans="1:2" x14ac:dyDescent="0.35">
      <c r="A585" s="30">
        <v>1.75</v>
      </c>
      <c r="B585" s="25">
        <v>1</v>
      </c>
    </row>
    <row r="586" spans="1:2" x14ac:dyDescent="0.35">
      <c r="A586" s="26">
        <v>1.8</v>
      </c>
      <c r="B586" s="25">
        <v>1</v>
      </c>
    </row>
    <row r="587" spans="1:2" x14ac:dyDescent="0.35">
      <c r="A587" s="27">
        <v>1.8</v>
      </c>
      <c r="B587" s="25">
        <v>1</v>
      </c>
    </row>
    <row r="588" spans="1:2" x14ac:dyDescent="0.35">
      <c r="A588" s="28">
        <v>1.8</v>
      </c>
      <c r="B588" s="25">
        <v>1</v>
      </c>
    </row>
    <row r="589" spans="1:2" x14ac:dyDescent="0.35">
      <c r="A589" s="29">
        <v>1.8</v>
      </c>
      <c r="B589" s="25">
        <v>1</v>
      </c>
    </row>
    <row r="590" spans="1:2" x14ac:dyDescent="0.35">
      <c r="A590" s="30">
        <v>1.8</v>
      </c>
      <c r="B590" s="25">
        <v>1</v>
      </c>
    </row>
    <row r="591" spans="1:2" x14ac:dyDescent="0.35">
      <c r="A591" s="26">
        <v>1.8080000000000001</v>
      </c>
      <c r="B591" s="25">
        <v>1</v>
      </c>
    </row>
    <row r="592" spans="1:2" x14ac:dyDescent="0.35">
      <c r="A592" s="27">
        <v>1.8080000000000001</v>
      </c>
      <c r="B592" s="25">
        <v>1</v>
      </c>
    </row>
    <row r="593" spans="1:2" x14ac:dyDescent="0.35">
      <c r="A593" s="28">
        <v>1.8080000000000001</v>
      </c>
      <c r="B593" s="25">
        <v>1</v>
      </c>
    </row>
    <row r="594" spans="1:2" x14ac:dyDescent="0.35">
      <c r="A594" s="29">
        <v>1.8080000000000001</v>
      </c>
      <c r="B594" s="25">
        <v>1</v>
      </c>
    </row>
    <row r="595" spans="1:2" x14ac:dyDescent="0.35">
      <c r="A595" s="30">
        <v>1.8080000000000001</v>
      </c>
      <c r="B595" s="25">
        <v>1</v>
      </c>
    </row>
    <row r="596" spans="1:2" x14ac:dyDescent="0.35">
      <c r="A596" s="26">
        <v>2.1179999999999999</v>
      </c>
      <c r="B596" s="25">
        <v>1</v>
      </c>
    </row>
    <row r="597" spans="1:2" x14ac:dyDescent="0.35">
      <c r="A597" s="27">
        <v>2.1179999999999999</v>
      </c>
      <c r="B597" s="25">
        <v>1</v>
      </c>
    </row>
    <row r="598" spans="1:2" x14ac:dyDescent="0.35">
      <c r="A598" s="28">
        <v>2.1179999999999999</v>
      </c>
      <c r="B598" s="25">
        <v>1</v>
      </c>
    </row>
    <row r="599" spans="1:2" x14ac:dyDescent="0.35">
      <c r="A599" s="29">
        <v>2.1179999999999999</v>
      </c>
      <c r="B599" s="25">
        <v>1</v>
      </c>
    </row>
    <row r="600" spans="1:2" x14ac:dyDescent="0.35">
      <c r="A600" s="30">
        <v>2.1179999999999999</v>
      </c>
      <c r="B600" s="25">
        <v>1</v>
      </c>
    </row>
    <row r="601" spans="1:2" x14ac:dyDescent="0.35">
      <c r="A601" s="26">
        <v>2.25</v>
      </c>
      <c r="B601" s="25">
        <v>1</v>
      </c>
    </row>
    <row r="602" spans="1:2" x14ac:dyDescent="0.35">
      <c r="A602" s="27">
        <v>2.25</v>
      </c>
      <c r="B602" s="25">
        <v>1</v>
      </c>
    </row>
    <row r="603" spans="1:2" x14ac:dyDescent="0.35">
      <c r="A603" s="28">
        <v>2.25</v>
      </c>
      <c r="B603" s="25">
        <v>1</v>
      </c>
    </row>
    <row r="604" spans="1:2" x14ac:dyDescent="0.35">
      <c r="A604" s="29">
        <v>2.25</v>
      </c>
      <c r="B604" s="25">
        <v>1</v>
      </c>
    </row>
    <row r="605" spans="1:2" x14ac:dyDescent="0.35">
      <c r="A605" s="30">
        <v>2.25</v>
      </c>
      <c r="B605" s="25">
        <v>1</v>
      </c>
    </row>
    <row r="606" spans="1:2" x14ac:dyDescent="0.35">
      <c r="A606" s="26">
        <v>2.2789999999999999</v>
      </c>
      <c r="B606" s="25">
        <v>1</v>
      </c>
    </row>
    <row r="607" spans="1:2" x14ac:dyDescent="0.35">
      <c r="A607" s="27">
        <v>18.765000000000001</v>
      </c>
      <c r="B607" s="25">
        <v>1</v>
      </c>
    </row>
    <row r="608" spans="1:2" x14ac:dyDescent="0.35">
      <c r="A608" s="28">
        <v>6.641</v>
      </c>
      <c r="B608" s="25">
        <v>1</v>
      </c>
    </row>
    <row r="609" spans="1:2" x14ac:dyDescent="0.35">
      <c r="A609" s="29">
        <v>10.54</v>
      </c>
      <c r="B609" s="25">
        <v>1</v>
      </c>
    </row>
    <row r="610" spans="1:2" x14ac:dyDescent="0.35">
      <c r="A610" s="30">
        <v>0</v>
      </c>
      <c r="B610" s="25">
        <v>1</v>
      </c>
    </row>
    <row r="611" spans="1:2" x14ac:dyDescent="0.35">
      <c r="A611" s="26">
        <v>2.2890000000000001</v>
      </c>
      <c r="B611" s="25">
        <v>1</v>
      </c>
    </row>
    <row r="612" spans="1:2" x14ac:dyDescent="0.35">
      <c r="A612" s="27">
        <v>2.2890000000000001</v>
      </c>
      <c r="B612" s="25">
        <v>1</v>
      </c>
    </row>
    <row r="613" spans="1:2" x14ac:dyDescent="0.35">
      <c r="A613" s="28">
        <v>2.2890000000000001</v>
      </c>
      <c r="B613" s="25">
        <v>1</v>
      </c>
    </row>
    <row r="614" spans="1:2" x14ac:dyDescent="0.35">
      <c r="A614" s="29">
        <v>2.2890000000000001</v>
      </c>
      <c r="B614" s="25">
        <v>1</v>
      </c>
    </row>
    <row r="615" spans="1:2" x14ac:dyDescent="0.35">
      <c r="A615" s="30">
        <v>2.2890000000000001</v>
      </c>
      <c r="B615" s="25">
        <v>1</v>
      </c>
    </row>
    <row r="616" spans="1:2" x14ac:dyDescent="0.35">
      <c r="A616" s="26">
        <v>2.4500000000000002</v>
      </c>
      <c r="B616" s="25">
        <v>1</v>
      </c>
    </row>
    <row r="617" spans="1:2" x14ac:dyDescent="0.35">
      <c r="A617" s="27">
        <v>13.54</v>
      </c>
      <c r="B617" s="25">
        <v>1</v>
      </c>
    </row>
    <row r="618" spans="1:2" x14ac:dyDescent="0.35">
      <c r="A618" s="28">
        <v>13.12</v>
      </c>
      <c r="B618" s="25">
        <v>1</v>
      </c>
    </row>
    <row r="619" spans="1:2" x14ac:dyDescent="0.35">
      <c r="A619" s="29">
        <v>0</v>
      </c>
      <c r="B619" s="25">
        <v>1</v>
      </c>
    </row>
    <row r="620" spans="1:2" x14ac:dyDescent="0.35">
      <c r="A620" s="30">
        <v>39.301000000000002</v>
      </c>
      <c r="B620" s="25">
        <v>1</v>
      </c>
    </row>
    <row r="621" spans="1:2" x14ac:dyDescent="0.35">
      <c r="A621" s="26">
        <v>2.4640200000000001</v>
      </c>
      <c r="B621" s="25">
        <v>1</v>
      </c>
    </row>
    <row r="622" spans="1:2" x14ac:dyDescent="0.35">
      <c r="A622" s="27">
        <v>2.46292</v>
      </c>
      <c r="B622" s="25">
        <v>1</v>
      </c>
    </row>
    <row r="623" spans="1:2" x14ac:dyDescent="0.35">
      <c r="A623" s="28">
        <v>2.53023</v>
      </c>
      <c r="B623" s="25">
        <v>1</v>
      </c>
    </row>
    <row r="624" spans="1:2" x14ac:dyDescent="0.35">
      <c r="A624" s="29">
        <v>2.5504199999999999</v>
      </c>
      <c r="B624" s="25">
        <v>1</v>
      </c>
    </row>
    <row r="625" spans="1:2" x14ac:dyDescent="0.35">
      <c r="A625" s="30">
        <v>0</v>
      </c>
      <c r="B625" s="25">
        <v>1</v>
      </c>
    </row>
    <row r="626" spans="1:2" x14ac:dyDescent="0.35">
      <c r="A626" s="26">
        <v>2.5</v>
      </c>
      <c r="B626" s="25">
        <v>1</v>
      </c>
    </row>
    <row r="627" spans="1:2" x14ac:dyDescent="0.35">
      <c r="A627" s="27">
        <v>2.5</v>
      </c>
      <c r="B627" s="25">
        <v>1</v>
      </c>
    </row>
    <row r="628" spans="1:2" x14ac:dyDescent="0.35">
      <c r="A628" s="28">
        <v>-3.5</v>
      </c>
      <c r="B628" s="25">
        <v>1</v>
      </c>
    </row>
    <row r="629" spans="1:2" x14ac:dyDescent="0.35">
      <c r="A629" s="29">
        <v>2.5</v>
      </c>
      <c r="B629" s="25">
        <v>1</v>
      </c>
    </row>
    <row r="630" spans="1:2" x14ac:dyDescent="0.35">
      <c r="A630" s="30">
        <v>2.5</v>
      </c>
      <c r="B630" s="25">
        <v>1</v>
      </c>
    </row>
    <row r="631" spans="1:2" x14ac:dyDescent="0.35">
      <c r="A631" s="26">
        <v>2.6</v>
      </c>
      <c r="B631" s="25">
        <v>1</v>
      </c>
    </row>
    <row r="632" spans="1:2" x14ac:dyDescent="0.35">
      <c r="A632" s="27">
        <v>2.6</v>
      </c>
      <c r="B632" s="25">
        <v>1</v>
      </c>
    </row>
    <row r="633" spans="1:2" x14ac:dyDescent="0.35">
      <c r="A633" s="28">
        <v>2.6</v>
      </c>
      <c r="B633" s="25">
        <v>1</v>
      </c>
    </row>
    <row r="634" spans="1:2" x14ac:dyDescent="0.35">
      <c r="A634" s="29">
        <v>2.6</v>
      </c>
      <c r="B634" s="25">
        <v>1</v>
      </c>
    </row>
    <row r="635" spans="1:2" x14ac:dyDescent="0.35">
      <c r="A635" s="30">
        <v>2.6</v>
      </c>
      <c r="B635" s="25">
        <v>1</v>
      </c>
    </row>
    <row r="636" spans="1:2" x14ac:dyDescent="0.35">
      <c r="A636" s="26">
        <v>2.7130000000000001</v>
      </c>
      <c r="B636" s="25">
        <v>1</v>
      </c>
    </row>
    <row r="637" spans="1:2" x14ac:dyDescent="0.35">
      <c r="A637" s="27">
        <v>2.7130000000000001</v>
      </c>
      <c r="B637" s="25">
        <v>1</v>
      </c>
    </row>
    <row r="638" spans="1:2" x14ac:dyDescent="0.35">
      <c r="A638" s="28">
        <v>-6.6440000000000001</v>
      </c>
      <c r="B638" s="25">
        <v>1</v>
      </c>
    </row>
    <row r="639" spans="1:2" x14ac:dyDescent="0.35">
      <c r="A639" s="29">
        <v>-2.7559999999999998</v>
      </c>
      <c r="B639" s="25">
        <v>1</v>
      </c>
    </row>
    <row r="640" spans="1:2" x14ac:dyDescent="0.35">
      <c r="A640" s="30">
        <v>1.3560000000000001</v>
      </c>
      <c r="B640" s="25">
        <v>1</v>
      </c>
    </row>
    <row r="641" spans="1:2" x14ac:dyDescent="0.35">
      <c r="A641" s="26">
        <v>2.7959999999999998</v>
      </c>
      <c r="B641" s="25">
        <v>1</v>
      </c>
    </row>
    <row r="642" spans="1:2" x14ac:dyDescent="0.35">
      <c r="A642" s="27">
        <v>2.3330000000000002</v>
      </c>
      <c r="B642" s="25">
        <v>1</v>
      </c>
    </row>
    <row r="643" spans="1:2" x14ac:dyDescent="0.35">
      <c r="A643" s="28">
        <v>2.3330000000000002</v>
      </c>
      <c r="B643" s="25">
        <v>1</v>
      </c>
    </row>
    <row r="644" spans="1:2" x14ac:dyDescent="0.35">
      <c r="A644" s="29">
        <v>2.1869999999999998</v>
      </c>
      <c r="B644" s="25">
        <v>1</v>
      </c>
    </row>
    <row r="645" spans="1:2" x14ac:dyDescent="0.35">
      <c r="A645" s="30">
        <v>2</v>
      </c>
      <c r="B645" s="25">
        <v>1</v>
      </c>
    </row>
    <row r="646" spans="1:2" x14ac:dyDescent="0.35">
      <c r="A646" s="26">
        <v>2.85</v>
      </c>
      <c r="B646" s="25">
        <v>1</v>
      </c>
    </row>
    <row r="647" spans="1:2" x14ac:dyDescent="0.35">
      <c r="A647" s="27">
        <v>17.809999999999999</v>
      </c>
      <c r="B647" s="25">
        <v>1</v>
      </c>
    </row>
    <row r="648" spans="1:2" x14ac:dyDescent="0.35">
      <c r="A648" s="28">
        <v>0</v>
      </c>
      <c r="B648" s="25">
        <v>1</v>
      </c>
    </row>
    <row r="649" spans="1:2" x14ac:dyDescent="0.35">
      <c r="A649" s="29">
        <v>0</v>
      </c>
      <c r="B649" s="25">
        <v>1</v>
      </c>
    </row>
    <row r="650" spans="1:2" x14ac:dyDescent="0.35">
      <c r="A650" s="30">
        <v>7</v>
      </c>
      <c r="B650" s="25">
        <v>1</v>
      </c>
    </row>
    <row r="651" spans="1:2" x14ac:dyDescent="0.35">
      <c r="A651" s="26">
        <v>3</v>
      </c>
      <c r="B651" s="25">
        <v>2</v>
      </c>
    </row>
    <row r="652" spans="1:2" x14ac:dyDescent="0.35">
      <c r="A652" s="27">
        <v>3</v>
      </c>
      <c r="B652" s="25">
        <v>2</v>
      </c>
    </row>
    <row r="653" spans="1:2" x14ac:dyDescent="0.35">
      <c r="A653" s="28">
        <v>3</v>
      </c>
      <c r="B653" s="25">
        <v>2</v>
      </c>
    </row>
    <row r="654" spans="1:2" x14ac:dyDescent="0.35">
      <c r="A654" s="29">
        <v>3</v>
      </c>
      <c r="B654" s="25">
        <v>2</v>
      </c>
    </row>
    <row r="655" spans="1:2" x14ac:dyDescent="0.35">
      <c r="A655" s="30">
        <v>3</v>
      </c>
      <c r="B655" s="25">
        <v>2</v>
      </c>
    </row>
    <row r="656" spans="1:2" x14ac:dyDescent="0.35">
      <c r="A656" s="26">
        <v>3.04</v>
      </c>
      <c r="B656" s="25">
        <v>1</v>
      </c>
    </row>
    <row r="657" spans="1:2" x14ac:dyDescent="0.35">
      <c r="A657" s="27">
        <v>-8.7460000000000004</v>
      </c>
      <c r="B657" s="25">
        <v>1</v>
      </c>
    </row>
    <row r="658" spans="1:2" x14ac:dyDescent="0.35">
      <c r="A658" s="28">
        <v>4.3760000000000003</v>
      </c>
      <c r="B658" s="25">
        <v>1</v>
      </c>
    </row>
    <row r="659" spans="1:2" x14ac:dyDescent="0.35">
      <c r="A659" s="29">
        <v>12.542999999999999</v>
      </c>
      <c r="B659" s="25">
        <v>1</v>
      </c>
    </row>
    <row r="660" spans="1:2" x14ac:dyDescent="0.35">
      <c r="A660" s="30">
        <v>8.6585000000000001</v>
      </c>
      <c r="B660" s="25">
        <v>1</v>
      </c>
    </row>
    <row r="661" spans="1:2" x14ac:dyDescent="0.35">
      <c r="A661" s="26">
        <v>3.282</v>
      </c>
      <c r="B661" s="25">
        <v>1</v>
      </c>
    </row>
    <row r="662" spans="1:2" x14ac:dyDescent="0.35">
      <c r="A662" s="27">
        <v>3.282</v>
      </c>
      <c r="B662" s="25">
        <v>1</v>
      </c>
    </row>
    <row r="663" spans="1:2" x14ac:dyDescent="0.35">
      <c r="A663" s="28">
        <v>3.282</v>
      </c>
      <c r="B663" s="25">
        <v>1</v>
      </c>
    </row>
    <row r="664" spans="1:2" x14ac:dyDescent="0.35">
      <c r="A664" s="29">
        <v>3.282</v>
      </c>
      <c r="B664" s="25">
        <v>1</v>
      </c>
    </row>
    <row r="665" spans="1:2" x14ac:dyDescent="0.35">
      <c r="A665" s="30">
        <v>3.282</v>
      </c>
      <c r="B665" s="25">
        <v>1</v>
      </c>
    </row>
    <row r="666" spans="1:2" x14ac:dyDescent="0.35">
      <c r="A666" s="26">
        <v>3.36233</v>
      </c>
      <c r="B666" s="25">
        <v>1</v>
      </c>
    </row>
    <row r="667" spans="1:2" x14ac:dyDescent="0.35">
      <c r="A667" s="27">
        <v>5.0180800000000003</v>
      </c>
      <c r="B667" s="25">
        <v>1</v>
      </c>
    </row>
    <row r="668" spans="1:2" x14ac:dyDescent="0.35">
      <c r="A668" s="28">
        <v>7.2320999999999991</v>
      </c>
      <c r="B668" s="25">
        <v>1</v>
      </c>
    </row>
    <row r="669" spans="1:2" x14ac:dyDescent="0.35">
      <c r="A669" s="29">
        <v>6.6015899999999998</v>
      </c>
      <c r="B669" s="25">
        <v>1</v>
      </c>
    </row>
    <row r="670" spans="1:2" x14ac:dyDescent="0.35">
      <c r="A670" s="30">
        <v>1.6932499999999999</v>
      </c>
      <c r="B670" s="25">
        <v>1</v>
      </c>
    </row>
    <row r="671" spans="1:2" x14ac:dyDescent="0.35">
      <c r="A671" s="26">
        <v>3.6589999999999998</v>
      </c>
      <c r="B671" s="25">
        <v>1</v>
      </c>
    </row>
    <row r="672" spans="1:2" x14ac:dyDescent="0.35">
      <c r="A672" s="27">
        <v>4.9950000000000001</v>
      </c>
      <c r="B672" s="25">
        <v>1</v>
      </c>
    </row>
    <row r="673" spans="1:2" x14ac:dyDescent="0.35">
      <c r="A673" s="28">
        <v>5.5270000000000001</v>
      </c>
      <c r="B673" s="25">
        <v>1</v>
      </c>
    </row>
    <row r="674" spans="1:2" x14ac:dyDescent="0.35">
      <c r="A674" s="29">
        <v>-2.4089999999999998</v>
      </c>
      <c r="B674" s="25">
        <v>1</v>
      </c>
    </row>
    <row r="675" spans="1:2" x14ac:dyDescent="0.35">
      <c r="A675" s="30">
        <v>4</v>
      </c>
      <c r="B675" s="25">
        <v>1</v>
      </c>
    </row>
    <row r="676" spans="1:2" x14ac:dyDescent="0.35">
      <c r="A676" s="26">
        <v>3.7749999999999999</v>
      </c>
      <c r="B676" s="25">
        <v>1</v>
      </c>
    </row>
    <row r="677" spans="1:2" x14ac:dyDescent="0.35">
      <c r="A677" s="27">
        <v>8.0950000000000006</v>
      </c>
      <c r="B677" s="25">
        <v>1</v>
      </c>
    </row>
    <row r="678" spans="1:2" x14ac:dyDescent="0.35">
      <c r="A678" s="28">
        <v>10.234999999999999</v>
      </c>
      <c r="B678" s="25">
        <v>1</v>
      </c>
    </row>
    <row r="679" spans="1:2" x14ac:dyDescent="0.35">
      <c r="A679" s="29">
        <v>6.915</v>
      </c>
      <c r="B679" s="25">
        <v>1</v>
      </c>
    </row>
    <row r="680" spans="1:2" x14ac:dyDescent="0.35">
      <c r="A680" s="30">
        <v>3</v>
      </c>
      <c r="B680" s="25">
        <v>1</v>
      </c>
    </row>
    <row r="681" spans="1:2" x14ac:dyDescent="0.35">
      <c r="A681" s="26">
        <v>3.8250000000000002</v>
      </c>
      <c r="B681" s="25">
        <v>1</v>
      </c>
    </row>
    <row r="682" spans="1:2" x14ac:dyDescent="0.35">
      <c r="A682" s="27">
        <v>2.7909999999999999</v>
      </c>
      <c r="B682" s="25">
        <v>1</v>
      </c>
    </row>
    <row r="683" spans="1:2" x14ac:dyDescent="0.35">
      <c r="A683" s="28">
        <v>1.0920000000000001</v>
      </c>
      <c r="B683" s="25">
        <v>1</v>
      </c>
    </row>
    <row r="684" spans="1:2" x14ac:dyDescent="0.35">
      <c r="A684" s="29">
        <v>4.1210000000000004</v>
      </c>
      <c r="B684" s="25">
        <v>1</v>
      </c>
    </row>
    <row r="685" spans="1:2" x14ac:dyDescent="0.35">
      <c r="A685" s="30">
        <v>1.5</v>
      </c>
      <c r="B685" s="25">
        <v>1</v>
      </c>
    </row>
    <row r="686" spans="1:2" x14ac:dyDescent="0.35">
      <c r="A686" s="26">
        <v>3.9767800000000002</v>
      </c>
      <c r="B686" s="25">
        <v>1</v>
      </c>
    </row>
    <row r="687" spans="1:2" x14ac:dyDescent="0.35">
      <c r="A687" s="27">
        <v>2.5419999999999998</v>
      </c>
      <c r="B687" s="25">
        <v>1</v>
      </c>
    </row>
    <row r="688" spans="1:2" x14ac:dyDescent="0.35">
      <c r="A688" s="28">
        <v>2.3039999999999998</v>
      </c>
      <c r="B688" s="25">
        <v>1</v>
      </c>
    </row>
    <row r="689" spans="1:2" x14ac:dyDescent="0.35">
      <c r="A689" s="29">
        <v>2.42</v>
      </c>
      <c r="B689" s="25">
        <v>1</v>
      </c>
    </row>
    <row r="690" spans="1:2" x14ac:dyDescent="0.35">
      <c r="A690" s="30">
        <v>2.1</v>
      </c>
      <c r="B690" s="25">
        <v>1</v>
      </c>
    </row>
    <row r="691" spans="1:2" x14ac:dyDescent="0.35">
      <c r="A691" s="26">
        <v>4</v>
      </c>
      <c r="B691" s="25">
        <v>1</v>
      </c>
    </row>
    <row r="692" spans="1:2" x14ac:dyDescent="0.35">
      <c r="A692" s="27">
        <v>4</v>
      </c>
      <c r="B692" s="25">
        <v>1</v>
      </c>
    </row>
    <row r="693" spans="1:2" x14ac:dyDescent="0.35">
      <c r="A693" s="28">
        <v>4</v>
      </c>
      <c r="B693" s="25">
        <v>1</v>
      </c>
    </row>
    <row r="694" spans="1:2" x14ac:dyDescent="0.35">
      <c r="A694" s="29">
        <v>4</v>
      </c>
      <c r="B694" s="25">
        <v>1</v>
      </c>
    </row>
    <row r="695" spans="1:2" x14ac:dyDescent="0.35">
      <c r="A695" s="30">
        <v>4.2880000000000003</v>
      </c>
      <c r="B695" s="25">
        <v>1</v>
      </c>
    </row>
    <row r="696" spans="1:2" x14ac:dyDescent="0.35">
      <c r="A696" s="26">
        <v>4.5510000000000002</v>
      </c>
      <c r="B696" s="25">
        <v>1</v>
      </c>
    </row>
    <row r="697" spans="1:2" x14ac:dyDescent="0.35">
      <c r="A697" s="27">
        <v>4.4939999999999998</v>
      </c>
      <c r="B697" s="25">
        <v>1</v>
      </c>
    </row>
    <row r="698" spans="1:2" x14ac:dyDescent="0.35">
      <c r="A698" s="28">
        <v>3.8519999999999999</v>
      </c>
      <c r="B698" s="25">
        <v>1</v>
      </c>
    </row>
    <row r="699" spans="1:2" x14ac:dyDescent="0.35">
      <c r="A699" s="29">
        <v>3.8519999999999999</v>
      </c>
      <c r="B699" s="25">
        <v>1</v>
      </c>
    </row>
    <row r="700" spans="1:2" x14ac:dyDescent="0.35">
      <c r="A700" s="30">
        <v>2.4451700000000001</v>
      </c>
      <c r="B700" s="25">
        <v>1</v>
      </c>
    </row>
    <row r="701" spans="1:2" x14ac:dyDescent="0.35">
      <c r="A701" s="26">
        <v>4.5919999999999996</v>
      </c>
      <c r="B701" s="25">
        <v>1</v>
      </c>
    </row>
    <row r="702" spans="1:2" x14ac:dyDescent="0.35">
      <c r="A702" s="27">
        <v>2.5230000000000001</v>
      </c>
      <c r="B702" s="25">
        <v>1</v>
      </c>
    </row>
    <row r="703" spans="1:2" x14ac:dyDescent="0.35">
      <c r="A703" s="28">
        <v>1</v>
      </c>
      <c r="B703" s="25">
        <v>1</v>
      </c>
    </row>
    <row r="704" spans="1:2" x14ac:dyDescent="0.35">
      <c r="A704" s="29">
        <v>2.9</v>
      </c>
      <c r="B704" s="25">
        <v>1</v>
      </c>
    </row>
    <row r="705" spans="1:2" x14ac:dyDescent="0.35">
      <c r="A705" s="30">
        <v>2.7</v>
      </c>
      <c r="B705" s="25">
        <v>1</v>
      </c>
    </row>
    <row r="706" spans="1:2" x14ac:dyDescent="0.35">
      <c r="A706" s="26">
        <v>4.8280000000000003</v>
      </c>
      <c r="B706" s="25">
        <v>1</v>
      </c>
    </row>
    <row r="707" spans="1:2" x14ac:dyDescent="0.35">
      <c r="A707" s="27">
        <v>0</v>
      </c>
      <c r="B707" s="25">
        <v>1</v>
      </c>
    </row>
    <row r="708" spans="1:2" x14ac:dyDescent="0.35">
      <c r="A708" s="28">
        <v>0</v>
      </c>
      <c r="B708" s="25">
        <v>1</v>
      </c>
    </row>
    <row r="709" spans="1:2" x14ac:dyDescent="0.35">
      <c r="A709" s="29">
        <v>0</v>
      </c>
      <c r="B709" s="25">
        <v>1</v>
      </c>
    </row>
    <row r="710" spans="1:2" x14ac:dyDescent="0.35">
      <c r="A710" s="30">
        <v>0</v>
      </c>
      <c r="B710" s="25">
        <v>1</v>
      </c>
    </row>
    <row r="711" spans="1:2" x14ac:dyDescent="0.35">
      <c r="A711" s="26">
        <v>4.8419999999999996</v>
      </c>
      <c r="B711" s="25">
        <v>1</v>
      </c>
    </row>
    <row r="712" spans="1:2" x14ac:dyDescent="0.35">
      <c r="A712" s="27">
        <v>4.8419999999999996</v>
      </c>
      <c r="B712" s="25">
        <v>1</v>
      </c>
    </row>
    <row r="713" spans="1:2" x14ac:dyDescent="0.35">
      <c r="A713" s="28">
        <v>4.8419999999999996</v>
      </c>
      <c r="B713" s="25">
        <v>1</v>
      </c>
    </row>
    <row r="714" spans="1:2" x14ac:dyDescent="0.35">
      <c r="A714" s="29">
        <v>4.8419999999999996</v>
      </c>
      <c r="B714" s="25">
        <v>1</v>
      </c>
    </row>
    <row r="715" spans="1:2" x14ac:dyDescent="0.35">
      <c r="A715" s="30">
        <v>0.66191500000000003</v>
      </c>
      <c r="B715" s="25">
        <v>1</v>
      </c>
    </row>
    <row r="716" spans="1:2" x14ac:dyDescent="0.35">
      <c r="A716" s="26">
        <v>4.95</v>
      </c>
      <c r="B716" s="25">
        <v>1</v>
      </c>
    </row>
    <row r="717" spans="1:2" x14ac:dyDescent="0.35">
      <c r="A717" s="27">
        <v>4.95</v>
      </c>
      <c r="B717" s="25">
        <v>1</v>
      </c>
    </row>
    <row r="718" spans="1:2" x14ac:dyDescent="0.35">
      <c r="A718" s="28">
        <v>4.95</v>
      </c>
      <c r="B718" s="25">
        <v>1</v>
      </c>
    </row>
    <row r="719" spans="1:2" x14ac:dyDescent="0.35">
      <c r="A719" s="29">
        <v>4.95</v>
      </c>
      <c r="B719" s="25">
        <v>1</v>
      </c>
    </row>
    <row r="720" spans="1:2" x14ac:dyDescent="0.35">
      <c r="A720" s="30">
        <v>4.95</v>
      </c>
      <c r="B720" s="25">
        <v>1</v>
      </c>
    </row>
    <row r="721" spans="1:2" x14ac:dyDescent="0.35">
      <c r="A721" s="26">
        <v>6</v>
      </c>
      <c r="B721" s="25">
        <v>1</v>
      </c>
    </row>
    <row r="722" spans="1:2" x14ac:dyDescent="0.35">
      <c r="A722" s="27">
        <v>6</v>
      </c>
      <c r="B722" s="25">
        <v>1</v>
      </c>
    </row>
    <row r="723" spans="1:2" x14ac:dyDescent="0.35">
      <c r="A723" s="28">
        <v>6</v>
      </c>
      <c r="B723" s="25">
        <v>1</v>
      </c>
    </row>
    <row r="724" spans="1:2" x14ac:dyDescent="0.35">
      <c r="A724" s="29">
        <v>6</v>
      </c>
      <c r="B724" s="25">
        <v>1</v>
      </c>
    </row>
    <row r="725" spans="1:2" x14ac:dyDescent="0.35">
      <c r="A725" s="30">
        <v>6.0529999999999999</v>
      </c>
      <c r="B725" s="25">
        <v>1</v>
      </c>
    </row>
    <row r="726" spans="1:2" x14ac:dyDescent="0.35">
      <c r="A726" s="26">
        <v>6.3</v>
      </c>
      <c r="B726" s="25">
        <v>1</v>
      </c>
    </row>
    <row r="727" spans="1:2" x14ac:dyDescent="0.35">
      <c r="A727" s="27">
        <v>6.3</v>
      </c>
      <c r="B727" s="25">
        <v>1</v>
      </c>
    </row>
    <row r="728" spans="1:2" x14ac:dyDescent="0.35">
      <c r="A728" s="28">
        <v>6.3</v>
      </c>
      <c r="B728" s="25">
        <v>1</v>
      </c>
    </row>
    <row r="729" spans="1:2" x14ac:dyDescent="0.35">
      <c r="A729" s="29">
        <v>6.3</v>
      </c>
      <c r="B729" s="25">
        <v>1</v>
      </c>
    </row>
    <row r="730" spans="1:2" x14ac:dyDescent="0.35">
      <c r="A730" s="30">
        <v>6.3</v>
      </c>
      <c r="B730" s="25">
        <v>1</v>
      </c>
    </row>
    <row r="731" spans="1:2" x14ac:dyDescent="0.35">
      <c r="A731" s="26">
        <v>6.9</v>
      </c>
      <c r="B731" s="25">
        <v>1</v>
      </c>
    </row>
    <row r="732" spans="1:2" x14ac:dyDescent="0.35">
      <c r="A732" s="27">
        <v>6.9</v>
      </c>
      <c r="B732" s="25">
        <v>1</v>
      </c>
    </row>
    <row r="733" spans="1:2" x14ac:dyDescent="0.35">
      <c r="A733" s="28">
        <v>6.9</v>
      </c>
      <c r="B733" s="25">
        <v>1</v>
      </c>
    </row>
    <row r="734" spans="1:2" x14ac:dyDescent="0.35">
      <c r="A734" s="29">
        <v>6.9</v>
      </c>
      <c r="B734" s="25">
        <v>1</v>
      </c>
    </row>
    <row r="735" spans="1:2" x14ac:dyDescent="0.35">
      <c r="A735" s="30">
        <v>6.9</v>
      </c>
      <c r="B735" s="25">
        <v>1</v>
      </c>
    </row>
    <row r="736" spans="1:2" x14ac:dyDescent="0.35">
      <c r="A736" s="26">
        <v>7.65</v>
      </c>
      <c r="B736" s="25">
        <v>1</v>
      </c>
    </row>
    <row r="737" spans="1:2" x14ac:dyDescent="0.35">
      <c r="A737" s="27">
        <v>7.65</v>
      </c>
      <c r="B737" s="25">
        <v>1</v>
      </c>
    </row>
    <row r="738" spans="1:2" x14ac:dyDescent="0.35">
      <c r="A738" s="28">
        <v>7.65</v>
      </c>
      <c r="B738" s="25">
        <v>1</v>
      </c>
    </row>
    <row r="739" spans="1:2" x14ac:dyDescent="0.35">
      <c r="A739" s="29">
        <v>7.65</v>
      </c>
      <c r="B739" s="25">
        <v>1</v>
      </c>
    </row>
    <row r="740" spans="1:2" x14ac:dyDescent="0.35">
      <c r="A740" s="30">
        <v>7.6666666666666661</v>
      </c>
      <c r="B740" s="25">
        <v>1</v>
      </c>
    </row>
    <row r="741" spans="1:2" x14ac:dyDescent="0.35">
      <c r="A741" s="26">
        <v>7.7169999999999996</v>
      </c>
      <c r="B741" s="25">
        <v>1</v>
      </c>
    </row>
    <row r="742" spans="1:2" x14ac:dyDescent="0.35">
      <c r="A742" s="27">
        <v>18.939</v>
      </c>
      <c r="B742" s="25">
        <v>1</v>
      </c>
    </row>
    <row r="743" spans="1:2" x14ac:dyDescent="0.35">
      <c r="A743" s="28">
        <v>2.5409999999999999</v>
      </c>
      <c r="B743" s="25">
        <v>1</v>
      </c>
    </row>
    <row r="744" spans="1:2" x14ac:dyDescent="0.35">
      <c r="A744" s="29">
        <v>2.0270000000000001</v>
      </c>
      <c r="B744" s="25">
        <v>1</v>
      </c>
    </row>
    <row r="745" spans="1:2" x14ac:dyDescent="0.35">
      <c r="A745" s="30">
        <v>6</v>
      </c>
      <c r="B745" s="25">
        <v>1</v>
      </c>
    </row>
    <row r="746" spans="1:2" x14ac:dyDescent="0.35">
      <c r="A746" s="26">
        <v>8.1864399999999993</v>
      </c>
      <c r="B746" s="25">
        <v>1</v>
      </c>
    </row>
    <row r="747" spans="1:2" x14ac:dyDescent="0.35">
      <c r="A747" s="27">
        <v>8.1864399999999993</v>
      </c>
      <c r="B747" s="25">
        <v>1</v>
      </c>
    </row>
    <row r="748" spans="1:2" x14ac:dyDescent="0.35">
      <c r="A748" s="28">
        <v>8.1864399999999993</v>
      </c>
      <c r="B748" s="25">
        <v>1</v>
      </c>
    </row>
    <row r="749" spans="1:2" x14ac:dyDescent="0.35">
      <c r="A749" s="29">
        <v>8.1864399999999993</v>
      </c>
      <c r="B749" s="25">
        <v>1</v>
      </c>
    </row>
    <row r="750" spans="1:2" x14ac:dyDescent="0.35">
      <c r="A750" s="30">
        <v>8.1864399999999993</v>
      </c>
      <c r="B750" s="25">
        <v>1</v>
      </c>
    </row>
    <row r="751" spans="1:2" x14ac:dyDescent="0.35">
      <c r="A751" s="26">
        <v>8.2070000000000007</v>
      </c>
      <c r="B751" s="25">
        <v>1</v>
      </c>
    </row>
    <row r="752" spans="1:2" x14ac:dyDescent="0.35">
      <c r="A752" s="27">
        <v>8.1449999999999996</v>
      </c>
      <c r="B752" s="25">
        <v>1</v>
      </c>
    </row>
    <row r="753" spans="1:2" x14ac:dyDescent="0.35">
      <c r="A753" s="28">
        <v>8.3680000000000003</v>
      </c>
      <c r="B753" s="25">
        <v>1</v>
      </c>
    </row>
    <row r="754" spans="1:2" x14ac:dyDescent="0.35">
      <c r="A754" s="29">
        <v>8.7140000000000004</v>
      </c>
      <c r="B754" s="25">
        <v>1</v>
      </c>
    </row>
    <row r="755" spans="1:2" x14ac:dyDescent="0.35">
      <c r="A755" s="30">
        <v>5</v>
      </c>
      <c r="B755" s="25">
        <v>1</v>
      </c>
    </row>
    <row r="756" spans="1:2" x14ac:dyDescent="0.35">
      <c r="A756" s="26">
        <v>8.6120000000000001</v>
      </c>
      <c r="B756" s="25">
        <v>1</v>
      </c>
    </row>
    <row r="757" spans="1:2" x14ac:dyDescent="0.35">
      <c r="A757" s="27">
        <v>3.7519999999999998</v>
      </c>
      <c r="B757" s="25">
        <v>1</v>
      </c>
    </row>
    <row r="758" spans="1:2" x14ac:dyDescent="0.35">
      <c r="A758" s="28">
        <v>10.488</v>
      </c>
      <c r="B758" s="25">
        <v>1</v>
      </c>
    </row>
    <row r="759" spans="1:2" x14ac:dyDescent="0.35">
      <c r="A759" s="29">
        <v>12.092000000000001</v>
      </c>
      <c r="B759" s="25">
        <v>1</v>
      </c>
    </row>
    <row r="760" spans="1:2" x14ac:dyDescent="0.35">
      <c r="A760" s="30">
        <v>8</v>
      </c>
      <c r="B760" s="25">
        <v>1</v>
      </c>
    </row>
    <row r="761" spans="1:2" x14ac:dyDescent="0.35">
      <c r="A761" s="26">
        <v>8.6999999999999993</v>
      </c>
      <c r="B761" s="25">
        <v>1</v>
      </c>
    </row>
    <row r="762" spans="1:2" x14ac:dyDescent="0.35">
      <c r="A762" s="27">
        <v>8.6999999999999993</v>
      </c>
      <c r="B762" s="25">
        <v>1</v>
      </c>
    </row>
    <row r="763" spans="1:2" x14ac:dyDescent="0.35">
      <c r="A763" s="28">
        <v>8.6999999999999993</v>
      </c>
      <c r="B763" s="25">
        <v>1</v>
      </c>
    </row>
    <row r="764" spans="1:2" x14ac:dyDescent="0.35">
      <c r="A764" s="29">
        <v>6.4</v>
      </c>
      <c r="B764" s="25">
        <v>1</v>
      </c>
    </row>
    <row r="765" spans="1:2" x14ac:dyDescent="0.35">
      <c r="A765" s="30">
        <v>0</v>
      </c>
      <c r="B765" s="25">
        <v>1</v>
      </c>
    </row>
    <row r="766" spans="1:2" x14ac:dyDescent="0.35">
      <c r="A766" s="26">
        <v>8.7330000000000005</v>
      </c>
      <c r="B766" s="25">
        <v>1</v>
      </c>
    </row>
    <row r="767" spans="1:2" x14ac:dyDescent="0.35">
      <c r="A767" s="27">
        <v>9.64</v>
      </c>
      <c r="B767" s="25">
        <v>1</v>
      </c>
    </row>
    <row r="768" spans="1:2" x14ac:dyDescent="0.35">
      <c r="A768" s="28">
        <v>0</v>
      </c>
      <c r="B768" s="25">
        <v>1</v>
      </c>
    </row>
    <row r="769" spans="1:2" x14ac:dyDescent="0.35">
      <c r="A769" s="29">
        <v>0</v>
      </c>
      <c r="B769" s="25">
        <v>1</v>
      </c>
    </row>
    <row r="770" spans="1:2" x14ac:dyDescent="0.35">
      <c r="A770" s="30">
        <v>8.7729999999999997</v>
      </c>
      <c r="B770" s="25">
        <v>1</v>
      </c>
    </row>
    <row r="771" spans="1:2" x14ac:dyDescent="0.35">
      <c r="A771" s="26">
        <v>10</v>
      </c>
      <c r="B771" s="25">
        <v>1</v>
      </c>
    </row>
    <row r="772" spans="1:2" x14ac:dyDescent="0.35">
      <c r="A772" s="27">
        <v>10</v>
      </c>
      <c r="B772" s="25">
        <v>1</v>
      </c>
    </row>
    <row r="773" spans="1:2" x14ac:dyDescent="0.35">
      <c r="A773" s="28">
        <v>10</v>
      </c>
      <c r="B773" s="25">
        <v>1</v>
      </c>
    </row>
    <row r="774" spans="1:2" x14ac:dyDescent="0.35">
      <c r="A774" s="29">
        <v>10.118729999999999</v>
      </c>
      <c r="B774" s="25">
        <v>1</v>
      </c>
    </row>
    <row r="775" spans="1:2" x14ac:dyDescent="0.35">
      <c r="A775" s="30">
        <v>10</v>
      </c>
      <c r="B775" s="25">
        <v>1</v>
      </c>
    </row>
    <row r="776" spans="1:2" x14ac:dyDescent="0.35">
      <c r="A776" s="26">
        <v>10.240000000000002</v>
      </c>
      <c r="B776" s="25">
        <v>1</v>
      </c>
    </row>
    <row r="777" spans="1:2" x14ac:dyDescent="0.35">
      <c r="A777" s="27">
        <v>2.9699999999999998</v>
      </c>
      <c r="B777" s="25">
        <v>1</v>
      </c>
    </row>
    <row r="778" spans="1:2" x14ac:dyDescent="0.35">
      <c r="A778" s="28">
        <v>-0.94999999999999973</v>
      </c>
      <c r="B778" s="25">
        <v>1</v>
      </c>
    </row>
    <row r="779" spans="1:2" x14ac:dyDescent="0.35">
      <c r="A779" s="29">
        <v>0</v>
      </c>
      <c r="B779" s="25">
        <v>1</v>
      </c>
    </row>
    <row r="780" spans="1:2" x14ac:dyDescent="0.35">
      <c r="A780" s="30">
        <v>22.870000000000005</v>
      </c>
      <c r="B780" s="25">
        <v>1</v>
      </c>
    </row>
    <row r="781" spans="1:2" x14ac:dyDescent="0.35">
      <c r="A781" s="26">
        <v>10.348990000000001</v>
      </c>
      <c r="B781" s="25">
        <v>1</v>
      </c>
    </row>
    <row r="782" spans="1:2" x14ac:dyDescent="0.35">
      <c r="A782" s="27">
        <v>11.940619999999999</v>
      </c>
      <c r="B782" s="25">
        <v>1</v>
      </c>
    </row>
    <row r="783" spans="1:2" x14ac:dyDescent="0.35">
      <c r="A783" s="28">
        <v>10.55232</v>
      </c>
      <c r="B783" s="25">
        <v>1</v>
      </c>
    </row>
    <row r="784" spans="1:2" x14ac:dyDescent="0.35">
      <c r="A784" s="29">
        <v>9.7319999999999993</v>
      </c>
      <c r="B784" s="25">
        <v>1</v>
      </c>
    </row>
    <row r="785" spans="1:2" x14ac:dyDescent="0.35">
      <c r="A785" s="30">
        <v>8.8000000000000007</v>
      </c>
      <c r="B785" s="25">
        <v>1</v>
      </c>
    </row>
    <row r="786" spans="1:2" x14ac:dyDescent="0.35">
      <c r="A786" s="26">
        <v>10.766999999999999</v>
      </c>
      <c r="B786" s="25">
        <v>1</v>
      </c>
    </row>
    <row r="787" spans="1:2" x14ac:dyDescent="0.35">
      <c r="A787" s="27">
        <v>37.405999999999999</v>
      </c>
      <c r="B787" s="25">
        <v>1</v>
      </c>
    </row>
    <row r="788" spans="1:2" x14ac:dyDescent="0.35">
      <c r="A788" s="28">
        <v>70</v>
      </c>
      <c r="B788" s="25">
        <v>1</v>
      </c>
    </row>
    <row r="789" spans="1:2" x14ac:dyDescent="0.35">
      <c r="A789" s="29">
        <v>62.057000000000002</v>
      </c>
      <c r="B789" s="25">
        <v>1</v>
      </c>
    </row>
    <row r="790" spans="1:2" x14ac:dyDescent="0.35">
      <c r="A790" s="30">
        <v>59</v>
      </c>
      <c r="B790" s="25">
        <v>1</v>
      </c>
    </row>
    <row r="791" spans="1:2" x14ac:dyDescent="0.35">
      <c r="A791" s="26">
        <v>10.82</v>
      </c>
      <c r="B791" s="25">
        <v>1</v>
      </c>
    </row>
    <row r="792" spans="1:2" x14ac:dyDescent="0.35">
      <c r="A792" s="27">
        <v>0</v>
      </c>
      <c r="B792" s="25">
        <v>1</v>
      </c>
    </row>
    <row r="793" spans="1:2" x14ac:dyDescent="0.35">
      <c r="A793" s="28">
        <v>0</v>
      </c>
      <c r="B793" s="25">
        <v>1</v>
      </c>
    </row>
    <row r="794" spans="1:2" x14ac:dyDescent="0.35">
      <c r="A794" s="29">
        <v>0</v>
      </c>
      <c r="B794" s="25">
        <v>1</v>
      </c>
    </row>
    <row r="795" spans="1:2" x14ac:dyDescent="0.35">
      <c r="A795" s="30">
        <v>20.569499999999991</v>
      </c>
      <c r="B795" s="25">
        <v>1</v>
      </c>
    </row>
    <row r="796" spans="1:2" x14ac:dyDescent="0.35">
      <c r="A796" s="26">
        <v>11.074</v>
      </c>
      <c r="B796" s="25">
        <v>1</v>
      </c>
    </row>
    <row r="797" spans="1:2" x14ac:dyDescent="0.35">
      <c r="A797" s="27">
        <v>14.664999999999999</v>
      </c>
      <c r="B797" s="25">
        <v>1</v>
      </c>
    </row>
    <row r="798" spans="1:2" x14ac:dyDescent="0.35">
      <c r="A798" s="28">
        <v>14</v>
      </c>
      <c r="B798" s="25">
        <v>1</v>
      </c>
    </row>
    <row r="799" spans="1:2" x14ac:dyDescent="0.35">
      <c r="A799" s="29">
        <v>14</v>
      </c>
      <c r="B799" s="25">
        <v>1</v>
      </c>
    </row>
    <row r="800" spans="1:2" x14ac:dyDescent="0.35">
      <c r="A800" s="30">
        <v>14</v>
      </c>
      <c r="B800" s="25">
        <v>1</v>
      </c>
    </row>
    <row r="801" spans="1:2" x14ac:dyDescent="0.35">
      <c r="A801" s="26">
        <v>11.3</v>
      </c>
      <c r="B801" s="25">
        <v>1</v>
      </c>
    </row>
    <row r="802" spans="1:2" x14ac:dyDescent="0.35">
      <c r="A802" s="27">
        <v>0</v>
      </c>
      <c r="B802" s="25">
        <v>1</v>
      </c>
    </row>
    <row r="803" spans="1:2" x14ac:dyDescent="0.35">
      <c r="A803" s="28">
        <v>5.3</v>
      </c>
      <c r="B803" s="25">
        <v>1</v>
      </c>
    </row>
    <row r="804" spans="1:2" x14ac:dyDescent="0.35">
      <c r="A804" s="29">
        <v>5.3</v>
      </c>
      <c r="B804" s="25">
        <v>1</v>
      </c>
    </row>
    <row r="805" spans="1:2" x14ac:dyDescent="0.35">
      <c r="A805" s="30">
        <v>5.3</v>
      </c>
      <c r="B805" s="25">
        <v>1</v>
      </c>
    </row>
    <row r="806" spans="1:2" x14ac:dyDescent="0.35">
      <c r="A806" s="26">
        <v>11.345000000000001</v>
      </c>
      <c r="B806" s="25">
        <v>1</v>
      </c>
    </row>
    <row r="807" spans="1:2" x14ac:dyDescent="0.35">
      <c r="A807" s="27">
        <v>11.345000000000001</v>
      </c>
      <c r="B807" s="25">
        <v>1</v>
      </c>
    </row>
    <row r="808" spans="1:2" x14ac:dyDescent="0.35">
      <c r="A808" s="28">
        <v>11.345000000000001</v>
      </c>
      <c r="B808" s="25">
        <v>1</v>
      </c>
    </row>
    <row r="809" spans="1:2" x14ac:dyDescent="0.35">
      <c r="A809" s="29">
        <v>11.345000000000001</v>
      </c>
      <c r="B809" s="25">
        <v>1</v>
      </c>
    </row>
    <row r="810" spans="1:2" x14ac:dyDescent="0.35">
      <c r="A810" s="30">
        <v>13.2</v>
      </c>
      <c r="B810" s="25">
        <v>1</v>
      </c>
    </row>
    <row r="811" spans="1:2" x14ac:dyDescent="0.35">
      <c r="A811" s="26">
        <v>11.374000000000001</v>
      </c>
      <c r="B811" s="25">
        <v>1</v>
      </c>
    </row>
    <row r="812" spans="1:2" x14ac:dyDescent="0.35">
      <c r="A812" s="27">
        <v>129.96700000000001</v>
      </c>
      <c r="B812" s="25">
        <v>1</v>
      </c>
    </row>
    <row r="813" spans="1:2" x14ac:dyDescent="0.35">
      <c r="A813" s="28">
        <v>55.113</v>
      </c>
      <c r="B813" s="25">
        <v>1</v>
      </c>
    </row>
    <row r="814" spans="1:2" x14ac:dyDescent="0.35">
      <c r="A814" s="29">
        <v>79.760999999999996</v>
      </c>
      <c r="B814" s="25">
        <v>1</v>
      </c>
    </row>
    <row r="815" spans="1:2" x14ac:dyDescent="0.35">
      <c r="A815" s="30">
        <v>40</v>
      </c>
      <c r="B815" s="25">
        <v>1</v>
      </c>
    </row>
    <row r="816" spans="1:2" x14ac:dyDescent="0.35">
      <c r="A816" s="26">
        <v>11.9</v>
      </c>
      <c r="B816" s="25">
        <v>1</v>
      </c>
    </row>
    <row r="817" spans="1:2" x14ac:dyDescent="0.35">
      <c r="A817" s="27">
        <v>4.5</v>
      </c>
      <c r="B817" s="25">
        <v>1</v>
      </c>
    </row>
    <row r="818" spans="1:2" x14ac:dyDescent="0.35">
      <c r="A818" s="28">
        <v>0</v>
      </c>
      <c r="B818" s="25">
        <v>1</v>
      </c>
    </row>
    <row r="819" spans="1:2" x14ac:dyDescent="0.35">
      <c r="A819" s="29">
        <v>0</v>
      </c>
      <c r="B819" s="25">
        <v>1</v>
      </c>
    </row>
    <row r="820" spans="1:2" x14ac:dyDescent="0.35">
      <c r="A820" s="30">
        <v>0</v>
      </c>
      <c r="B820" s="25">
        <v>1</v>
      </c>
    </row>
    <row r="821" spans="1:2" x14ac:dyDescent="0.35">
      <c r="A821" s="26">
        <v>12.2</v>
      </c>
      <c r="B821" s="25">
        <v>1</v>
      </c>
    </row>
    <row r="822" spans="1:2" x14ac:dyDescent="0.35">
      <c r="A822" s="27">
        <v>12.2</v>
      </c>
      <c r="B822" s="25">
        <v>1</v>
      </c>
    </row>
    <row r="823" spans="1:2" x14ac:dyDescent="0.35">
      <c r="A823" s="28">
        <v>12</v>
      </c>
      <c r="B823" s="25">
        <v>1</v>
      </c>
    </row>
    <row r="824" spans="1:2" x14ac:dyDescent="0.35">
      <c r="A824" s="29">
        <v>12</v>
      </c>
      <c r="B824" s="25">
        <v>1</v>
      </c>
    </row>
    <row r="825" spans="1:2" x14ac:dyDescent="0.35">
      <c r="A825" s="30">
        <v>12</v>
      </c>
      <c r="B825" s="25">
        <v>1</v>
      </c>
    </row>
    <row r="826" spans="1:2" x14ac:dyDescent="0.35">
      <c r="A826" s="26">
        <v>12.303000000000001</v>
      </c>
      <c r="B826" s="25">
        <v>1</v>
      </c>
    </row>
    <row r="827" spans="1:2" x14ac:dyDescent="0.35">
      <c r="A827" s="27">
        <v>22.937000000000001</v>
      </c>
      <c r="B827" s="25">
        <v>1</v>
      </c>
    </row>
    <row r="828" spans="1:2" x14ac:dyDescent="0.35">
      <c r="A828" s="28">
        <v>18.248999999999999</v>
      </c>
      <c r="B828" s="25">
        <v>1</v>
      </c>
    </row>
    <row r="829" spans="1:2" x14ac:dyDescent="0.35">
      <c r="A829" s="29">
        <v>10.706</v>
      </c>
      <c r="B829" s="25">
        <v>1</v>
      </c>
    </row>
    <row r="830" spans="1:2" x14ac:dyDescent="0.35">
      <c r="A830" s="30">
        <v>26.774999999999999</v>
      </c>
      <c r="B830" s="25">
        <v>1</v>
      </c>
    </row>
    <row r="831" spans="1:2" x14ac:dyDescent="0.35">
      <c r="A831" s="26">
        <v>12.385</v>
      </c>
      <c r="B831" s="25">
        <v>1</v>
      </c>
    </row>
    <row r="832" spans="1:2" x14ac:dyDescent="0.35">
      <c r="A832" s="27">
        <v>49.57</v>
      </c>
      <c r="B832" s="25">
        <v>1</v>
      </c>
    </row>
    <row r="833" spans="1:2" x14ac:dyDescent="0.35">
      <c r="A833" s="28">
        <v>7.9450000000000003</v>
      </c>
      <c r="B833" s="25">
        <v>1</v>
      </c>
    </row>
    <row r="834" spans="1:2" x14ac:dyDescent="0.35">
      <c r="A834" s="29">
        <v>0.58699999999999997</v>
      </c>
      <c r="B834" s="25">
        <v>1</v>
      </c>
    </row>
    <row r="835" spans="1:2" x14ac:dyDescent="0.35">
      <c r="A835" s="30">
        <v>10</v>
      </c>
      <c r="B835" s="25">
        <v>1</v>
      </c>
    </row>
    <row r="836" spans="1:2" x14ac:dyDescent="0.35">
      <c r="A836" s="26">
        <v>12.423999999999999</v>
      </c>
      <c r="B836" s="25">
        <v>1</v>
      </c>
    </row>
    <row r="837" spans="1:2" x14ac:dyDescent="0.35">
      <c r="A837" s="27">
        <v>-0.97199999999999998</v>
      </c>
      <c r="B837" s="25">
        <v>1</v>
      </c>
    </row>
    <row r="838" spans="1:2" x14ac:dyDescent="0.35">
      <c r="A838" s="28">
        <v>1.204</v>
      </c>
      <c r="B838" s="25">
        <v>1</v>
      </c>
    </row>
    <row r="839" spans="1:2" x14ac:dyDescent="0.35">
      <c r="A839" s="29">
        <v>6.4870000000000001</v>
      </c>
      <c r="B839" s="25">
        <v>1</v>
      </c>
    </row>
    <row r="840" spans="1:2" x14ac:dyDescent="0.35">
      <c r="A840" s="30">
        <v>8</v>
      </c>
      <c r="B840" s="25">
        <v>1</v>
      </c>
    </row>
    <row r="841" spans="1:2" x14ac:dyDescent="0.35">
      <c r="A841" s="26">
        <v>12.512</v>
      </c>
      <c r="B841" s="25">
        <v>1</v>
      </c>
    </row>
    <row r="842" spans="1:2" x14ac:dyDescent="0.35">
      <c r="A842" s="27">
        <v>0</v>
      </c>
      <c r="B842" s="25">
        <v>1</v>
      </c>
    </row>
    <row r="843" spans="1:2" x14ac:dyDescent="0.35">
      <c r="A843" s="28">
        <v>0</v>
      </c>
      <c r="B843" s="25">
        <v>1</v>
      </c>
    </row>
    <row r="844" spans="1:2" x14ac:dyDescent="0.35">
      <c r="A844" s="29">
        <v>0</v>
      </c>
      <c r="B844" s="25">
        <v>1</v>
      </c>
    </row>
    <row r="845" spans="1:2" x14ac:dyDescent="0.35">
      <c r="A845" s="30">
        <v>12.659000000000001</v>
      </c>
      <c r="B845" s="25">
        <v>1</v>
      </c>
    </row>
    <row r="846" spans="1:2" x14ac:dyDescent="0.35">
      <c r="A846" s="26">
        <v>13.430000000000003</v>
      </c>
      <c r="B846" s="25">
        <v>1</v>
      </c>
    </row>
    <row r="847" spans="1:2" x14ac:dyDescent="0.35">
      <c r="A847" s="27">
        <v>19.589999999999996</v>
      </c>
      <c r="B847" s="25">
        <v>1</v>
      </c>
    </row>
    <row r="848" spans="1:2" x14ac:dyDescent="0.35">
      <c r="A848" s="28">
        <v>18.059999999999999</v>
      </c>
      <c r="B848" s="25">
        <v>1</v>
      </c>
    </row>
    <row r="849" spans="1:2" x14ac:dyDescent="0.35">
      <c r="A849" s="29">
        <v>15.196000000000002</v>
      </c>
      <c r="B849" s="25">
        <v>1</v>
      </c>
    </row>
    <row r="850" spans="1:2" x14ac:dyDescent="0.35">
      <c r="A850" s="30">
        <v>14.709000000000001</v>
      </c>
      <c r="B850" s="25">
        <v>1</v>
      </c>
    </row>
    <row r="851" spans="1:2" x14ac:dyDescent="0.35">
      <c r="A851" s="26">
        <v>13.603999999999999</v>
      </c>
      <c r="B851" s="25">
        <v>1</v>
      </c>
    </row>
    <row r="852" spans="1:2" x14ac:dyDescent="0.35">
      <c r="A852" s="27">
        <v>14.023</v>
      </c>
      <c r="B852" s="25">
        <v>1</v>
      </c>
    </row>
    <row r="853" spans="1:2" x14ac:dyDescent="0.35">
      <c r="A853" s="28">
        <v>19.096</v>
      </c>
      <c r="B853" s="25">
        <v>1</v>
      </c>
    </row>
    <row r="854" spans="1:2" x14ac:dyDescent="0.35">
      <c r="A854" s="29">
        <v>13.528</v>
      </c>
      <c r="B854" s="25">
        <v>1</v>
      </c>
    </row>
    <row r="855" spans="1:2" x14ac:dyDescent="0.35">
      <c r="A855" s="30">
        <v>4.8849999999999998</v>
      </c>
      <c r="B855" s="25">
        <v>1</v>
      </c>
    </row>
    <row r="856" spans="1:2" x14ac:dyDescent="0.35">
      <c r="A856" s="26">
        <v>13.856</v>
      </c>
      <c r="B856" s="25">
        <v>1</v>
      </c>
    </row>
    <row r="857" spans="1:2" x14ac:dyDescent="0.35">
      <c r="A857" s="27">
        <v>-1.5329999999999999</v>
      </c>
      <c r="B857" s="25">
        <v>1</v>
      </c>
    </row>
    <row r="858" spans="1:2" x14ac:dyDescent="0.35">
      <c r="A858" s="28">
        <v>2.399</v>
      </c>
      <c r="B858" s="25">
        <v>1</v>
      </c>
    </row>
    <row r="859" spans="1:2" x14ac:dyDescent="0.35">
      <c r="A859" s="29">
        <v>-15.278</v>
      </c>
      <c r="B859" s="25">
        <v>1</v>
      </c>
    </row>
    <row r="860" spans="1:2" x14ac:dyDescent="0.35">
      <c r="A860" s="30">
        <v>5</v>
      </c>
      <c r="B860" s="25">
        <v>1</v>
      </c>
    </row>
    <row r="861" spans="1:2" x14ac:dyDescent="0.35">
      <c r="A861" s="26">
        <v>14.311</v>
      </c>
      <c r="B861" s="25">
        <v>1</v>
      </c>
    </row>
    <row r="862" spans="1:2" x14ac:dyDescent="0.35">
      <c r="A862" s="27">
        <v>9.4710000000000001</v>
      </c>
      <c r="B862" s="25">
        <v>1</v>
      </c>
    </row>
    <row r="863" spans="1:2" x14ac:dyDescent="0.35">
      <c r="A863" s="28">
        <v>9.7170000000000005</v>
      </c>
      <c r="B863" s="25">
        <v>1</v>
      </c>
    </row>
    <row r="864" spans="1:2" x14ac:dyDescent="0.35">
      <c r="A864" s="29">
        <v>8.1219999999999999</v>
      </c>
      <c r="B864" s="25">
        <v>1</v>
      </c>
    </row>
    <row r="865" spans="1:2" x14ac:dyDescent="0.35">
      <c r="A865" s="30">
        <v>5</v>
      </c>
      <c r="B865" s="25">
        <v>1</v>
      </c>
    </row>
    <row r="866" spans="1:2" x14ac:dyDescent="0.35">
      <c r="A866" s="26">
        <v>14.440999999999999</v>
      </c>
      <c r="B866" s="25">
        <v>1</v>
      </c>
    </row>
    <row r="867" spans="1:2" x14ac:dyDescent="0.35">
      <c r="A867" s="27">
        <v>3.3540000000000001</v>
      </c>
      <c r="B867" s="25">
        <v>1</v>
      </c>
    </row>
    <row r="868" spans="1:2" x14ac:dyDescent="0.35">
      <c r="A868" s="28">
        <v>6.8209999999999997</v>
      </c>
      <c r="B868" s="25">
        <v>1</v>
      </c>
    </row>
    <row r="869" spans="1:2" x14ac:dyDescent="0.35">
      <c r="A869" s="29">
        <v>5.4930000000000003</v>
      </c>
      <c r="B869" s="25">
        <v>1</v>
      </c>
    </row>
    <row r="870" spans="1:2" x14ac:dyDescent="0.35">
      <c r="A870" s="30">
        <v>13</v>
      </c>
      <c r="B870" s="25">
        <v>1</v>
      </c>
    </row>
    <row r="871" spans="1:2" x14ac:dyDescent="0.35">
      <c r="A871" s="26">
        <v>14.7</v>
      </c>
      <c r="B871" s="25">
        <v>1</v>
      </c>
    </row>
    <row r="872" spans="1:2" x14ac:dyDescent="0.35">
      <c r="A872" s="27">
        <v>29.4</v>
      </c>
      <c r="B872" s="25">
        <v>1</v>
      </c>
    </row>
    <row r="873" spans="1:2" x14ac:dyDescent="0.35">
      <c r="A873" s="28">
        <v>27.93</v>
      </c>
      <c r="B873" s="25">
        <v>1</v>
      </c>
    </row>
    <row r="874" spans="1:2" x14ac:dyDescent="0.35">
      <c r="A874" s="29">
        <v>22.05</v>
      </c>
      <c r="B874" s="25">
        <v>1</v>
      </c>
    </row>
    <row r="875" spans="1:2" x14ac:dyDescent="0.35">
      <c r="A875" s="30">
        <v>0</v>
      </c>
      <c r="B875" s="25">
        <v>1</v>
      </c>
    </row>
    <row r="876" spans="1:2" x14ac:dyDescent="0.35">
      <c r="A876" s="26">
        <v>15</v>
      </c>
      <c r="B876" s="25">
        <v>1</v>
      </c>
    </row>
    <row r="877" spans="1:2" x14ac:dyDescent="0.35">
      <c r="A877" s="27">
        <v>15</v>
      </c>
      <c r="B877" s="25">
        <v>1</v>
      </c>
    </row>
    <row r="878" spans="1:2" x14ac:dyDescent="0.35">
      <c r="A878" s="28">
        <v>15</v>
      </c>
      <c r="B878" s="25">
        <v>1</v>
      </c>
    </row>
    <row r="879" spans="1:2" x14ac:dyDescent="0.35">
      <c r="A879" s="29">
        <v>15</v>
      </c>
      <c r="B879" s="25">
        <v>1</v>
      </c>
    </row>
    <row r="880" spans="1:2" x14ac:dyDescent="0.35">
      <c r="A880" s="30">
        <v>3</v>
      </c>
      <c r="B880" s="25">
        <v>1</v>
      </c>
    </row>
    <row r="881" spans="1:2" x14ac:dyDescent="0.35">
      <c r="A881" s="26">
        <v>16</v>
      </c>
      <c r="B881" s="25">
        <v>1</v>
      </c>
    </row>
    <row r="882" spans="1:2" x14ac:dyDescent="0.35">
      <c r="A882" s="27">
        <v>0</v>
      </c>
      <c r="B882" s="25">
        <v>1</v>
      </c>
    </row>
    <row r="883" spans="1:2" x14ac:dyDescent="0.35">
      <c r="A883" s="28">
        <v>0</v>
      </c>
      <c r="B883" s="25">
        <v>1</v>
      </c>
    </row>
    <row r="884" spans="1:2" x14ac:dyDescent="0.35">
      <c r="A884" s="29">
        <v>0</v>
      </c>
      <c r="B884" s="25">
        <v>1</v>
      </c>
    </row>
    <row r="885" spans="1:2" x14ac:dyDescent="0.35">
      <c r="A885" s="30">
        <v>1</v>
      </c>
      <c r="B885" s="25">
        <v>1</v>
      </c>
    </row>
    <row r="886" spans="1:2" x14ac:dyDescent="0.35">
      <c r="A886" s="26">
        <v>16.399999999999999</v>
      </c>
      <c r="B886" s="25">
        <v>1</v>
      </c>
    </row>
    <row r="887" spans="1:2" x14ac:dyDescent="0.35">
      <c r="A887" s="27">
        <v>13.6</v>
      </c>
      <c r="B887" s="25">
        <v>1</v>
      </c>
    </row>
    <row r="888" spans="1:2" x14ac:dyDescent="0.35">
      <c r="A888" s="28">
        <v>12.898999999999999</v>
      </c>
      <c r="B888" s="25">
        <v>1</v>
      </c>
    </row>
    <row r="889" spans="1:2" x14ac:dyDescent="0.35">
      <c r="A889" s="29">
        <v>10.191000000000001</v>
      </c>
      <c r="B889" s="25">
        <v>1</v>
      </c>
    </row>
    <row r="890" spans="1:2" x14ac:dyDescent="0.35">
      <c r="A890" s="30">
        <v>41.244999999999997</v>
      </c>
      <c r="B890" s="25">
        <v>1</v>
      </c>
    </row>
    <row r="891" spans="1:2" x14ac:dyDescent="0.35">
      <c r="A891" s="26">
        <v>16.5</v>
      </c>
      <c r="B891" s="25">
        <v>1</v>
      </c>
    </row>
    <row r="892" spans="1:2" x14ac:dyDescent="0.35">
      <c r="A892" s="27">
        <v>16.5</v>
      </c>
      <c r="B892" s="25">
        <v>1</v>
      </c>
    </row>
    <row r="893" spans="1:2" x14ac:dyDescent="0.35">
      <c r="A893" s="28">
        <v>16.5</v>
      </c>
      <c r="B893" s="25">
        <v>1</v>
      </c>
    </row>
    <row r="894" spans="1:2" x14ac:dyDescent="0.35">
      <c r="A894" s="29">
        <v>16.5</v>
      </c>
      <c r="B894" s="25">
        <v>1</v>
      </c>
    </row>
    <row r="895" spans="1:2" x14ac:dyDescent="0.35">
      <c r="A895" s="30">
        <v>15.5</v>
      </c>
      <c r="B895" s="25">
        <v>1</v>
      </c>
    </row>
    <row r="896" spans="1:2" x14ac:dyDescent="0.35">
      <c r="A896" s="26">
        <v>16.548999999999999</v>
      </c>
      <c r="B896" s="25">
        <v>1</v>
      </c>
    </row>
    <row r="897" spans="1:2" x14ac:dyDescent="0.35">
      <c r="A897" s="27">
        <v>13.74</v>
      </c>
      <c r="B897" s="25">
        <v>1</v>
      </c>
    </row>
    <row r="898" spans="1:2" x14ac:dyDescent="0.35">
      <c r="A898" s="28">
        <v>18.521000000000001</v>
      </c>
      <c r="B898" s="25">
        <v>1</v>
      </c>
    </row>
    <row r="899" spans="1:2" x14ac:dyDescent="0.35">
      <c r="A899" s="29">
        <v>31.907</v>
      </c>
      <c r="B899" s="25">
        <v>1</v>
      </c>
    </row>
    <row r="900" spans="1:2" x14ac:dyDescent="0.35">
      <c r="A900" s="30">
        <v>7</v>
      </c>
      <c r="B900" s="25">
        <v>1</v>
      </c>
    </row>
    <row r="901" spans="1:2" x14ac:dyDescent="0.35">
      <c r="A901" s="26">
        <v>16.596</v>
      </c>
      <c r="B901" s="25">
        <v>1</v>
      </c>
    </row>
    <row r="902" spans="1:2" x14ac:dyDescent="0.35">
      <c r="A902" s="27">
        <v>18.023</v>
      </c>
      <c r="B902" s="25">
        <v>1</v>
      </c>
    </row>
    <row r="903" spans="1:2" x14ac:dyDescent="0.35">
      <c r="A903" s="28">
        <v>18.25</v>
      </c>
      <c r="B903" s="25">
        <v>1</v>
      </c>
    </row>
    <row r="904" spans="1:2" x14ac:dyDescent="0.35">
      <c r="A904" s="29">
        <v>18.3</v>
      </c>
      <c r="B904" s="25">
        <v>1</v>
      </c>
    </row>
    <row r="905" spans="1:2" x14ac:dyDescent="0.35">
      <c r="A905" s="30">
        <v>18.25</v>
      </c>
      <c r="B905" s="25">
        <v>1</v>
      </c>
    </row>
    <row r="906" spans="1:2" x14ac:dyDescent="0.35">
      <c r="A906" s="26">
        <v>16.725999999999999</v>
      </c>
      <c r="B906" s="25">
        <v>1</v>
      </c>
    </row>
    <row r="907" spans="1:2" x14ac:dyDescent="0.35">
      <c r="A907" s="27">
        <v>18.626999999999999</v>
      </c>
      <c r="B907" s="25">
        <v>1</v>
      </c>
    </row>
    <row r="908" spans="1:2" x14ac:dyDescent="0.35">
      <c r="A908" s="28">
        <v>17.509</v>
      </c>
      <c r="B908" s="25">
        <v>1</v>
      </c>
    </row>
    <row r="909" spans="1:2" x14ac:dyDescent="0.35">
      <c r="A909" s="29">
        <v>15.141999999999999</v>
      </c>
      <c r="B909" s="25">
        <v>1</v>
      </c>
    </row>
    <row r="910" spans="1:2" x14ac:dyDescent="0.35">
      <c r="A910" s="30">
        <v>18.431999999999999</v>
      </c>
      <c r="B910" s="25">
        <v>1</v>
      </c>
    </row>
    <row r="911" spans="1:2" x14ac:dyDescent="0.35">
      <c r="A911" s="26">
        <v>17.5762164</v>
      </c>
      <c r="B911" s="25">
        <v>1</v>
      </c>
    </row>
    <row r="912" spans="1:2" x14ac:dyDescent="0.35">
      <c r="A912" s="27">
        <v>6.3848506</v>
      </c>
      <c r="B912" s="25">
        <v>1</v>
      </c>
    </row>
    <row r="913" spans="1:2" x14ac:dyDescent="0.35">
      <c r="A913" s="28">
        <v>-4.6589200000000002</v>
      </c>
      <c r="B913" s="25">
        <v>1</v>
      </c>
    </row>
    <row r="914" spans="1:2" x14ac:dyDescent="0.35">
      <c r="A914" s="29">
        <v>15.34637</v>
      </c>
      <c r="B914" s="25">
        <v>1</v>
      </c>
    </row>
    <row r="915" spans="1:2" x14ac:dyDescent="0.35">
      <c r="A915" s="30">
        <v>14.17365</v>
      </c>
      <c r="B915" s="25">
        <v>1</v>
      </c>
    </row>
    <row r="916" spans="1:2" x14ac:dyDescent="0.35">
      <c r="A916" s="26">
        <v>17.920000000000002</v>
      </c>
      <c r="B916" s="25">
        <v>1</v>
      </c>
    </row>
    <row r="917" spans="1:2" x14ac:dyDescent="0.35">
      <c r="A917" s="27">
        <v>20.36</v>
      </c>
      <c r="B917" s="25">
        <v>1</v>
      </c>
    </row>
    <row r="918" spans="1:2" x14ac:dyDescent="0.35">
      <c r="A918" s="28">
        <v>15.93</v>
      </c>
      <c r="B918" s="25">
        <v>1</v>
      </c>
    </row>
    <row r="919" spans="1:2" x14ac:dyDescent="0.35">
      <c r="A919" s="29">
        <v>15</v>
      </c>
      <c r="B919" s="25">
        <v>1</v>
      </c>
    </row>
    <row r="920" spans="1:2" x14ac:dyDescent="0.35">
      <c r="A920" s="30">
        <v>15.91</v>
      </c>
      <c r="B920" s="25">
        <v>1</v>
      </c>
    </row>
    <row r="921" spans="1:2" x14ac:dyDescent="0.35">
      <c r="A921" s="26">
        <v>18.335000000000001</v>
      </c>
      <c r="B921" s="25">
        <v>1</v>
      </c>
    </row>
    <row r="922" spans="1:2" x14ac:dyDescent="0.35">
      <c r="A922" s="27">
        <v>20.311</v>
      </c>
      <c r="B922" s="25">
        <v>1</v>
      </c>
    </row>
    <row r="923" spans="1:2" x14ac:dyDescent="0.35">
      <c r="A923" s="28">
        <v>21.736999999999998</v>
      </c>
      <c r="B923" s="25">
        <v>1</v>
      </c>
    </row>
    <row r="924" spans="1:2" x14ac:dyDescent="0.35">
      <c r="A924" s="29">
        <v>17.478000000000002</v>
      </c>
      <c r="B924" s="25">
        <v>1</v>
      </c>
    </row>
    <row r="925" spans="1:2" x14ac:dyDescent="0.35">
      <c r="A925" s="30">
        <v>20</v>
      </c>
      <c r="B925" s="25">
        <v>1</v>
      </c>
    </row>
    <row r="926" spans="1:2" x14ac:dyDescent="0.35">
      <c r="A926" s="26">
        <v>19.509999999999998</v>
      </c>
      <c r="B926" s="25">
        <v>1</v>
      </c>
    </row>
    <row r="927" spans="1:2" x14ac:dyDescent="0.35">
      <c r="A927" s="27">
        <v>8.0300000000000011</v>
      </c>
      <c r="B927" s="25">
        <v>1</v>
      </c>
    </row>
    <row r="928" spans="1:2" x14ac:dyDescent="0.35">
      <c r="A928" s="28">
        <v>-2.75</v>
      </c>
      <c r="B928" s="25">
        <v>1</v>
      </c>
    </row>
    <row r="929" spans="1:2" x14ac:dyDescent="0.35">
      <c r="A929" s="29">
        <v>0</v>
      </c>
      <c r="B929" s="25">
        <v>1</v>
      </c>
    </row>
    <row r="930" spans="1:2" x14ac:dyDescent="0.35">
      <c r="A930" s="30">
        <v>127</v>
      </c>
      <c r="B930" s="25">
        <v>1</v>
      </c>
    </row>
    <row r="931" spans="1:2" x14ac:dyDescent="0.35">
      <c r="A931" s="26">
        <v>20.193999999999999</v>
      </c>
      <c r="B931" s="25">
        <v>1</v>
      </c>
    </row>
    <row r="932" spans="1:2" x14ac:dyDescent="0.35">
      <c r="A932" s="27">
        <v>33.9</v>
      </c>
      <c r="B932" s="25">
        <v>1</v>
      </c>
    </row>
    <row r="933" spans="1:2" x14ac:dyDescent="0.35">
      <c r="A933" s="28">
        <v>0</v>
      </c>
      <c r="B933" s="25">
        <v>1</v>
      </c>
    </row>
    <row r="934" spans="1:2" x14ac:dyDescent="0.35">
      <c r="A934" s="29">
        <v>0</v>
      </c>
      <c r="B934" s="25">
        <v>1</v>
      </c>
    </row>
    <row r="935" spans="1:2" x14ac:dyDescent="0.35">
      <c r="A935" s="30">
        <v>50.62</v>
      </c>
      <c r="B935" s="25">
        <v>1</v>
      </c>
    </row>
    <row r="936" spans="1:2" x14ac:dyDescent="0.35">
      <c r="A936" s="26">
        <v>20.53</v>
      </c>
      <c r="B936" s="25">
        <v>1</v>
      </c>
    </row>
    <row r="937" spans="1:2" x14ac:dyDescent="0.35">
      <c r="A937" s="27">
        <v>17.940000000000001</v>
      </c>
      <c r="B937" s="25">
        <v>1</v>
      </c>
    </row>
    <row r="938" spans="1:2" x14ac:dyDescent="0.35">
      <c r="A938" s="28">
        <v>23.15</v>
      </c>
      <c r="B938" s="25">
        <v>1</v>
      </c>
    </row>
    <row r="939" spans="1:2" x14ac:dyDescent="0.35">
      <c r="A939" s="29">
        <v>11</v>
      </c>
      <c r="B939" s="25">
        <v>1</v>
      </c>
    </row>
    <row r="940" spans="1:2" x14ac:dyDescent="0.35">
      <c r="A940" s="30">
        <v>17.77</v>
      </c>
      <c r="B940" s="25">
        <v>1</v>
      </c>
    </row>
    <row r="941" spans="1:2" x14ac:dyDescent="0.35">
      <c r="A941" s="26">
        <v>21.327999999999999</v>
      </c>
      <c r="B941" s="25">
        <v>1</v>
      </c>
    </row>
    <row r="942" spans="1:2" x14ac:dyDescent="0.35">
      <c r="A942" s="27">
        <v>120.441</v>
      </c>
      <c r="B942" s="25">
        <v>1</v>
      </c>
    </row>
    <row r="943" spans="1:2" x14ac:dyDescent="0.35">
      <c r="A943" s="28">
        <v>60.22</v>
      </c>
      <c r="B943" s="25">
        <v>1</v>
      </c>
    </row>
    <row r="944" spans="1:2" x14ac:dyDescent="0.35">
      <c r="A944" s="29">
        <v>100.36799999999999</v>
      </c>
      <c r="B944" s="25">
        <v>1</v>
      </c>
    </row>
    <row r="945" spans="1:2" x14ac:dyDescent="0.35">
      <c r="A945" s="30">
        <v>84.3</v>
      </c>
      <c r="B945" s="25">
        <v>1</v>
      </c>
    </row>
    <row r="946" spans="1:2" x14ac:dyDescent="0.35">
      <c r="A946" s="26">
        <v>21.431999999999999</v>
      </c>
      <c r="B946" s="25">
        <v>1</v>
      </c>
    </row>
    <row r="947" spans="1:2" x14ac:dyDescent="0.35">
      <c r="A947" s="27">
        <v>22.202000000000002</v>
      </c>
      <c r="B947" s="25">
        <v>1</v>
      </c>
    </row>
    <row r="948" spans="1:2" x14ac:dyDescent="0.35">
      <c r="A948" s="28">
        <v>19.166</v>
      </c>
      <c r="B948" s="25">
        <v>1</v>
      </c>
    </row>
    <row r="949" spans="1:2" x14ac:dyDescent="0.35">
      <c r="A949" s="29">
        <v>14.042999999999999</v>
      </c>
      <c r="B949" s="25">
        <v>1</v>
      </c>
    </row>
    <row r="950" spans="1:2" x14ac:dyDescent="0.35">
      <c r="A950" s="30">
        <v>11.696999999999999</v>
      </c>
      <c r="B950" s="25">
        <v>1</v>
      </c>
    </row>
    <row r="951" spans="1:2" x14ac:dyDescent="0.35">
      <c r="A951" s="26">
        <v>23</v>
      </c>
      <c r="B951" s="25">
        <v>1</v>
      </c>
    </row>
    <row r="952" spans="1:2" x14ac:dyDescent="0.35">
      <c r="A952" s="27">
        <v>48</v>
      </c>
      <c r="B952" s="25">
        <v>1</v>
      </c>
    </row>
    <row r="953" spans="1:2" x14ac:dyDescent="0.35">
      <c r="A953" s="28">
        <v>29</v>
      </c>
      <c r="B953" s="25">
        <v>1</v>
      </c>
    </row>
    <row r="954" spans="1:2" x14ac:dyDescent="0.35">
      <c r="A954" s="29">
        <v>27</v>
      </c>
      <c r="B954" s="25">
        <v>1</v>
      </c>
    </row>
    <row r="955" spans="1:2" x14ac:dyDescent="0.35">
      <c r="A955" s="30">
        <v>16</v>
      </c>
      <c r="B955" s="25">
        <v>1</v>
      </c>
    </row>
    <row r="956" spans="1:2" x14ac:dyDescent="0.35">
      <c r="A956" s="26">
        <v>23.6</v>
      </c>
      <c r="B956" s="25">
        <v>1</v>
      </c>
    </row>
    <row r="957" spans="1:2" x14ac:dyDescent="0.35">
      <c r="A957" s="27">
        <v>-73</v>
      </c>
      <c r="B957" s="25">
        <v>1</v>
      </c>
    </row>
    <row r="958" spans="1:2" x14ac:dyDescent="0.35">
      <c r="A958" s="28">
        <v>-23</v>
      </c>
      <c r="B958" s="25">
        <v>1</v>
      </c>
    </row>
    <row r="959" spans="1:2" x14ac:dyDescent="0.35">
      <c r="A959" s="29">
        <v>54</v>
      </c>
      <c r="B959" s="25">
        <v>1</v>
      </c>
    </row>
    <row r="960" spans="1:2" x14ac:dyDescent="0.35">
      <c r="A960" s="30">
        <v>32.274000000000001</v>
      </c>
      <c r="B960" s="25">
        <v>1</v>
      </c>
    </row>
    <row r="961" spans="1:2" x14ac:dyDescent="0.35">
      <c r="A961" s="26">
        <v>24</v>
      </c>
      <c r="B961" s="25">
        <v>1</v>
      </c>
    </row>
    <row r="962" spans="1:2" x14ac:dyDescent="0.35">
      <c r="A962" s="27">
        <v>24</v>
      </c>
      <c r="B962" s="25">
        <v>1</v>
      </c>
    </row>
    <row r="963" spans="1:2" x14ac:dyDescent="0.35">
      <c r="A963" s="28">
        <v>24</v>
      </c>
      <c r="B963" s="25">
        <v>1</v>
      </c>
    </row>
    <row r="964" spans="1:2" x14ac:dyDescent="0.35">
      <c r="A964" s="29">
        <v>24</v>
      </c>
      <c r="B964" s="25">
        <v>1</v>
      </c>
    </row>
    <row r="965" spans="1:2" x14ac:dyDescent="0.35">
      <c r="A965" s="30">
        <v>23.515999999999998</v>
      </c>
      <c r="B965" s="25">
        <v>1</v>
      </c>
    </row>
    <row r="966" spans="1:2" x14ac:dyDescent="0.35">
      <c r="A966" s="26">
        <v>24.150220000000001</v>
      </c>
      <c r="B966" s="25">
        <v>1</v>
      </c>
    </row>
    <row r="967" spans="1:2" x14ac:dyDescent="0.35">
      <c r="A967" s="27">
        <v>24.150220000000001</v>
      </c>
      <c r="B967" s="25">
        <v>1</v>
      </c>
    </row>
    <row r="968" spans="1:2" x14ac:dyDescent="0.35">
      <c r="A968" s="28">
        <v>24.150220000000001</v>
      </c>
      <c r="B968" s="25">
        <v>1</v>
      </c>
    </row>
    <row r="969" spans="1:2" x14ac:dyDescent="0.35">
      <c r="A969" s="29">
        <v>24.150220000000001</v>
      </c>
      <c r="B969" s="25">
        <v>1</v>
      </c>
    </row>
    <row r="970" spans="1:2" x14ac:dyDescent="0.35">
      <c r="A970" s="30">
        <v>24.150220000000001</v>
      </c>
      <c r="B970" s="25">
        <v>1</v>
      </c>
    </row>
    <row r="971" spans="1:2" x14ac:dyDescent="0.35">
      <c r="A971" s="26">
        <v>25.777999999999999</v>
      </c>
      <c r="B971" s="25">
        <v>1</v>
      </c>
    </row>
    <row r="972" spans="1:2" x14ac:dyDescent="0.35">
      <c r="A972" s="27">
        <v>27.382000000000001</v>
      </c>
      <c r="B972" s="25">
        <v>1</v>
      </c>
    </row>
    <row r="973" spans="1:2" x14ac:dyDescent="0.35">
      <c r="A973" s="28">
        <v>28.077999999999999</v>
      </c>
      <c r="B973" s="25">
        <v>1</v>
      </c>
    </row>
    <row r="974" spans="1:2" x14ac:dyDescent="0.35">
      <c r="A974" s="29">
        <v>24.664999999999999</v>
      </c>
      <c r="B974" s="25">
        <v>1</v>
      </c>
    </row>
    <row r="975" spans="1:2" x14ac:dyDescent="0.35">
      <c r="A975" s="30">
        <v>46</v>
      </c>
      <c r="B975" s="25">
        <v>1</v>
      </c>
    </row>
    <row r="976" spans="1:2" x14ac:dyDescent="0.35">
      <c r="A976" s="26">
        <v>27.007999999999999</v>
      </c>
      <c r="B976" s="25">
        <v>1</v>
      </c>
    </row>
    <row r="977" spans="1:2" x14ac:dyDescent="0.35">
      <c r="A977" s="27">
        <v>27.253</v>
      </c>
      <c r="B977" s="25">
        <v>1</v>
      </c>
    </row>
    <row r="978" spans="1:2" x14ac:dyDescent="0.35">
      <c r="A978" s="28">
        <v>15.722</v>
      </c>
      <c r="B978" s="25">
        <v>1</v>
      </c>
    </row>
    <row r="979" spans="1:2" x14ac:dyDescent="0.35">
      <c r="A979" s="29">
        <v>32.997</v>
      </c>
      <c r="B979" s="25">
        <v>1</v>
      </c>
    </row>
    <row r="980" spans="1:2" x14ac:dyDescent="0.35">
      <c r="A980" s="30">
        <v>5</v>
      </c>
      <c r="B980" s="25">
        <v>1</v>
      </c>
    </row>
    <row r="981" spans="1:2" x14ac:dyDescent="0.35">
      <c r="A981" s="26">
        <v>27.7</v>
      </c>
      <c r="B981" s="25">
        <v>1</v>
      </c>
    </row>
    <row r="982" spans="1:2" x14ac:dyDescent="0.35">
      <c r="A982" s="27">
        <v>36.9</v>
      </c>
      <c r="B982" s="25">
        <v>1</v>
      </c>
    </row>
    <row r="983" spans="1:2" x14ac:dyDescent="0.35">
      <c r="A983" s="28">
        <v>50.7</v>
      </c>
      <c r="B983" s="25">
        <v>1</v>
      </c>
    </row>
    <row r="984" spans="1:2" x14ac:dyDescent="0.35">
      <c r="A984" s="29">
        <v>32.700000000000003</v>
      </c>
      <c r="B984" s="25">
        <v>1</v>
      </c>
    </row>
    <row r="985" spans="1:2" x14ac:dyDescent="0.35">
      <c r="A985" s="30">
        <v>30</v>
      </c>
      <c r="B985" s="25">
        <v>1</v>
      </c>
    </row>
    <row r="986" spans="1:2" x14ac:dyDescent="0.35">
      <c r="A986" s="26">
        <v>28.236999999999998</v>
      </c>
      <c r="B986" s="25">
        <v>1</v>
      </c>
    </row>
    <row r="987" spans="1:2" x14ac:dyDescent="0.35">
      <c r="A987" s="27">
        <v>39.368000000000002</v>
      </c>
      <c r="B987" s="25">
        <v>1</v>
      </c>
    </row>
    <row r="988" spans="1:2" x14ac:dyDescent="0.35">
      <c r="A988" s="28">
        <v>32.590000000000003</v>
      </c>
      <c r="B988" s="25">
        <v>1</v>
      </c>
    </row>
    <row r="989" spans="1:2" x14ac:dyDescent="0.35">
      <c r="A989" s="29">
        <v>24.981000000000002</v>
      </c>
      <c r="B989" s="25">
        <v>1</v>
      </c>
    </row>
    <row r="990" spans="1:2" x14ac:dyDescent="0.35">
      <c r="A990" s="30">
        <v>18</v>
      </c>
      <c r="B990" s="25">
        <v>1</v>
      </c>
    </row>
    <row r="991" spans="1:2" x14ac:dyDescent="0.35">
      <c r="A991" s="26">
        <v>28.99</v>
      </c>
      <c r="B991" s="25">
        <v>1</v>
      </c>
    </row>
    <row r="992" spans="1:2" x14ac:dyDescent="0.35">
      <c r="A992" s="27">
        <v>55.744</v>
      </c>
      <c r="B992" s="25">
        <v>1</v>
      </c>
    </row>
    <row r="993" spans="1:2" x14ac:dyDescent="0.35">
      <c r="A993" s="28">
        <v>34.853999999999999</v>
      </c>
      <c r="B993" s="25">
        <v>1</v>
      </c>
    </row>
    <row r="994" spans="1:2" x14ac:dyDescent="0.35">
      <c r="A994" s="29">
        <v>30.37</v>
      </c>
      <c r="B994" s="25">
        <v>1</v>
      </c>
    </row>
    <row r="995" spans="1:2" x14ac:dyDescent="0.35">
      <c r="A995" s="30">
        <v>17.832999999999998</v>
      </c>
      <c r="B995" s="25">
        <v>1</v>
      </c>
    </row>
    <row r="996" spans="1:2" x14ac:dyDescent="0.35">
      <c r="A996" s="26">
        <v>29.48</v>
      </c>
      <c r="B996" s="25">
        <v>1</v>
      </c>
    </row>
    <row r="997" spans="1:2" x14ac:dyDescent="0.35">
      <c r="A997" s="27">
        <v>29.48</v>
      </c>
      <c r="B997" s="25">
        <v>1</v>
      </c>
    </row>
    <row r="998" spans="1:2" x14ac:dyDescent="0.35">
      <c r="A998" s="28">
        <v>29.48</v>
      </c>
      <c r="B998" s="25">
        <v>1</v>
      </c>
    </row>
    <row r="999" spans="1:2" x14ac:dyDescent="0.35">
      <c r="A999" s="29">
        <v>29.48</v>
      </c>
      <c r="B999" s="25">
        <v>1</v>
      </c>
    </row>
    <row r="1000" spans="1:2" x14ac:dyDescent="0.35">
      <c r="A1000" s="30">
        <v>15.48</v>
      </c>
      <c r="B1000" s="25">
        <v>1</v>
      </c>
    </row>
    <row r="1001" spans="1:2" x14ac:dyDescent="0.35">
      <c r="A1001" s="26">
        <v>30.2</v>
      </c>
      <c r="B1001" s="25">
        <v>1</v>
      </c>
    </row>
    <row r="1002" spans="1:2" x14ac:dyDescent="0.35">
      <c r="A1002" s="27">
        <v>135.41999999999999</v>
      </c>
      <c r="B1002" s="25">
        <v>1</v>
      </c>
    </row>
    <row r="1003" spans="1:2" x14ac:dyDescent="0.35">
      <c r="A1003" s="28">
        <v>0</v>
      </c>
      <c r="B1003" s="25">
        <v>1</v>
      </c>
    </row>
    <row r="1004" spans="1:2" x14ac:dyDescent="0.35">
      <c r="A1004" s="29">
        <v>0</v>
      </c>
      <c r="B1004" s="25">
        <v>1</v>
      </c>
    </row>
    <row r="1005" spans="1:2" x14ac:dyDescent="0.35">
      <c r="A1005" s="30">
        <v>14</v>
      </c>
      <c r="B1005" s="25">
        <v>1</v>
      </c>
    </row>
    <row r="1006" spans="1:2" x14ac:dyDescent="0.35">
      <c r="A1006" s="26">
        <v>31.04</v>
      </c>
      <c r="B1006" s="25">
        <v>1</v>
      </c>
    </row>
    <row r="1007" spans="1:2" x14ac:dyDescent="0.35">
      <c r="A1007" s="27">
        <v>100.29</v>
      </c>
      <c r="B1007" s="25">
        <v>1</v>
      </c>
    </row>
    <row r="1008" spans="1:2" x14ac:dyDescent="0.35">
      <c r="A1008" s="28">
        <v>0</v>
      </c>
      <c r="B1008" s="25">
        <v>1</v>
      </c>
    </row>
    <row r="1009" spans="1:2" x14ac:dyDescent="0.35">
      <c r="A1009" s="29">
        <v>0</v>
      </c>
      <c r="B1009" s="25">
        <v>1</v>
      </c>
    </row>
    <row r="1010" spans="1:2" x14ac:dyDescent="0.35">
      <c r="A1010" s="30">
        <v>33.015000000000001</v>
      </c>
      <c r="B1010" s="25">
        <v>1</v>
      </c>
    </row>
    <row r="1011" spans="1:2" x14ac:dyDescent="0.35">
      <c r="A1011" s="26">
        <v>34.08</v>
      </c>
      <c r="B1011" s="25">
        <v>1</v>
      </c>
    </row>
    <row r="1012" spans="1:2" x14ac:dyDescent="0.35">
      <c r="A1012" s="27">
        <v>-4.6001226850726979</v>
      </c>
      <c r="B1012" s="25">
        <v>1</v>
      </c>
    </row>
    <row r="1013" spans="1:2" x14ac:dyDescent="0.35">
      <c r="A1013" s="28">
        <v>-2.88</v>
      </c>
      <c r="B1013" s="25">
        <v>1</v>
      </c>
    </row>
    <row r="1014" spans="1:2" x14ac:dyDescent="0.35">
      <c r="A1014" s="29">
        <v>0</v>
      </c>
      <c r="B1014" s="25">
        <v>1</v>
      </c>
    </row>
    <row r="1015" spans="1:2" x14ac:dyDescent="0.35">
      <c r="A1015" s="30">
        <v>75.345169799528747</v>
      </c>
      <c r="B1015" s="25">
        <v>1</v>
      </c>
    </row>
    <row r="1016" spans="1:2" x14ac:dyDescent="0.35">
      <c r="A1016" s="26">
        <v>34.5</v>
      </c>
      <c r="B1016" s="25">
        <v>1</v>
      </c>
    </row>
    <row r="1017" spans="1:2" x14ac:dyDescent="0.35">
      <c r="A1017" s="27">
        <v>26.9</v>
      </c>
      <c r="B1017" s="25">
        <v>1</v>
      </c>
    </row>
    <row r="1018" spans="1:2" x14ac:dyDescent="0.35">
      <c r="A1018" s="28">
        <v>36.299999999999997</v>
      </c>
      <c r="B1018" s="25">
        <v>1</v>
      </c>
    </row>
    <row r="1019" spans="1:2" x14ac:dyDescent="0.35">
      <c r="A1019" s="29">
        <v>25.1</v>
      </c>
      <c r="B1019" s="25">
        <v>1</v>
      </c>
    </row>
    <row r="1020" spans="1:2" x14ac:dyDescent="0.35">
      <c r="A1020" s="30">
        <v>33</v>
      </c>
      <c r="B1020" s="25">
        <v>1</v>
      </c>
    </row>
    <row r="1021" spans="1:2" x14ac:dyDescent="0.35">
      <c r="A1021" s="26">
        <v>34.703000000000003</v>
      </c>
      <c r="B1021" s="25">
        <v>1</v>
      </c>
    </row>
    <row r="1022" spans="1:2" x14ac:dyDescent="0.35">
      <c r="A1022" s="27">
        <v>32.792000000000002</v>
      </c>
      <c r="B1022" s="25">
        <v>1</v>
      </c>
    </row>
    <row r="1023" spans="1:2" x14ac:dyDescent="0.35">
      <c r="A1023" s="28">
        <v>25.111999999999998</v>
      </c>
      <c r="B1023" s="25">
        <v>1</v>
      </c>
    </row>
    <row r="1024" spans="1:2" x14ac:dyDescent="0.35">
      <c r="A1024" s="29">
        <v>32.773000000000003</v>
      </c>
      <c r="B1024" s="25">
        <v>1</v>
      </c>
    </row>
    <row r="1025" spans="1:2" x14ac:dyDescent="0.35">
      <c r="A1025" s="30">
        <v>29.341000000000001</v>
      </c>
      <c r="B1025" s="25">
        <v>1</v>
      </c>
    </row>
    <row r="1026" spans="1:2" x14ac:dyDescent="0.35">
      <c r="A1026" s="26">
        <v>35</v>
      </c>
      <c r="B1026" s="25">
        <v>1</v>
      </c>
    </row>
    <row r="1027" spans="1:2" x14ac:dyDescent="0.35">
      <c r="A1027" s="27">
        <v>0</v>
      </c>
      <c r="B1027" s="25">
        <v>1</v>
      </c>
    </row>
    <row r="1028" spans="1:2" x14ac:dyDescent="0.35">
      <c r="A1028" s="28">
        <v>4.835</v>
      </c>
      <c r="B1028" s="25">
        <v>1</v>
      </c>
    </row>
    <row r="1029" spans="1:2" x14ac:dyDescent="0.35">
      <c r="A1029" s="29">
        <v>0</v>
      </c>
      <c r="B1029" s="25">
        <v>1</v>
      </c>
    </row>
    <row r="1030" spans="1:2" x14ac:dyDescent="0.35">
      <c r="A1030" s="30">
        <v>19.437000000000001</v>
      </c>
      <c r="B1030" s="25">
        <v>1</v>
      </c>
    </row>
    <row r="1031" spans="1:2" x14ac:dyDescent="0.35">
      <c r="A1031" s="26">
        <v>35.504000000000005</v>
      </c>
      <c r="B1031" s="25">
        <v>1</v>
      </c>
    </row>
    <row r="1032" spans="1:2" x14ac:dyDescent="0.35">
      <c r="A1032" s="27">
        <v>-535.38400000000001</v>
      </c>
      <c r="B1032" s="25">
        <v>1</v>
      </c>
    </row>
    <row r="1033" spans="1:2" x14ac:dyDescent="0.35">
      <c r="A1033" s="28">
        <v>44.055999999999997</v>
      </c>
      <c r="B1033" s="25">
        <v>1</v>
      </c>
    </row>
    <row r="1034" spans="1:2" x14ac:dyDescent="0.35">
      <c r="A1034" s="29">
        <v>38.5</v>
      </c>
      <c r="B1034" s="25">
        <v>1</v>
      </c>
    </row>
    <row r="1035" spans="1:2" x14ac:dyDescent="0.35">
      <c r="A1035" s="30">
        <v>31.7</v>
      </c>
      <c r="B1035" s="25">
        <v>1</v>
      </c>
    </row>
    <row r="1036" spans="1:2" x14ac:dyDescent="0.35">
      <c r="A1036" s="26">
        <v>35.700000000000003</v>
      </c>
      <c r="B1036" s="25">
        <v>1</v>
      </c>
    </row>
    <row r="1037" spans="1:2" x14ac:dyDescent="0.35">
      <c r="A1037" s="27">
        <v>40.4</v>
      </c>
      <c r="B1037" s="25">
        <v>1</v>
      </c>
    </row>
    <row r="1038" spans="1:2" x14ac:dyDescent="0.35">
      <c r="A1038" s="28">
        <v>0</v>
      </c>
      <c r="B1038" s="25">
        <v>1</v>
      </c>
    </row>
    <row r="1039" spans="1:2" x14ac:dyDescent="0.35">
      <c r="A1039" s="29">
        <v>0</v>
      </c>
      <c r="B1039" s="25">
        <v>1</v>
      </c>
    </row>
    <row r="1040" spans="1:2" x14ac:dyDescent="0.35">
      <c r="A1040" s="30">
        <v>0</v>
      </c>
      <c r="B1040" s="25">
        <v>1</v>
      </c>
    </row>
    <row r="1041" spans="1:2" x14ac:dyDescent="0.35">
      <c r="A1041" s="26">
        <v>36.56</v>
      </c>
      <c r="B1041" s="25">
        <v>1</v>
      </c>
    </row>
    <row r="1042" spans="1:2" x14ac:dyDescent="0.35">
      <c r="A1042" s="27">
        <v>43.55</v>
      </c>
      <c r="B1042" s="25">
        <v>1</v>
      </c>
    </row>
    <row r="1043" spans="1:2" x14ac:dyDescent="0.35">
      <c r="A1043" s="28">
        <v>40.058999999999997</v>
      </c>
      <c r="B1043" s="25">
        <v>1</v>
      </c>
    </row>
    <row r="1044" spans="1:2" x14ac:dyDescent="0.35">
      <c r="A1044" s="29">
        <v>100.648</v>
      </c>
      <c r="B1044" s="25">
        <v>1</v>
      </c>
    </row>
    <row r="1045" spans="1:2" x14ac:dyDescent="0.35">
      <c r="A1045" s="30">
        <v>26</v>
      </c>
      <c r="B1045" s="25">
        <v>1</v>
      </c>
    </row>
    <row r="1046" spans="1:2" x14ac:dyDescent="0.35">
      <c r="A1046" s="26">
        <v>36.9</v>
      </c>
      <c r="B1046" s="25">
        <v>1</v>
      </c>
    </row>
    <row r="1047" spans="1:2" x14ac:dyDescent="0.35">
      <c r="A1047" s="27">
        <v>0</v>
      </c>
      <c r="B1047" s="25">
        <v>1</v>
      </c>
    </row>
    <row r="1048" spans="1:2" x14ac:dyDescent="0.35">
      <c r="A1048" s="28">
        <v>0</v>
      </c>
      <c r="B1048" s="25">
        <v>1</v>
      </c>
    </row>
    <row r="1049" spans="1:2" x14ac:dyDescent="0.35">
      <c r="A1049" s="29">
        <v>0</v>
      </c>
      <c r="B1049" s="25">
        <v>1</v>
      </c>
    </row>
    <row r="1050" spans="1:2" x14ac:dyDescent="0.35">
      <c r="A1050" s="30">
        <v>0</v>
      </c>
      <c r="B1050" s="25">
        <v>1</v>
      </c>
    </row>
    <row r="1051" spans="1:2" x14ac:dyDescent="0.35">
      <c r="A1051" s="26">
        <v>37.075000000000003</v>
      </c>
      <c r="B1051" s="25">
        <v>1</v>
      </c>
    </row>
    <row r="1052" spans="1:2" x14ac:dyDescent="0.35">
      <c r="A1052" s="27">
        <v>38.15</v>
      </c>
      <c r="B1052" s="25">
        <v>1</v>
      </c>
    </row>
    <row r="1053" spans="1:2" x14ac:dyDescent="0.35">
      <c r="A1053" s="28">
        <v>22</v>
      </c>
      <c r="B1053" s="25">
        <v>1</v>
      </c>
    </row>
    <row r="1054" spans="1:2" x14ac:dyDescent="0.35">
      <c r="A1054" s="29">
        <v>29</v>
      </c>
      <c r="B1054" s="25">
        <v>1</v>
      </c>
    </row>
    <row r="1055" spans="1:2" x14ac:dyDescent="0.35">
      <c r="A1055" s="30">
        <v>22.5</v>
      </c>
      <c r="B1055" s="25">
        <v>1</v>
      </c>
    </row>
    <row r="1056" spans="1:2" x14ac:dyDescent="0.35">
      <c r="A1056" s="26">
        <v>37.863</v>
      </c>
      <c r="B1056" s="25">
        <v>1</v>
      </c>
    </row>
    <row r="1057" spans="1:2" x14ac:dyDescent="0.35">
      <c r="A1057" s="27">
        <v>46.338999999999999</v>
      </c>
      <c r="B1057" s="25">
        <v>1</v>
      </c>
    </row>
    <row r="1058" spans="1:2" x14ac:dyDescent="0.35">
      <c r="A1058" s="28">
        <v>46.463999999999999</v>
      </c>
      <c r="B1058" s="25">
        <v>1</v>
      </c>
    </row>
    <row r="1059" spans="1:2" x14ac:dyDescent="0.35">
      <c r="A1059" s="29">
        <v>37.478000000000002</v>
      </c>
      <c r="B1059" s="25">
        <v>1</v>
      </c>
    </row>
    <row r="1060" spans="1:2" x14ac:dyDescent="0.35">
      <c r="A1060" s="30">
        <v>46.494999999999997</v>
      </c>
      <c r="B1060" s="25">
        <v>1</v>
      </c>
    </row>
    <row r="1061" spans="1:2" x14ac:dyDescent="0.35">
      <c r="A1061" s="26">
        <v>38.805</v>
      </c>
      <c r="B1061" s="25">
        <v>1</v>
      </c>
    </row>
    <row r="1062" spans="1:2" x14ac:dyDescent="0.35">
      <c r="A1062" s="27">
        <v>39.29</v>
      </c>
      <c r="B1062" s="25">
        <v>1</v>
      </c>
    </row>
    <row r="1063" spans="1:2" x14ac:dyDescent="0.35">
      <c r="A1063" s="28">
        <v>34.5</v>
      </c>
      <c r="B1063" s="25">
        <v>1</v>
      </c>
    </row>
    <row r="1064" spans="1:2" x14ac:dyDescent="0.35">
      <c r="A1064" s="29">
        <v>27.2</v>
      </c>
      <c r="B1064" s="25">
        <v>1</v>
      </c>
    </row>
    <row r="1065" spans="1:2" x14ac:dyDescent="0.35">
      <c r="A1065" s="30">
        <v>38</v>
      </c>
      <c r="B1065" s="25">
        <v>1</v>
      </c>
    </row>
    <row r="1066" spans="1:2" x14ac:dyDescent="0.35">
      <c r="A1066" s="26">
        <v>39.5</v>
      </c>
      <c r="B1066" s="25">
        <v>1</v>
      </c>
    </row>
    <row r="1067" spans="1:2" x14ac:dyDescent="0.35">
      <c r="A1067" s="27">
        <v>0</v>
      </c>
      <c r="B1067" s="25">
        <v>1</v>
      </c>
    </row>
    <row r="1068" spans="1:2" x14ac:dyDescent="0.35">
      <c r="A1068" s="28">
        <v>0</v>
      </c>
      <c r="B1068" s="25">
        <v>1</v>
      </c>
    </row>
    <row r="1069" spans="1:2" x14ac:dyDescent="0.35">
      <c r="A1069" s="29">
        <v>0</v>
      </c>
      <c r="B1069" s="25">
        <v>1</v>
      </c>
    </row>
    <row r="1070" spans="1:2" x14ac:dyDescent="0.35">
      <c r="A1070" s="30">
        <v>0</v>
      </c>
      <c r="B1070" s="25">
        <v>1</v>
      </c>
    </row>
    <row r="1071" spans="1:2" x14ac:dyDescent="0.35">
      <c r="A1071" s="26">
        <v>39.713000000000001</v>
      </c>
      <c r="B1071" s="25">
        <v>1</v>
      </c>
    </row>
    <row r="1072" spans="1:2" x14ac:dyDescent="0.35">
      <c r="A1072" s="27">
        <v>38.856000000000002</v>
      </c>
      <c r="B1072" s="25">
        <v>1</v>
      </c>
    </row>
    <row r="1073" spans="1:2" x14ac:dyDescent="0.35">
      <c r="A1073" s="28">
        <v>28.744</v>
      </c>
      <c r="B1073" s="25">
        <v>1</v>
      </c>
    </row>
    <row r="1074" spans="1:2" x14ac:dyDescent="0.35">
      <c r="A1074" s="29">
        <v>40.357999999999997</v>
      </c>
      <c r="B1074" s="25">
        <v>1</v>
      </c>
    </row>
    <row r="1075" spans="1:2" x14ac:dyDescent="0.35">
      <c r="A1075" s="30">
        <v>0</v>
      </c>
      <c r="B1075" s="25">
        <v>1</v>
      </c>
    </row>
    <row r="1076" spans="1:2" x14ac:dyDescent="0.35">
      <c r="A1076" s="26">
        <v>40.883789999999998</v>
      </c>
      <c r="B1076" s="25">
        <v>1</v>
      </c>
    </row>
    <row r="1077" spans="1:2" x14ac:dyDescent="0.35">
      <c r="A1077" s="27">
        <v>39.801630000000003</v>
      </c>
      <c r="B1077" s="25">
        <v>1</v>
      </c>
    </row>
    <row r="1078" spans="1:2" x14ac:dyDescent="0.35">
      <c r="A1078" s="28">
        <v>37.865279999999998</v>
      </c>
      <c r="B1078" s="25">
        <v>1</v>
      </c>
    </row>
    <row r="1079" spans="1:2" x14ac:dyDescent="0.35">
      <c r="A1079" s="29">
        <v>36.824820000000003</v>
      </c>
      <c r="B1079" s="25">
        <v>1</v>
      </c>
    </row>
    <row r="1080" spans="1:2" x14ac:dyDescent="0.35">
      <c r="A1080" s="30">
        <v>33</v>
      </c>
      <c r="B1080" s="25">
        <v>1</v>
      </c>
    </row>
    <row r="1081" spans="1:2" x14ac:dyDescent="0.35">
      <c r="A1081" s="26">
        <v>41</v>
      </c>
      <c r="B1081" s="25">
        <v>1</v>
      </c>
    </row>
    <row r="1082" spans="1:2" x14ac:dyDescent="0.35">
      <c r="A1082" s="27">
        <v>45.3</v>
      </c>
      <c r="B1082" s="25">
        <v>1</v>
      </c>
    </row>
    <row r="1083" spans="1:2" x14ac:dyDescent="0.35">
      <c r="A1083" s="28">
        <v>0</v>
      </c>
      <c r="B1083" s="25">
        <v>1</v>
      </c>
    </row>
    <row r="1084" spans="1:2" x14ac:dyDescent="0.35">
      <c r="A1084" s="29">
        <v>0</v>
      </c>
      <c r="B1084" s="25">
        <v>1</v>
      </c>
    </row>
    <row r="1085" spans="1:2" x14ac:dyDescent="0.35">
      <c r="A1085" s="30">
        <v>0</v>
      </c>
      <c r="B1085" s="25">
        <v>1</v>
      </c>
    </row>
    <row r="1086" spans="1:2" x14ac:dyDescent="0.35">
      <c r="A1086" s="26">
        <v>43.313000000000002</v>
      </c>
      <c r="B1086" s="25">
        <v>1</v>
      </c>
    </row>
    <row r="1087" spans="1:2" x14ac:dyDescent="0.35">
      <c r="A1087" s="27">
        <v>47.021999999999998</v>
      </c>
      <c r="B1087" s="25">
        <v>1</v>
      </c>
    </row>
    <row r="1088" spans="1:2" x14ac:dyDescent="0.35">
      <c r="A1088" s="28">
        <v>46.814999999999998</v>
      </c>
      <c r="B1088" s="25">
        <v>1</v>
      </c>
    </row>
    <row r="1089" spans="1:2" x14ac:dyDescent="0.35">
      <c r="A1089" s="29">
        <v>39.819000000000003</v>
      </c>
      <c r="B1089" s="25">
        <v>1</v>
      </c>
    </row>
    <row r="1090" spans="1:2" x14ac:dyDescent="0.35">
      <c r="A1090" s="30">
        <v>47</v>
      </c>
      <c r="B1090" s="25">
        <v>1</v>
      </c>
    </row>
    <row r="1091" spans="1:2" x14ac:dyDescent="0.35">
      <c r="A1091" s="26">
        <v>43.41</v>
      </c>
      <c r="B1091" s="25">
        <v>1</v>
      </c>
    </row>
    <row r="1092" spans="1:2" x14ac:dyDescent="0.35">
      <c r="A1092" s="27">
        <v>53.603999999999999</v>
      </c>
      <c r="B1092" s="25">
        <v>1</v>
      </c>
    </row>
    <row r="1093" spans="1:2" x14ac:dyDescent="0.35">
      <c r="A1093" s="28">
        <v>256.80799999999999</v>
      </c>
      <c r="B1093" s="25">
        <v>1</v>
      </c>
    </row>
    <row r="1094" spans="1:2" x14ac:dyDescent="0.35">
      <c r="A1094" s="29">
        <v>126.982</v>
      </c>
      <c r="B1094" s="25">
        <v>1</v>
      </c>
    </row>
    <row r="1095" spans="1:2" x14ac:dyDescent="0.35">
      <c r="A1095" s="30">
        <v>119.282</v>
      </c>
      <c r="B1095" s="25">
        <v>1</v>
      </c>
    </row>
    <row r="1096" spans="1:2" x14ac:dyDescent="0.35">
      <c r="A1096" s="26">
        <v>45.345999999999997</v>
      </c>
      <c r="B1096" s="25">
        <v>1</v>
      </c>
    </row>
    <row r="1097" spans="1:2" x14ac:dyDescent="0.35">
      <c r="A1097" s="27">
        <v>45.345999999999997</v>
      </c>
      <c r="B1097" s="25">
        <v>1</v>
      </c>
    </row>
    <row r="1098" spans="1:2" x14ac:dyDescent="0.35">
      <c r="A1098" s="28">
        <v>45.345999999999997</v>
      </c>
      <c r="B1098" s="25">
        <v>1</v>
      </c>
    </row>
    <row r="1099" spans="1:2" x14ac:dyDescent="0.35">
      <c r="A1099" s="29">
        <v>45.345999999999997</v>
      </c>
      <c r="B1099" s="25">
        <v>1</v>
      </c>
    </row>
    <row r="1100" spans="1:2" x14ac:dyDescent="0.35">
      <c r="A1100" s="30">
        <v>46.271999999999998</v>
      </c>
      <c r="B1100" s="25">
        <v>1</v>
      </c>
    </row>
    <row r="1101" spans="1:2" x14ac:dyDescent="0.35">
      <c r="A1101" s="26">
        <v>46</v>
      </c>
      <c r="B1101" s="25">
        <v>1</v>
      </c>
    </row>
    <row r="1102" spans="1:2" x14ac:dyDescent="0.35">
      <c r="A1102" s="27">
        <v>0</v>
      </c>
      <c r="B1102" s="25">
        <v>1</v>
      </c>
    </row>
    <row r="1103" spans="1:2" x14ac:dyDescent="0.35">
      <c r="A1103" s="28">
        <v>0</v>
      </c>
      <c r="B1103" s="25">
        <v>1</v>
      </c>
    </row>
    <row r="1104" spans="1:2" x14ac:dyDescent="0.35">
      <c r="A1104" s="29">
        <v>0</v>
      </c>
      <c r="B1104" s="25">
        <v>1</v>
      </c>
    </row>
    <row r="1105" spans="1:2" x14ac:dyDescent="0.35">
      <c r="A1105" s="30">
        <v>6</v>
      </c>
      <c r="B1105" s="25">
        <v>1</v>
      </c>
    </row>
    <row r="1106" spans="1:2" x14ac:dyDescent="0.35">
      <c r="A1106" s="26">
        <v>46.5</v>
      </c>
      <c r="B1106" s="25">
        <v>1</v>
      </c>
    </row>
    <row r="1107" spans="1:2" x14ac:dyDescent="0.35">
      <c r="A1107" s="27">
        <v>0</v>
      </c>
      <c r="B1107" s="25">
        <v>1</v>
      </c>
    </row>
    <row r="1108" spans="1:2" x14ac:dyDescent="0.35">
      <c r="A1108" s="28">
        <v>31.9</v>
      </c>
      <c r="B1108" s="25">
        <v>1</v>
      </c>
    </row>
    <row r="1109" spans="1:2" x14ac:dyDescent="0.35">
      <c r="A1109" s="29">
        <v>1670.77</v>
      </c>
      <c r="B1109" s="25">
        <v>1</v>
      </c>
    </row>
    <row r="1110" spans="1:2" x14ac:dyDescent="0.35">
      <c r="A1110" s="30">
        <v>0</v>
      </c>
      <c r="B1110" s="25">
        <v>1</v>
      </c>
    </row>
    <row r="1111" spans="1:2" x14ac:dyDescent="0.35">
      <c r="A1111" s="26">
        <v>47.284999999999997</v>
      </c>
      <c r="B1111" s="25">
        <v>1</v>
      </c>
    </row>
    <row r="1112" spans="1:2" x14ac:dyDescent="0.35">
      <c r="A1112" s="27">
        <v>54.808</v>
      </c>
      <c r="B1112" s="25">
        <v>1</v>
      </c>
    </row>
    <row r="1113" spans="1:2" x14ac:dyDescent="0.35">
      <c r="A1113" s="28">
        <v>55.366999999999997</v>
      </c>
      <c r="B1113" s="25">
        <v>1</v>
      </c>
    </row>
    <row r="1114" spans="1:2" x14ac:dyDescent="0.35">
      <c r="A1114" s="29">
        <v>41.719000000000001</v>
      </c>
      <c r="B1114" s="25">
        <v>1</v>
      </c>
    </row>
    <row r="1115" spans="1:2" x14ac:dyDescent="0.35">
      <c r="A1115" s="30">
        <v>47.606999999999999</v>
      </c>
      <c r="B1115" s="25">
        <v>1</v>
      </c>
    </row>
    <row r="1116" spans="1:2" x14ac:dyDescent="0.35">
      <c r="A1116" s="26">
        <v>50</v>
      </c>
      <c r="B1116" s="25">
        <v>1</v>
      </c>
    </row>
    <row r="1117" spans="1:2" x14ac:dyDescent="0.35">
      <c r="A1117" s="27">
        <v>0</v>
      </c>
      <c r="B1117" s="25">
        <v>1</v>
      </c>
    </row>
    <row r="1118" spans="1:2" x14ac:dyDescent="0.35">
      <c r="A1118" s="28">
        <v>0</v>
      </c>
      <c r="B1118" s="25">
        <v>1</v>
      </c>
    </row>
    <row r="1119" spans="1:2" x14ac:dyDescent="0.35">
      <c r="A1119" s="29">
        <v>0</v>
      </c>
      <c r="B1119" s="25">
        <v>1</v>
      </c>
    </row>
    <row r="1120" spans="1:2" x14ac:dyDescent="0.35">
      <c r="A1120" s="30">
        <v>45</v>
      </c>
      <c r="B1120" s="25">
        <v>1</v>
      </c>
    </row>
    <row r="1121" spans="1:2" x14ac:dyDescent="0.35">
      <c r="A1121" s="26">
        <v>50.124000000000002</v>
      </c>
      <c r="B1121" s="25">
        <v>1</v>
      </c>
    </row>
    <row r="1122" spans="1:2" x14ac:dyDescent="0.35">
      <c r="A1122" s="27">
        <v>58.384999999999998</v>
      </c>
      <c r="B1122" s="25">
        <v>1</v>
      </c>
    </row>
    <row r="1123" spans="1:2" x14ac:dyDescent="0.35">
      <c r="A1123" s="28">
        <v>84.960999999999999</v>
      </c>
      <c r="B1123" s="25">
        <v>1</v>
      </c>
    </row>
    <row r="1124" spans="1:2" x14ac:dyDescent="0.35">
      <c r="A1124" s="29">
        <v>74.459999999999994</v>
      </c>
      <c r="B1124" s="25">
        <v>1</v>
      </c>
    </row>
    <row r="1125" spans="1:2" x14ac:dyDescent="0.35">
      <c r="A1125" s="30">
        <v>51.752000000000002</v>
      </c>
      <c r="B1125" s="25">
        <v>1</v>
      </c>
    </row>
    <row r="1126" spans="1:2" x14ac:dyDescent="0.35">
      <c r="A1126" s="26">
        <v>51.060000000000009</v>
      </c>
      <c r="B1126" s="25">
        <v>1</v>
      </c>
    </row>
    <row r="1127" spans="1:2" x14ac:dyDescent="0.35">
      <c r="A1127" s="27">
        <v>-13.059999999999999</v>
      </c>
      <c r="B1127" s="25">
        <v>1</v>
      </c>
    </row>
    <row r="1128" spans="1:2" x14ac:dyDescent="0.35">
      <c r="A1128" s="28">
        <v>-0.52000000000000046</v>
      </c>
      <c r="B1128" s="25">
        <v>1</v>
      </c>
    </row>
    <row r="1129" spans="1:2" x14ac:dyDescent="0.35">
      <c r="A1129" s="29">
        <v>0</v>
      </c>
      <c r="B1129" s="25">
        <v>1</v>
      </c>
    </row>
    <row r="1130" spans="1:2" x14ac:dyDescent="0.35">
      <c r="A1130" s="30">
        <v>173.5</v>
      </c>
      <c r="B1130" s="25">
        <v>1</v>
      </c>
    </row>
    <row r="1131" spans="1:2" x14ac:dyDescent="0.35">
      <c r="A1131" s="26">
        <v>51.639999999999993</v>
      </c>
      <c r="B1131" s="25">
        <v>1</v>
      </c>
    </row>
    <row r="1132" spans="1:2" x14ac:dyDescent="0.35">
      <c r="A1132" s="27">
        <v>26.659999999999997</v>
      </c>
      <c r="B1132" s="25">
        <v>1</v>
      </c>
    </row>
    <row r="1133" spans="1:2" x14ac:dyDescent="0.35">
      <c r="A1133" s="28">
        <v>47.61</v>
      </c>
      <c r="B1133" s="25">
        <v>1</v>
      </c>
    </row>
    <row r="1134" spans="1:2" x14ac:dyDescent="0.35">
      <c r="A1134" s="29">
        <v>0</v>
      </c>
      <c r="B1134" s="25">
        <v>1</v>
      </c>
    </row>
    <row r="1135" spans="1:2" x14ac:dyDescent="0.35">
      <c r="A1135" s="30">
        <v>162.65694575302581</v>
      </c>
      <c r="B1135" s="25">
        <v>1</v>
      </c>
    </row>
    <row r="1136" spans="1:2" x14ac:dyDescent="0.35">
      <c r="A1136" s="26">
        <v>52.3</v>
      </c>
      <c r="B1136" s="25">
        <v>1</v>
      </c>
    </row>
    <row r="1137" spans="1:2" x14ac:dyDescent="0.35">
      <c r="A1137" s="27">
        <v>5.8479999999999999</v>
      </c>
      <c r="B1137" s="25">
        <v>1</v>
      </c>
    </row>
    <row r="1138" spans="1:2" x14ac:dyDescent="0.35">
      <c r="A1138" s="28">
        <v>-53.906999999999996</v>
      </c>
      <c r="B1138" s="25">
        <v>1</v>
      </c>
    </row>
    <row r="1139" spans="1:2" x14ac:dyDescent="0.35">
      <c r="A1139" s="29">
        <v>91.811009999999996</v>
      </c>
      <c r="B1139" s="25">
        <v>1</v>
      </c>
    </row>
    <row r="1140" spans="1:2" x14ac:dyDescent="0.35">
      <c r="A1140" s="30">
        <v>14.32</v>
      </c>
      <c r="B1140" s="25">
        <v>1</v>
      </c>
    </row>
    <row r="1141" spans="1:2" x14ac:dyDescent="0.35">
      <c r="A1141" s="26">
        <v>52.828000000000003</v>
      </c>
      <c r="B1141" s="25">
        <v>1</v>
      </c>
    </row>
    <row r="1142" spans="1:2" x14ac:dyDescent="0.35">
      <c r="A1142" s="27">
        <v>89.623000000000005</v>
      </c>
      <c r="B1142" s="25">
        <v>1</v>
      </c>
    </row>
    <row r="1143" spans="1:2" x14ac:dyDescent="0.35">
      <c r="A1143" s="28">
        <v>90.838999999999999</v>
      </c>
      <c r="B1143" s="25">
        <v>1</v>
      </c>
    </row>
    <row r="1144" spans="1:2" x14ac:dyDescent="0.35">
      <c r="A1144" s="29">
        <v>-11.702999999999999</v>
      </c>
      <c r="B1144" s="25">
        <v>1</v>
      </c>
    </row>
    <row r="1145" spans="1:2" x14ac:dyDescent="0.35">
      <c r="A1145" s="30">
        <v>60</v>
      </c>
      <c r="B1145" s="25">
        <v>1</v>
      </c>
    </row>
    <row r="1146" spans="1:2" x14ac:dyDescent="0.35">
      <c r="A1146" s="26">
        <v>52.847999999999999</v>
      </c>
      <c r="B1146" s="25">
        <v>1</v>
      </c>
    </row>
    <row r="1147" spans="1:2" x14ac:dyDescent="0.35">
      <c r="A1147" s="27">
        <v>58.53351</v>
      </c>
      <c r="B1147" s="25">
        <v>1</v>
      </c>
    </row>
    <row r="1148" spans="1:2" x14ac:dyDescent="0.35">
      <c r="A1148" s="28">
        <v>44.508290000000002</v>
      </c>
      <c r="B1148" s="25">
        <v>1</v>
      </c>
    </row>
    <row r="1149" spans="1:2" x14ac:dyDescent="0.35">
      <c r="A1149" s="29">
        <v>24.736509999999999</v>
      </c>
      <c r="B1149" s="25">
        <v>1</v>
      </c>
    </row>
    <row r="1150" spans="1:2" x14ac:dyDescent="0.35">
      <c r="A1150" s="30">
        <v>0</v>
      </c>
      <c r="B1150" s="25">
        <v>1</v>
      </c>
    </row>
    <row r="1151" spans="1:2" x14ac:dyDescent="0.35">
      <c r="A1151" s="26">
        <v>54.5</v>
      </c>
      <c r="B1151" s="25">
        <v>1</v>
      </c>
    </row>
    <row r="1152" spans="1:2" x14ac:dyDescent="0.35">
      <c r="A1152" s="27">
        <v>54.5</v>
      </c>
      <c r="B1152" s="25">
        <v>1</v>
      </c>
    </row>
    <row r="1153" spans="1:2" x14ac:dyDescent="0.35">
      <c r="A1153" s="28">
        <v>109</v>
      </c>
      <c r="B1153" s="25">
        <v>1</v>
      </c>
    </row>
    <row r="1154" spans="1:2" x14ac:dyDescent="0.35">
      <c r="A1154" s="29">
        <v>55.5</v>
      </c>
      <c r="B1154" s="25">
        <v>1</v>
      </c>
    </row>
    <row r="1155" spans="1:2" x14ac:dyDescent="0.35">
      <c r="A1155" s="30">
        <v>0</v>
      </c>
      <c r="B1155" s="25">
        <v>1</v>
      </c>
    </row>
    <row r="1156" spans="1:2" x14ac:dyDescent="0.35">
      <c r="A1156" s="26">
        <v>59.17</v>
      </c>
      <c r="B1156" s="25">
        <v>1</v>
      </c>
    </row>
    <row r="1157" spans="1:2" x14ac:dyDescent="0.35">
      <c r="A1157" s="27">
        <v>19.600000000000001</v>
      </c>
      <c r="B1157" s="25">
        <v>1</v>
      </c>
    </row>
    <row r="1158" spans="1:2" x14ac:dyDescent="0.35">
      <c r="A1158" s="28">
        <v>0</v>
      </c>
      <c r="B1158" s="25">
        <v>1</v>
      </c>
    </row>
    <row r="1159" spans="1:2" x14ac:dyDescent="0.35">
      <c r="A1159" s="29">
        <v>0</v>
      </c>
      <c r="B1159" s="25">
        <v>1</v>
      </c>
    </row>
    <row r="1160" spans="1:2" x14ac:dyDescent="0.35">
      <c r="A1160" s="30">
        <v>94</v>
      </c>
      <c r="B1160" s="25">
        <v>1</v>
      </c>
    </row>
    <row r="1161" spans="1:2" x14ac:dyDescent="0.35">
      <c r="A1161" s="26">
        <v>59.895000000000003</v>
      </c>
      <c r="B1161" s="25">
        <v>1</v>
      </c>
    </row>
    <row r="1162" spans="1:2" x14ac:dyDescent="0.35">
      <c r="A1162" s="27">
        <v>59.895000000000003</v>
      </c>
      <c r="B1162" s="25">
        <v>1</v>
      </c>
    </row>
    <row r="1163" spans="1:2" x14ac:dyDescent="0.35">
      <c r="A1163" s="28">
        <v>59.895000000000003</v>
      </c>
      <c r="B1163" s="25">
        <v>1</v>
      </c>
    </row>
    <row r="1164" spans="1:2" x14ac:dyDescent="0.35">
      <c r="A1164" s="29">
        <v>117.48</v>
      </c>
      <c r="B1164" s="25">
        <v>1</v>
      </c>
    </row>
    <row r="1165" spans="1:2" x14ac:dyDescent="0.35">
      <c r="A1165" s="30">
        <v>59.895000000000003</v>
      </c>
      <c r="B1165" s="25">
        <v>1</v>
      </c>
    </row>
    <row r="1166" spans="1:2" x14ac:dyDescent="0.35">
      <c r="A1166" s="26">
        <v>61.3</v>
      </c>
      <c r="B1166" s="25">
        <v>1</v>
      </c>
    </row>
    <row r="1167" spans="1:2" x14ac:dyDescent="0.35">
      <c r="A1167" s="27">
        <v>70.319999999999993</v>
      </c>
      <c r="B1167" s="25">
        <v>1</v>
      </c>
    </row>
    <row r="1168" spans="1:2" x14ac:dyDescent="0.35">
      <c r="A1168" s="28">
        <v>78.97</v>
      </c>
      <c r="B1168" s="25">
        <v>1</v>
      </c>
    </row>
    <row r="1169" spans="1:2" x14ac:dyDescent="0.35">
      <c r="A1169" s="29">
        <v>88.28</v>
      </c>
      <c r="B1169" s="25">
        <v>1</v>
      </c>
    </row>
    <row r="1170" spans="1:2" x14ac:dyDescent="0.35">
      <c r="A1170" s="30">
        <v>60.75</v>
      </c>
      <c r="B1170" s="25">
        <v>1</v>
      </c>
    </row>
    <row r="1171" spans="1:2" x14ac:dyDescent="0.35">
      <c r="A1171" s="26">
        <v>63.462539999999997</v>
      </c>
      <c r="B1171" s="25">
        <v>1</v>
      </c>
    </row>
    <row r="1172" spans="1:2" x14ac:dyDescent="0.35">
      <c r="A1172" s="27">
        <v>55.370260000000002</v>
      </c>
      <c r="B1172" s="25">
        <v>1</v>
      </c>
    </row>
    <row r="1173" spans="1:2" x14ac:dyDescent="0.35">
      <c r="A1173" s="28">
        <v>62.910420000000002</v>
      </c>
      <c r="B1173" s="25">
        <v>1</v>
      </c>
    </row>
    <row r="1174" spans="1:2" x14ac:dyDescent="0.35">
      <c r="A1174" s="29">
        <v>48.774709999999999</v>
      </c>
      <c r="B1174" s="25">
        <v>1</v>
      </c>
    </row>
    <row r="1175" spans="1:2" x14ac:dyDescent="0.35">
      <c r="A1175" s="30">
        <v>12.269349999999999</v>
      </c>
      <c r="B1175" s="25">
        <v>1</v>
      </c>
    </row>
    <row r="1176" spans="1:2" x14ac:dyDescent="0.35">
      <c r="A1176" s="26">
        <v>64.22</v>
      </c>
      <c r="B1176" s="25">
        <v>1</v>
      </c>
    </row>
    <row r="1177" spans="1:2" x14ac:dyDescent="0.35">
      <c r="A1177" s="27">
        <v>11.909999999999998</v>
      </c>
      <c r="B1177" s="25">
        <v>1</v>
      </c>
    </row>
    <row r="1178" spans="1:2" x14ac:dyDescent="0.35">
      <c r="A1178" s="28">
        <v>5.37</v>
      </c>
      <c r="B1178" s="25">
        <v>1</v>
      </c>
    </row>
    <row r="1179" spans="1:2" x14ac:dyDescent="0.35">
      <c r="A1179" s="29">
        <v>0</v>
      </c>
      <c r="B1179" s="25">
        <v>1</v>
      </c>
    </row>
    <row r="1180" spans="1:2" x14ac:dyDescent="0.35">
      <c r="A1180" s="30">
        <v>469.37992866041486</v>
      </c>
      <c r="B1180" s="25">
        <v>1</v>
      </c>
    </row>
    <row r="1181" spans="1:2" x14ac:dyDescent="0.35">
      <c r="A1181" s="26">
        <v>64.959999999999994</v>
      </c>
      <c r="B1181" s="25">
        <v>1</v>
      </c>
    </row>
    <row r="1182" spans="1:2" x14ac:dyDescent="0.35">
      <c r="A1182" s="27">
        <v>22.42</v>
      </c>
      <c r="B1182" s="25">
        <v>1</v>
      </c>
    </row>
    <row r="1183" spans="1:2" x14ac:dyDescent="0.35">
      <c r="A1183" s="28">
        <v>0</v>
      </c>
      <c r="B1183" s="25">
        <v>1</v>
      </c>
    </row>
    <row r="1184" spans="1:2" x14ac:dyDescent="0.35">
      <c r="A1184" s="29">
        <v>0</v>
      </c>
      <c r="B1184" s="25">
        <v>1</v>
      </c>
    </row>
    <row r="1185" spans="1:2" x14ac:dyDescent="0.35">
      <c r="A1185" s="30">
        <v>275.57</v>
      </c>
      <c r="B1185" s="25">
        <v>1</v>
      </c>
    </row>
    <row r="1186" spans="1:2" x14ac:dyDescent="0.35">
      <c r="A1186" s="26">
        <v>69</v>
      </c>
      <c r="B1186" s="25">
        <v>1</v>
      </c>
    </row>
    <row r="1187" spans="1:2" x14ac:dyDescent="0.35">
      <c r="A1187" s="27">
        <v>0</v>
      </c>
      <c r="B1187" s="25">
        <v>1</v>
      </c>
    </row>
    <row r="1188" spans="1:2" x14ac:dyDescent="0.35">
      <c r="A1188" s="28">
        <v>0</v>
      </c>
      <c r="B1188" s="25">
        <v>1</v>
      </c>
    </row>
    <row r="1189" spans="1:2" x14ac:dyDescent="0.35">
      <c r="A1189" s="29">
        <v>0</v>
      </c>
      <c r="B1189" s="25">
        <v>1</v>
      </c>
    </row>
    <row r="1190" spans="1:2" x14ac:dyDescent="0.35">
      <c r="A1190" s="30">
        <v>0</v>
      </c>
      <c r="B1190" s="25">
        <v>1</v>
      </c>
    </row>
    <row r="1191" spans="1:2" x14ac:dyDescent="0.35">
      <c r="A1191" s="26">
        <v>69.619</v>
      </c>
      <c r="B1191" s="25">
        <v>1</v>
      </c>
    </row>
    <row r="1192" spans="1:2" x14ac:dyDescent="0.35">
      <c r="A1192" s="27">
        <v>73.846000000000004</v>
      </c>
      <c r="B1192" s="25">
        <v>1</v>
      </c>
    </row>
    <row r="1193" spans="1:2" x14ac:dyDescent="0.35">
      <c r="A1193" s="28">
        <v>76.591999999999999</v>
      </c>
      <c r="B1193" s="25">
        <v>1</v>
      </c>
    </row>
    <row r="1194" spans="1:2" x14ac:dyDescent="0.35">
      <c r="A1194" s="29">
        <v>62.375</v>
      </c>
      <c r="B1194" s="25">
        <v>1</v>
      </c>
    </row>
    <row r="1195" spans="1:2" x14ac:dyDescent="0.35">
      <c r="A1195" s="30">
        <v>61.216000000000001</v>
      </c>
      <c r="B1195" s="25">
        <v>1</v>
      </c>
    </row>
    <row r="1196" spans="1:2" x14ac:dyDescent="0.35">
      <c r="A1196" s="26">
        <v>70.807000000000002</v>
      </c>
      <c r="B1196" s="25">
        <v>1</v>
      </c>
    </row>
    <row r="1197" spans="1:2" x14ac:dyDescent="0.35">
      <c r="A1197" s="27">
        <v>72.733000000000004</v>
      </c>
      <c r="B1197" s="25">
        <v>1</v>
      </c>
    </row>
    <row r="1198" spans="1:2" x14ac:dyDescent="0.35">
      <c r="A1198" s="28">
        <v>87.19</v>
      </c>
      <c r="B1198" s="25">
        <v>1</v>
      </c>
    </row>
    <row r="1199" spans="1:2" x14ac:dyDescent="0.35">
      <c r="A1199" s="29">
        <v>64.099000000000004</v>
      </c>
      <c r="B1199" s="25">
        <v>1</v>
      </c>
    </row>
    <row r="1200" spans="1:2" x14ac:dyDescent="0.35">
      <c r="A1200" s="30">
        <v>85.5</v>
      </c>
      <c r="B1200" s="25">
        <v>1</v>
      </c>
    </row>
    <row r="1201" spans="1:2" x14ac:dyDescent="0.35">
      <c r="A1201" s="26">
        <v>75.28</v>
      </c>
      <c r="B1201" s="25">
        <v>1</v>
      </c>
    </row>
    <row r="1202" spans="1:2" x14ac:dyDescent="0.35">
      <c r="A1202" s="27">
        <v>130.61799999999999</v>
      </c>
      <c r="B1202" s="25">
        <v>1</v>
      </c>
    </row>
    <row r="1203" spans="1:2" x14ac:dyDescent="0.35">
      <c r="A1203" s="28">
        <v>90.055000000000007</v>
      </c>
      <c r="B1203" s="25">
        <v>1</v>
      </c>
    </row>
    <row r="1204" spans="1:2" x14ac:dyDescent="0.35">
      <c r="A1204" s="29">
        <v>112.816</v>
      </c>
      <c r="B1204" s="25">
        <v>1</v>
      </c>
    </row>
    <row r="1205" spans="1:2" x14ac:dyDescent="0.35">
      <c r="A1205" s="30">
        <v>0</v>
      </c>
      <c r="B1205" s="25">
        <v>1</v>
      </c>
    </row>
    <row r="1206" spans="1:2" x14ac:dyDescent="0.35">
      <c r="A1206" s="26">
        <v>77</v>
      </c>
      <c r="B1206" s="25">
        <v>2</v>
      </c>
    </row>
    <row r="1207" spans="1:2" x14ac:dyDescent="0.35">
      <c r="A1207" s="27">
        <v>77</v>
      </c>
      <c r="B1207" s="25">
        <v>2</v>
      </c>
    </row>
    <row r="1208" spans="1:2" x14ac:dyDescent="0.35">
      <c r="A1208" s="28">
        <v>77</v>
      </c>
      <c r="B1208" s="25">
        <v>2</v>
      </c>
    </row>
    <row r="1209" spans="1:2" x14ac:dyDescent="0.35">
      <c r="A1209" s="29">
        <v>77</v>
      </c>
      <c r="B1209" s="25">
        <v>2</v>
      </c>
    </row>
    <row r="1210" spans="1:2" x14ac:dyDescent="0.35">
      <c r="A1210" s="30">
        <v>-161</v>
      </c>
      <c r="B1210" s="25">
        <v>1</v>
      </c>
    </row>
    <row r="1211" spans="1:2" x14ac:dyDescent="0.35">
      <c r="A1211" s="30">
        <v>77</v>
      </c>
      <c r="B1211" s="25">
        <v>1</v>
      </c>
    </row>
    <row r="1212" spans="1:2" x14ac:dyDescent="0.35">
      <c r="A1212" s="26">
        <v>80.361000000000004</v>
      </c>
      <c r="B1212" s="25">
        <v>1</v>
      </c>
    </row>
    <row r="1213" spans="1:2" x14ac:dyDescent="0.35">
      <c r="A1213" s="27">
        <v>129.64099999999999</v>
      </c>
      <c r="B1213" s="25">
        <v>1</v>
      </c>
    </row>
    <row r="1214" spans="1:2" x14ac:dyDescent="0.35">
      <c r="A1214" s="28">
        <v>84.762</v>
      </c>
      <c r="B1214" s="25">
        <v>1</v>
      </c>
    </row>
    <row r="1215" spans="1:2" x14ac:dyDescent="0.35">
      <c r="A1215" s="29">
        <v>17.939</v>
      </c>
      <c r="B1215" s="25">
        <v>1</v>
      </c>
    </row>
    <row r="1216" spans="1:2" x14ac:dyDescent="0.35">
      <c r="A1216" s="30">
        <v>48</v>
      </c>
      <c r="B1216" s="25">
        <v>1</v>
      </c>
    </row>
    <row r="1217" spans="1:2" x14ac:dyDescent="0.35">
      <c r="A1217" s="26">
        <v>84</v>
      </c>
      <c r="B1217" s="25">
        <v>1</v>
      </c>
    </row>
    <row r="1218" spans="1:2" x14ac:dyDescent="0.35">
      <c r="A1218" s="27">
        <v>109</v>
      </c>
      <c r="B1218" s="25">
        <v>1</v>
      </c>
    </row>
    <row r="1219" spans="1:2" x14ac:dyDescent="0.35">
      <c r="A1219" s="28">
        <v>152</v>
      </c>
      <c r="B1219" s="25">
        <v>1</v>
      </c>
    </row>
    <row r="1220" spans="1:2" x14ac:dyDescent="0.35">
      <c r="A1220" s="29">
        <v>147</v>
      </c>
      <c r="B1220" s="25">
        <v>1</v>
      </c>
    </row>
    <row r="1221" spans="1:2" x14ac:dyDescent="0.35">
      <c r="A1221" s="30">
        <v>247</v>
      </c>
      <c r="B1221" s="25">
        <v>1</v>
      </c>
    </row>
    <row r="1222" spans="1:2" x14ac:dyDescent="0.35">
      <c r="A1222" s="26">
        <v>84.88</v>
      </c>
      <c r="B1222" s="25">
        <v>1</v>
      </c>
    </row>
    <row r="1223" spans="1:2" x14ac:dyDescent="0.35">
      <c r="A1223" s="27">
        <v>222</v>
      </c>
      <c r="B1223" s="25">
        <v>1</v>
      </c>
    </row>
    <row r="1224" spans="1:2" x14ac:dyDescent="0.35">
      <c r="A1224" s="28">
        <v>119</v>
      </c>
      <c r="B1224" s="25">
        <v>1</v>
      </c>
    </row>
    <row r="1225" spans="1:2" x14ac:dyDescent="0.35">
      <c r="A1225" s="29">
        <v>189</v>
      </c>
      <c r="B1225" s="25">
        <v>1</v>
      </c>
    </row>
    <row r="1226" spans="1:2" x14ac:dyDescent="0.35">
      <c r="A1226" s="30">
        <v>115</v>
      </c>
      <c r="B1226" s="25">
        <v>1</v>
      </c>
    </row>
    <row r="1227" spans="1:2" x14ac:dyDescent="0.35">
      <c r="A1227" s="26">
        <v>85.757999999999996</v>
      </c>
      <c r="B1227" s="25">
        <v>1</v>
      </c>
    </row>
    <row r="1228" spans="1:2" x14ac:dyDescent="0.35">
      <c r="A1228" s="27">
        <v>100.67700000000001</v>
      </c>
      <c r="B1228" s="25">
        <v>1</v>
      </c>
    </row>
    <row r="1229" spans="1:2" x14ac:dyDescent="0.35">
      <c r="A1229" s="28">
        <v>88.715999999999994</v>
      </c>
      <c r="B1229" s="25">
        <v>1</v>
      </c>
    </row>
    <row r="1230" spans="1:2" x14ac:dyDescent="0.35">
      <c r="A1230" s="29">
        <v>79.036000000000001</v>
      </c>
      <c r="B1230" s="25">
        <v>1</v>
      </c>
    </row>
    <row r="1231" spans="1:2" x14ac:dyDescent="0.35">
      <c r="A1231" s="30">
        <v>89.3</v>
      </c>
      <c r="B1231" s="25">
        <v>1</v>
      </c>
    </row>
    <row r="1232" spans="1:2" x14ac:dyDescent="0.35">
      <c r="A1232" s="26">
        <v>85.8</v>
      </c>
      <c r="B1232" s="25">
        <v>1</v>
      </c>
    </row>
    <row r="1233" spans="1:2" x14ac:dyDescent="0.35">
      <c r="A1233" s="27">
        <v>125.9</v>
      </c>
      <c r="B1233" s="25">
        <v>1</v>
      </c>
    </row>
    <row r="1234" spans="1:2" x14ac:dyDescent="0.35">
      <c r="A1234" s="28">
        <v>85</v>
      </c>
      <c r="B1234" s="25">
        <v>1</v>
      </c>
    </row>
    <row r="1235" spans="1:2" x14ac:dyDescent="0.35">
      <c r="A1235" s="29">
        <v>94.3</v>
      </c>
      <c r="B1235" s="25">
        <v>1</v>
      </c>
    </row>
    <row r="1236" spans="1:2" x14ac:dyDescent="0.35">
      <c r="A1236" s="30">
        <v>85.05</v>
      </c>
      <c r="B1236" s="25">
        <v>1</v>
      </c>
    </row>
    <row r="1237" spans="1:2" x14ac:dyDescent="0.35">
      <c r="A1237" s="26">
        <v>86.7</v>
      </c>
      <c r="B1237" s="25">
        <v>1</v>
      </c>
    </row>
    <row r="1238" spans="1:2" x14ac:dyDescent="0.35">
      <c r="A1238" s="27">
        <v>108</v>
      </c>
      <c r="B1238" s="25">
        <v>1</v>
      </c>
    </row>
    <row r="1239" spans="1:2" x14ac:dyDescent="0.35">
      <c r="A1239" s="28">
        <v>80</v>
      </c>
      <c r="B1239" s="25">
        <v>1</v>
      </c>
    </row>
    <row r="1240" spans="1:2" x14ac:dyDescent="0.35">
      <c r="A1240" s="29">
        <v>82.62</v>
      </c>
      <c r="B1240" s="25">
        <v>1</v>
      </c>
    </row>
    <row r="1241" spans="1:2" x14ac:dyDescent="0.35">
      <c r="A1241" s="30">
        <v>86.7</v>
      </c>
      <c r="B1241" s="25">
        <v>1</v>
      </c>
    </row>
    <row r="1242" spans="1:2" x14ac:dyDescent="0.35">
      <c r="A1242" s="26">
        <v>87.116</v>
      </c>
      <c r="B1242" s="25">
        <v>1</v>
      </c>
    </row>
    <row r="1243" spans="1:2" x14ac:dyDescent="0.35">
      <c r="A1243" s="27">
        <v>115.758</v>
      </c>
      <c r="B1243" s="25">
        <v>1</v>
      </c>
    </row>
    <row r="1244" spans="1:2" x14ac:dyDescent="0.35">
      <c r="A1244" s="28">
        <v>212.86600000000001</v>
      </c>
      <c r="B1244" s="25">
        <v>1</v>
      </c>
    </row>
    <row r="1245" spans="1:2" x14ac:dyDescent="0.35">
      <c r="A1245" s="29">
        <v>19</v>
      </c>
      <c r="B1245" s="25">
        <v>1</v>
      </c>
    </row>
    <row r="1246" spans="1:2" x14ac:dyDescent="0.35">
      <c r="A1246" s="30">
        <v>89</v>
      </c>
      <c r="B1246" s="25">
        <v>1</v>
      </c>
    </row>
    <row r="1247" spans="1:2" x14ac:dyDescent="0.35">
      <c r="A1247" s="26">
        <v>88.174999999999997</v>
      </c>
      <c r="B1247" s="25">
        <v>1</v>
      </c>
    </row>
    <row r="1248" spans="1:2" x14ac:dyDescent="0.35">
      <c r="A1248" s="27">
        <v>112.67400000000001</v>
      </c>
      <c r="B1248" s="25">
        <v>1</v>
      </c>
    </row>
    <row r="1249" spans="1:2" x14ac:dyDescent="0.35">
      <c r="A1249" s="28">
        <v>61.325000000000003</v>
      </c>
      <c r="B1249" s="25">
        <v>1</v>
      </c>
    </row>
    <row r="1250" spans="1:2" x14ac:dyDescent="0.35">
      <c r="A1250" s="29">
        <v>72.753</v>
      </c>
      <c r="B1250" s="25">
        <v>1</v>
      </c>
    </row>
    <row r="1251" spans="1:2" x14ac:dyDescent="0.35">
      <c r="A1251" s="30">
        <v>78.8</v>
      </c>
      <c r="B1251" s="25">
        <v>1</v>
      </c>
    </row>
    <row r="1252" spans="1:2" x14ac:dyDescent="0.35">
      <c r="A1252" s="26">
        <v>91</v>
      </c>
      <c r="B1252" s="25">
        <v>1</v>
      </c>
    </row>
    <row r="1253" spans="1:2" x14ac:dyDescent="0.35">
      <c r="A1253" s="27">
        <v>97</v>
      </c>
      <c r="B1253" s="25">
        <v>1</v>
      </c>
    </row>
    <row r="1254" spans="1:2" x14ac:dyDescent="0.35">
      <c r="A1254" s="28">
        <v>89</v>
      </c>
      <c r="B1254" s="25">
        <v>1</v>
      </c>
    </row>
    <row r="1255" spans="1:2" x14ac:dyDescent="0.35">
      <c r="A1255" s="29">
        <v>89</v>
      </c>
      <c r="B1255" s="25">
        <v>1</v>
      </c>
    </row>
    <row r="1256" spans="1:2" x14ac:dyDescent="0.35">
      <c r="A1256" s="30">
        <v>89</v>
      </c>
      <c r="B1256" s="25">
        <v>1</v>
      </c>
    </row>
    <row r="1257" spans="1:2" x14ac:dyDescent="0.35">
      <c r="A1257" s="26">
        <v>92.6</v>
      </c>
      <c r="B1257" s="25">
        <v>1</v>
      </c>
    </row>
    <row r="1258" spans="1:2" x14ac:dyDescent="0.35">
      <c r="A1258" s="27">
        <v>46.378</v>
      </c>
      <c r="B1258" s="25">
        <v>1</v>
      </c>
    </row>
    <row r="1259" spans="1:2" x14ac:dyDescent="0.35">
      <c r="A1259" s="28">
        <v>0</v>
      </c>
      <c r="B1259" s="25">
        <v>1</v>
      </c>
    </row>
    <row r="1260" spans="1:2" x14ac:dyDescent="0.35">
      <c r="A1260" s="29">
        <v>0</v>
      </c>
      <c r="B1260" s="25">
        <v>1</v>
      </c>
    </row>
    <row r="1261" spans="1:2" x14ac:dyDescent="0.35">
      <c r="A1261" s="30">
        <v>50</v>
      </c>
      <c r="B1261" s="25">
        <v>1</v>
      </c>
    </row>
    <row r="1262" spans="1:2" x14ac:dyDescent="0.35">
      <c r="A1262" s="26">
        <v>103.747</v>
      </c>
      <c r="B1262" s="25">
        <v>1</v>
      </c>
    </row>
    <row r="1263" spans="1:2" x14ac:dyDescent="0.35">
      <c r="A1263" s="27">
        <v>108.66</v>
      </c>
      <c r="B1263" s="25">
        <v>1</v>
      </c>
    </row>
    <row r="1264" spans="1:2" x14ac:dyDescent="0.35">
      <c r="A1264" s="28">
        <v>115.05500000000001</v>
      </c>
      <c r="B1264" s="25">
        <v>1</v>
      </c>
    </row>
    <row r="1265" spans="1:2" x14ac:dyDescent="0.35">
      <c r="A1265" s="29">
        <v>93.701999999999998</v>
      </c>
      <c r="B1265" s="25">
        <v>1</v>
      </c>
    </row>
    <row r="1266" spans="1:2" x14ac:dyDescent="0.35">
      <c r="A1266" s="30">
        <v>158</v>
      </c>
      <c r="B1266" s="25">
        <v>1</v>
      </c>
    </row>
    <row r="1267" spans="1:2" x14ac:dyDescent="0.35">
      <c r="A1267" s="26">
        <v>108.02000000000001</v>
      </c>
      <c r="B1267" s="25">
        <v>1</v>
      </c>
    </row>
    <row r="1268" spans="1:2" x14ac:dyDescent="0.35">
      <c r="A1268" s="27">
        <v>174.32</v>
      </c>
      <c r="B1268" s="25">
        <v>1</v>
      </c>
    </row>
    <row r="1269" spans="1:2" x14ac:dyDescent="0.35">
      <c r="A1269" s="28">
        <v>82.5</v>
      </c>
      <c r="B1269" s="25">
        <v>1</v>
      </c>
    </row>
    <row r="1270" spans="1:2" x14ac:dyDescent="0.35">
      <c r="A1270" s="29">
        <v>0</v>
      </c>
      <c r="B1270" s="25">
        <v>1</v>
      </c>
    </row>
    <row r="1271" spans="1:2" x14ac:dyDescent="0.35">
      <c r="A1271" s="30">
        <v>115.03824514875004</v>
      </c>
      <c r="B1271" s="25">
        <v>1</v>
      </c>
    </row>
    <row r="1272" spans="1:2" x14ac:dyDescent="0.35">
      <c r="A1272" s="26">
        <v>120.17</v>
      </c>
      <c r="B1272" s="25">
        <v>1</v>
      </c>
    </row>
    <row r="1273" spans="1:2" x14ac:dyDescent="0.35">
      <c r="A1273" s="27">
        <v>58.31</v>
      </c>
      <c r="B1273" s="25">
        <v>1</v>
      </c>
    </row>
    <row r="1274" spans="1:2" x14ac:dyDescent="0.35">
      <c r="A1274" s="28">
        <v>0</v>
      </c>
      <c r="B1274" s="25">
        <v>1</v>
      </c>
    </row>
    <row r="1275" spans="1:2" x14ac:dyDescent="0.35">
      <c r="A1275" s="29">
        <v>0</v>
      </c>
      <c r="B1275" s="25">
        <v>1</v>
      </c>
    </row>
    <row r="1276" spans="1:2" x14ac:dyDescent="0.35">
      <c r="A1276" s="30">
        <v>240</v>
      </c>
      <c r="B1276" s="25">
        <v>1</v>
      </c>
    </row>
    <row r="1277" spans="1:2" x14ac:dyDescent="0.35">
      <c r="A1277" s="26">
        <v>143.16000000000003</v>
      </c>
      <c r="B1277" s="25">
        <v>1</v>
      </c>
    </row>
    <row r="1278" spans="1:2" x14ac:dyDescent="0.35">
      <c r="A1278" s="27">
        <v>210.09</v>
      </c>
      <c r="B1278" s="25">
        <v>1</v>
      </c>
    </row>
    <row r="1279" spans="1:2" x14ac:dyDescent="0.35">
      <c r="A1279" s="28">
        <v>188.06</v>
      </c>
      <c r="B1279" s="25">
        <v>1</v>
      </c>
    </row>
    <row r="1280" spans="1:2" x14ac:dyDescent="0.35">
      <c r="A1280" s="29">
        <v>160.18</v>
      </c>
      <c r="B1280" s="25">
        <v>1</v>
      </c>
    </row>
    <row r="1281" spans="1:2" x14ac:dyDescent="0.35">
      <c r="A1281" s="30">
        <v>159.04300000000001</v>
      </c>
      <c r="B1281" s="25">
        <v>1</v>
      </c>
    </row>
    <row r="1282" spans="1:2" x14ac:dyDescent="0.35">
      <c r="A1282" s="26">
        <v>148.173</v>
      </c>
      <c r="B1282" s="25">
        <v>1</v>
      </c>
    </row>
    <row r="1283" spans="1:2" x14ac:dyDescent="0.35">
      <c r="A1283" s="27">
        <v>200.47044</v>
      </c>
      <c r="B1283" s="25">
        <v>1</v>
      </c>
    </row>
    <row r="1284" spans="1:2" x14ac:dyDescent="0.35">
      <c r="A1284" s="28">
        <v>148.17381</v>
      </c>
      <c r="B1284" s="25">
        <v>1</v>
      </c>
    </row>
    <row r="1285" spans="1:2" x14ac:dyDescent="0.35">
      <c r="A1285" s="29">
        <v>0</v>
      </c>
      <c r="B1285" s="25">
        <v>1</v>
      </c>
    </row>
    <row r="1286" spans="1:2" x14ac:dyDescent="0.35">
      <c r="A1286" s="30">
        <v>0</v>
      </c>
      <c r="B1286" s="25">
        <v>1</v>
      </c>
    </row>
    <row r="1287" spans="1:2" x14ac:dyDescent="0.35">
      <c r="A1287" s="26">
        <v>153.72000000000003</v>
      </c>
      <c r="B1287" s="25">
        <v>1</v>
      </c>
    </row>
    <row r="1288" spans="1:2" x14ac:dyDescent="0.35">
      <c r="A1288" s="27">
        <v>234.77999999999997</v>
      </c>
      <c r="B1288" s="25">
        <v>1</v>
      </c>
    </row>
    <row r="1289" spans="1:2" x14ac:dyDescent="0.35">
      <c r="A1289" s="28">
        <v>177.47000000000003</v>
      </c>
      <c r="B1289" s="25">
        <v>1</v>
      </c>
    </row>
    <row r="1290" spans="1:2" x14ac:dyDescent="0.35">
      <c r="A1290" s="29">
        <v>0</v>
      </c>
      <c r="B1290" s="25">
        <v>1</v>
      </c>
    </row>
    <row r="1291" spans="1:2" x14ac:dyDescent="0.35">
      <c r="A1291" s="30">
        <v>214.32331465930622</v>
      </c>
      <c r="B1291" s="25">
        <v>1</v>
      </c>
    </row>
    <row r="1292" spans="1:2" x14ac:dyDescent="0.35">
      <c r="A1292" s="26">
        <v>171.11555999999999</v>
      </c>
      <c r="B1292" s="25">
        <v>1</v>
      </c>
    </row>
    <row r="1293" spans="1:2" x14ac:dyDescent="0.35">
      <c r="A1293" s="27">
        <v>177.3</v>
      </c>
      <c r="B1293" s="25">
        <v>1</v>
      </c>
    </row>
    <row r="1294" spans="1:2" x14ac:dyDescent="0.35">
      <c r="A1294" s="28">
        <v>181.2</v>
      </c>
      <c r="B1294" s="25">
        <v>1</v>
      </c>
    </row>
    <row r="1295" spans="1:2" x14ac:dyDescent="0.35">
      <c r="A1295" s="29">
        <v>258.89999999999998</v>
      </c>
      <c r="B1295" s="25">
        <v>1</v>
      </c>
    </row>
    <row r="1296" spans="1:2" x14ac:dyDescent="0.35">
      <c r="A1296" s="30">
        <v>312</v>
      </c>
      <c r="B1296" s="25">
        <v>1</v>
      </c>
    </row>
    <row r="1297" spans="1:2" x14ac:dyDescent="0.35">
      <c r="A1297" s="26">
        <v>184.04</v>
      </c>
      <c r="B1297" s="25">
        <v>1</v>
      </c>
    </row>
    <row r="1298" spans="1:2" x14ac:dyDescent="0.35">
      <c r="A1298" s="27">
        <v>369.76</v>
      </c>
      <c r="B1298" s="25">
        <v>1</v>
      </c>
    </row>
    <row r="1299" spans="1:2" x14ac:dyDescent="0.35">
      <c r="A1299" s="28">
        <v>262.02</v>
      </c>
      <c r="B1299" s="25">
        <v>1</v>
      </c>
    </row>
    <row r="1300" spans="1:2" x14ac:dyDescent="0.35">
      <c r="A1300" s="29">
        <v>356.72</v>
      </c>
      <c r="B1300" s="25">
        <v>1</v>
      </c>
    </row>
    <row r="1301" spans="1:2" x14ac:dyDescent="0.35">
      <c r="A1301" s="30">
        <v>59.8</v>
      </c>
      <c r="B1301" s="25">
        <v>1</v>
      </c>
    </row>
    <row r="1302" spans="1:2" x14ac:dyDescent="0.35">
      <c r="A1302" s="26">
        <v>189.185</v>
      </c>
      <c r="B1302" s="25">
        <v>1</v>
      </c>
    </row>
    <row r="1303" spans="1:2" x14ac:dyDescent="0.35">
      <c r="A1303" s="27">
        <v>231.53800000000001</v>
      </c>
      <c r="B1303" s="25">
        <v>1</v>
      </c>
    </row>
    <row r="1304" spans="1:2" x14ac:dyDescent="0.35">
      <c r="A1304" s="28">
        <v>232.16200000000001</v>
      </c>
      <c r="B1304" s="25">
        <v>1</v>
      </c>
    </row>
    <row r="1305" spans="1:2" x14ac:dyDescent="0.35">
      <c r="A1305" s="29">
        <v>187.261</v>
      </c>
      <c r="B1305" s="25">
        <v>1</v>
      </c>
    </row>
    <row r="1306" spans="1:2" x14ac:dyDescent="0.35">
      <c r="A1306" s="30">
        <v>231</v>
      </c>
      <c r="B1306" s="25">
        <v>1</v>
      </c>
    </row>
    <row r="1307" spans="1:2" x14ac:dyDescent="0.35">
      <c r="A1307" s="26">
        <v>212.12</v>
      </c>
      <c r="B1307" s="25">
        <v>1</v>
      </c>
    </row>
    <row r="1308" spans="1:2" x14ac:dyDescent="0.35">
      <c r="A1308" s="27">
        <v>343.76</v>
      </c>
      <c r="B1308" s="25">
        <v>1</v>
      </c>
    </row>
    <row r="1309" spans="1:2" x14ac:dyDescent="0.35">
      <c r="A1309" s="28">
        <v>35.53</v>
      </c>
      <c r="B1309" s="25">
        <v>1</v>
      </c>
    </row>
    <row r="1310" spans="1:2" x14ac:dyDescent="0.35">
      <c r="A1310" s="29">
        <v>273.81</v>
      </c>
      <c r="B1310" s="25">
        <v>1</v>
      </c>
    </row>
    <row r="1311" spans="1:2" x14ac:dyDescent="0.35">
      <c r="A1311" s="30">
        <v>273.81</v>
      </c>
      <c r="B1311" s="25">
        <v>1</v>
      </c>
    </row>
    <row r="1312" spans="1:2" x14ac:dyDescent="0.35">
      <c r="A1312" s="26">
        <v>232.74</v>
      </c>
      <c r="B1312" s="25">
        <v>1</v>
      </c>
    </row>
    <row r="1313" spans="1:2" x14ac:dyDescent="0.35">
      <c r="A1313" s="27">
        <v>69.569999999999993</v>
      </c>
      <c r="B1313" s="25">
        <v>1</v>
      </c>
    </row>
    <row r="1314" spans="1:2" x14ac:dyDescent="0.35">
      <c r="A1314" s="28">
        <v>-23.270000000000003</v>
      </c>
      <c r="B1314" s="25">
        <v>1</v>
      </c>
    </row>
    <row r="1315" spans="1:2" x14ac:dyDescent="0.35">
      <c r="A1315" s="29">
        <v>0</v>
      </c>
      <c r="B1315" s="25">
        <v>1</v>
      </c>
    </row>
    <row r="1316" spans="1:2" x14ac:dyDescent="0.35">
      <c r="A1316" s="30">
        <v>553.32000000000005</v>
      </c>
      <c r="B1316" s="25">
        <v>1</v>
      </c>
    </row>
    <row r="1317" spans="1:2" x14ac:dyDescent="0.35">
      <c r="A1317" s="26">
        <v>244.92000000000002</v>
      </c>
      <c r="B1317" s="25">
        <v>1</v>
      </c>
    </row>
    <row r="1318" spans="1:2" x14ac:dyDescent="0.35">
      <c r="A1318" s="27">
        <v>272.48</v>
      </c>
      <c r="B1318" s="25">
        <v>1</v>
      </c>
    </row>
    <row r="1319" spans="1:2" x14ac:dyDescent="0.35">
      <c r="A1319" s="28">
        <v>179.67</v>
      </c>
      <c r="B1319" s="25">
        <v>1</v>
      </c>
    </row>
    <row r="1320" spans="1:2" x14ac:dyDescent="0.35">
      <c r="A1320" s="29">
        <v>0</v>
      </c>
      <c r="B1320" s="25">
        <v>1</v>
      </c>
    </row>
    <row r="1321" spans="1:2" x14ac:dyDescent="0.35">
      <c r="A1321" s="30">
        <v>244.54131835849432</v>
      </c>
      <c r="B1321" s="25">
        <v>1</v>
      </c>
    </row>
    <row r="1322" spans="1:2" x14ac:dyDescent="0.35">
      <c r="A1322" s="26">
        <v>296.3629057398644</v>
      </c>
      <c r="B1322" s="25">
        <v>1</v>
      </c>
    </row>
    <row r="1323" spans="1:2" x14ac:dyDescent="0.35">
      <c r="A1323" s="27">
        <v>0</v>
      </c>
      <c r="B1323" s="25">
        <v>1</v>
      </c>
    </row>
    <row r="1324" spans="1:2" x14ac:dyDescent="0.35">
      <c r="A1324" s="28">
        <v>0</v>
      </c>
      <c r="B1324" s="25">
        <v>1</v>
      </c>
    </row>
    <row r="1325" spans="1:2" x14ac:dyDescent="0.35">
      <c r="A1325" s="29">
        <v>0</v>
      </c>
      <c r="B1325" s="25">
        <v>1</v>
      </c>
    </row>
    <row r="1326" spans="1:2" x14ac:dyDescent="0.35">
      <c r="A1326" s="30">
        <v>535.55563622694604</v>
      </c>
      <c r="B1326" s="25">
        <v>1</v>
      </c>
    </row>
    <row r="1327" spans="1:2" x14ac:dyDescent="0.35">
      <c r="A1327" s="26">
        <v>303.52000000000004</v>
      </c>
      <c r="B1327" s="25">
        <v>1</v>
      </c>
    </row>
    <row r="1328" spans="1:2" x14ac:dyDescent="0.35">
      <c r="A1328" s="27">
        <v>57.710000000000008</v>
      </c>
      <c r="B1328" s="25">
        <v>1</v>
      </c>
    </row>
    <row r="1329" spans="1:2" x14ac:dyDescent="0.35">
      <c r="A1329" s="28">
        <v>-28.700000000000003</v>
      </c>
      <c r="B1329" s="25">
        <v>1</v>
      </c>
    </row>
    <row r="1330" spans="1:2" x14ac:dyDescent="0.35">
      <c r="A1330" s="29">
        <v>0</v>
      </c>
      <c r="B1330" s="25">
        <v>1</v>
      </c>
    </row>
    <row r="1331" spans="1:2" x14ac:dyDescent="0.35">
      <c r="A1331" s="30">
        <v>657.96933070399223</v>
      </c>
      <c r="B1331" s="25">
        <v>1</v>
      </c>
    </row>
    <row r="1332" spans="1:2" x14ac:dyDescent="0.35">
      <c r="A1332" s="26">
        <v>378.18</v>
      </c>
      <c r="B1332" s="25">
        <v>1</v>
      </c>
    </row>
    <row r="1333" spans="1:2" x14ac:dyDescent="0.35">
      <c r="A1333" s="27">
        <v>622.07000000000005</v>
      </c>
      <c r="B1333" s="25">
        <v>1</v>
      </c>
    </row>
    <row r="1334" spans="1:2" x14ac:dyDescent="0.35">
      <c r="A1334" s="28">
        <v>395.68000000000006</v>
      </c>
      <c r="B1334" s="25">
        <v>1</v>
      </c>
    </row>
    <row r="1335" spans="1:2" x14ac:dyDescent="0.35">
      <c r="A1335" s="29">
        <v>0</v>
      </c>
      <c r="B1335" s="25">
        <v>1</v>
      </c>
    </row>
    <row r="1336" spans="1:2" x14ac:dyDescent="0.35">
      <c r="A1336" s="30">
        <v>0</v>
      </c>
      <c r="B1336" s="25">
        <v>1</v>
      </c>
    </row>
    <row r="1337" spans="1:2" x14ac:dyDescent="0.35">
      <c r="A1337" s="26">
        <v>421.99</v>
      </c>
      <c r="B1337" s="25">
        <v>1</v>
      </c>
    </row>
    <row r="1338" spans="1:2" x14ac:dyDescent="0.35">
      <c r="A1338" s="27">
        <v>421.99</v>
      </c>
      <c r="B1338" s="25">
        <v>1</v>
      </c>
    </row>
    <row r="1339" spans="1:2" x14ac:dyDescent="0.35">
      <c r="A1339" s="28">
        <v>377.1</v>
      </c>
      <c r="B1339" s="25">
        <v>1</v>
      </c>
    </row>
    <row r="1340" spans="1:2" x14ac:dyDescent="0.35">
      <c r="A1340" s="29">
        <v>148.589</v>
      </c>
      <c r="B1340" s="25">
        <v>1</v>
      </c>
    </row>
    <row r="1341" spans="1:2" x14ac:dyDescent="0.35">
      <c r="A1341" s="30">
        <v>132</v>
      </c>
      <c r="B1341" s="25">
        <v>1</v>
      </c>
    </row>
    <row r="1342" spans="1:2" x14ac:dyDescent="0.35">
      <c r="A1342" s="26">
        <v>464</v>
      </c>
      <c r="B1342" s="25">
        <v>1</v>
      </c>
    </row>
    <row r="1343" spans="1:2" x14ac:dyDescent="0.35">
      <c r="A1343" s="27">
        <v>745</v>
      </c>
      <c r="B1343" s="25">
        <v>1</v>
      </c>
    </row>
    <row r="1344" spans="1:2" x14ac:dyDescent="0.35">
      <c r="A1344" s="28">
        <v>711</v>
      </c>
      <c r="B1344" s="25">
        <v>1</v>
      </c>
    </row>
    <row r="1345" spans="1:2" x14ac:dyDescent="0.35">
      <c r="A1345" s="29">
        <v>703</v>
      </c>
      <c r="B1345" s="25">
        <v>1</v>
      </c>
    </row>
    <row r="1346" spans="1:2" x14ac:dyDescent="0.35">
      <c r="A1346" s="30">
        <v>359.89100000000002</v>
      </c>
      <c r="B1346" s="25">
        <v>1</v>
      </c>
    </row>
    <row r="1347" spans="1:2" x14ac:dyDescent="0.35">
      <c r="A1347" s="26">
        <v>481.58999999999992</v>
      </c>
      <c r="B1347" s="25">
        <v>1</v>
      </c>
    </row>
    <row r="1348" spans="1:2" x14ac:dyDescent="0.35">
      <c r="A1348" s="27">
        <v>135.06</v>
      </c>
      <c r="B1348" s="25">
        <v>1</v>
      </c>
    </row>
    <row r="1349" spans="1:2" x14ac:dyDescent="0.35">
      <c r="A1349" s="28">
        <v>-44.769999999999996</v>
      </c>
      <c r="B1349" s="25">
        <v>1</v>
      </c>
    </row>
    <row r="1350" spans="1:2" x14ac:dyDescent="0.35">
      <c r="A1350" s="29">
        <v>0</v>
      </c>
      <c r="B1350" s="25">
        <v>1</v>
      </c>
    </row>
    <row r="1351" spans="1:2" x14ac:dyDescent="0.35">
      <c r="A1351" s="30">
        <v>1207.25</v>
      </c>
      <c r="B1351" s="25">
        <v>1</v>
      </c>
    </row>
    <row r="1352" spans="1:2" x14ac:dyDescent="0.35">
      <c r="A1352" s="26">
        <v>574.78999999999985</v>
      </c>
      <c r="B1352" s="25">
        <v>1</v>
      </c>
    </row>
    <row r="1353" spans="1:2" x14ac:dyDescent="0.35">
      <c r="A1353" s="27">
        <v>780.62</v>
      </c>
      <c r="B1353" s="25">
        <v>1</v>
      </c>
    </row>
    <row r="1354" spans="1:2" x14ac:dyDescent="0.35">
      <c r="A1354" s="28">
        <v>842.92000000000007</v>
      </c>
      <c r="B1354" s="25">
        <v>1</v>
      </c>
    </row>
    <row r="1355" spans="1:2" x14ac:dyDescent="0.35">
      <c r="A1355" s="29">
        <v>797.10000000000014</v>
      </c>
      <c r="B1355" s="25">
        <v>1</v>
      </c>
    </row>
    <row r="1356" spans="1:2" x14ac:dyDescent="0.35">
      <c r="A1356" s="30">
        <v>639.88600000000008</v>
      </c>
      <c r="B1356" s="25">
        <v>1</v>
      </c>
    </row>
    <row r="1357" spans="1:2" x14ac:dyDescent="0.35">
      <c r="A1357" s="26">
        <v>631.7299999999999</v>
      </c>
      <c r="B1357" s="25">
        <v>1</v>
      </c>
    </row>
    <row r="1358" spans="1:2" x14ac:dyDescent="0.35">
      <c r="A1358" s="27">
        <v>866.95</v>
      </c>
      <c r="B1358" s="25">
        <v>1</v>
      </c>
    </row>
    <row r="1359" spans="1:2" x14ac:dyDescent="0.35">
      <c r="A1359" s="28">
        <v>969.28000000000009</v>
      </c>
      <c r="B1359" s="25">
        <v>1</v>
      </c>
    </row>
    <row r="1360" spans="1:2" x14ac:dyDescent="0.35">
      <c r="A1360" s="29">
        <v>835.90000000000009</v>
      </c>
      <c r="B1360" s="25">
        <v>1</v>
      </c>
    </row>
    <row r="1361" spans="1:2" x14ac:dyDescent="0.35">
      <c r="A1361" s="30">
        <v>671.94893188318133</v>
      </c>
      <c r="B1361" s="25">
        <v>1</v>
      </c>
    </row>
    <row r="1362" spans="1:2" x14ac:dyDescent="0.35">
      <c r="A1362" s="26">
        <v>792.88</v>
      </c>
      <c r="B1362" s="25">
        <v>1</v>
      </c>
    </row>
    <row r="1363" spans="1:2" x14ac:dyDescent="0.35">
      <c r="A1363" s="27">
        <v>1125.7600000000002</v>
      </c>
      <c r="B1363" s="25">
        <v>1</v>
      </c>
    </row>
    <row r="1364" spans="1:2" x14ac:dyDescent="0.35">
      <c r="A1364" s="28">
        <v>967.59999999999991</v>
      </c>
      <c r="B1364" s="25">
        <v>1</v>
      </c>
    </row>
    <row r="1365" spans="1:2" x14ac:dyDescent="0.35">
      <c r="A1365" s="29">
        <v>0</v>
      </c>
      <c r="B1365" s="25">
        <v>1</v>
      </c>
    </row>
    <row r="1366" spans="1:2" x14ac:dyDescent="0.35">
      <c r="A1366" s="30">
        <v>0</v>
      </c>
      <c r="B1366" s="25">
        <v>1</v>
      </c>
    </row>
    <row r="1367" spans="1:2" x14ac:dyDescent="0.35">
      <c r="A1367" s="26">
        <v>899</v>
      </c>
      <c r="B1367" s="25">
        <v>1</v>
      </c>
    </row>
    <row r="1368" spans="1:2" x14ac:dyDescent="0.35">
      <c r="A1368" s="27">
        <v>1092.8399999999999</v>
      </c>
      <c r="B1368" s="25">
        <v>1</v>
      </c>
    </row>
    <row r="1369" spans="1:2" x14ac:dyDescent="0.35">
      <c r="A1369" s="28">
        <v>707.22</v>
      </c>
      <c r="B1369" s="25">
        <v>1</v>
      </c>
    </row>
    <row r="1370" spans="1:2" x14ac:dyDescent="0.35">
      <c r="A1370" s="29">
        <v>0</v>
      </c>
      <c r="B1370" s="25">
        <v>1</v>
      </c>
    </row>
    <row r="1371" spans="1:2" x14ac:dyDescent="0.35">
      <c r="A1371" s="30">
        <v>0</v>
      </c>
      <c r="B1371" s="25">
        <v>1</v>
      </c>
    </row>
    <row r="1372" spans="1:2" x14ac:dyDescent="0.35">
      <c r="A1372" s="26">
        <v>2050</v>
      </c>
      <c r="B1372" s="25">
        <v>1</v>
      </c>
    </row>
    <row r="1373" spans="1:2" x14ac:dyDescent="0.35">
      <c r="A1373" s="27">
        <v>2403</v>
      </c>
      <c r="B1373" s="25">
        <v>1</v>
      </c>
    </row>
    <row r="1374" spans="1:2" x14ac:dyDescent="0.35">
      <c r="A1374" s="28">
        <v>1985</v>
      </c>
      <c r="B1374" s="25">
        <v>1</v>
      </c>
    </row>
    <row r="1375" spans="1:2" x14ac:dyDescent="0.35">
      <c r="A1375" s="29">
        <v>1297.2821828911515</v>
      </c>
      <c r="B1375" s="25">
        <v>1</v>
      </c>
    </row>
    <row r="1376" spans="1:2" x14ac:dyDescent="0.35">
      <c r="A1376" s="30">
        <v>720.77344361460223</v>
      </c>
      <c r="B1376" s="25">
        <v>1</v>
      </c>
    </row>
    <row r="1377" spans="1:2" x14ac:dyDescent="0.35">
      <c r="A1377" s="26" t="s">
        <v>1214</v>
      </c>
      <c r="B1377" s="25">
        <v>122</v>
      </c>
    </row>
    <row r="1378" spans="1:2" x14ac:dyDescent="0.35">
      <c r="A1378" s="27" t="s">
        <v>1214</v>
      </c>
      <c r="B1378" s="25">
        <v>122</v>
      </c>
    </row>
    <row r="1379" spans="1:2" x14ac:dyDescent="0.35">
      <c r="A1379" s="28" t="s">
        <v>1214</v>
      </c>
      <c r="B1379" s="25">
        <v>122</v>
      </c>
    </row>
    <row r="1380" spans="1:2" x14ac:dyDescent="0.35">
      <c r="A1380" s="29" t="s">
        <v>1214</v>
      </c>
      <c r="B1380" s="25">
        <v>122</v>
      </c>
    </row>
    <row r="1381" spans="1:2" x14ac:dyDescent="0.35">
      <c r="A1381" s="30" t="s">
        <v>1214</v>
      </c>
      <c r="B1381" s="25">
        <v>122</v>
      </c>
    </row>
    <row r="1382" spans="1:2" x14ac:dyDescent="0.35">
      <c r="A1382" s="24" t="s">
        <v>1219</v>
      </c>
      <c r="B1382" s="25">
        <v>584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FCA2-C0F7-4AD7-8B0D-2DB73B6DA114}">
  <sheetPr>
    <tabColor rgb="FF00B050"/>
  </sheetPr>
  <dimension ref="A1:E29"/>
  <sheetViews>
    <sheetView zoomScaleNormal="100" workbookViewId="0">
      <pane ySplit="2" topLeftCell="A3" activePane="bottomLeft" state="frozen"/>
      <selection pane="bottomLeft" activeCell="B9" sqref="B9"/>
    </sheetView>
  </sheetViews>
  <sheetFormatPr defaultColWidth="11.453125" defaultRowHeight="12" x14ac:dyDescent="0.35"/>
  <cols>
    <col min="1" max="1" width="12.26953125" style="3" bestFit="1" customWidth="1"/>
    <col min="2" max="2" width="78.7265625" style="10" customWidth="1"/>
    <col min="3" max="3" width="22.54296875" style="11" customWidth="1"/>
    <col min="4" max="4" width="28.453125" style="10" customWidth="1"/>
    <col min="5" max="5" width="18.26953125" style="3" bestFit="1" customWidth="1"/>
    <col min="6" max="16384" width="11.453125" style="3"/>
  </cols>
  <sheetData>
    <row r="1" spans="1:5" x14ac:dyDescent="0.35">
      <c r="A1" s="3">
        <f>+SUBTOTAL(3, A3:A29)</f>
        <v>27</v>
      </c>
      <c r="D1" s="3">
        <f>+SUBTOTAL(3, D3:D29)</f>
        <v>27</v>
      </c>
    </row>
    <row r="2" spans="1:5" x14ac:dyDescent="0.35">
      <c r="A2" s="1" t="s">
        <v>0</v>
      </c>
      <c r="B2" s="2" t="s">
        <v>1</v>
      </c>
      <c r="C2" s="1" t="s">
        <v>2</v>
      </c>
      <c r="D2" s="2" t="s">
        <v>3</v>
      </c>
    </row>
    <row r="3" spans="1:5" s="4" customFormat="1" x14ac:dyDescent="0.3">
      <c r="A3" s="4" t="s">
        <v>4</v>
      </c>
      <c r="B3" s="5" t="s">
        <v>7</v>
      </c>
      <c r="C3" s="6" t="s">
        <v>6</v>
      </c>
      <c r="D3" s="7" t="s">
        <v>8</v>
      </c>
    </row>
    <row r="4" spans="1:5" s="4" customFormat="1" x14ac:dyDescent="0.3">
      <c r="A4" s="4" t="s">
        <v>4</v>
      </c>
      <c r="B4" s="5" t="s">
        <v>16</v>
      </c>
      <c r="C4" s="6" t="s">
        <v>6</v>
      </c>
      <c r="D4" s="7" t="s">
        <v>17</v>
      </c>
    </row>
    <row r="5" spans="1:5" s="4" customFormat="1" x14ac:dyDescent="0.3">
      <c r="A5" s="4" t="s">
        <v>4</v>
      </c>
      <c r="B5" s="5" t="s">
        <v>20</v>
      </c>
      <c r="C5" s="6" t="s">
        <v>6</v>
      </c>
      <c r="D5" s="7" t="s">
        <v>21</v>
      </c>
    </row>
    <row r="6" spans="1:5" s="4" customFormat="1" x14ac:dyDescent="0.3">
      <c r="A6" s="4" t="s">
        <v>4</v>
      </c>
      <c r="B6" s="5" t="s">
        <v>23</v>
      </c>
      <c r="C6" s="6" t="s">
        <v>6</v>
      </c>
      <c r="D6" s="7" t="s">
        <v>21</v>
      </c>
    </row>
    <row r="7" spans="1:5" s="4" customFormat="1" x14ac:dyDescent="0.3">
      <c r="A7" s="4" t="s">
        <v>4</v>
      </c>
      <c r="B7" s="5" t="s">
        <v>45</v>
      </c>
      <c r="C7" s="6" t="s">
        <v>6</v>
      </c>
      <c r="D7" s="7" t="s">
        <v>46</v>
      </c>
    </row>
    <row r="8" spans="1:5" s="4" customFormat="1" ht="24" x14ac:dyDescent="0.3">
      <c r="A8" s="4" t="s">
        <v>4</v>
      </c>
      <c r="B8" s="5" t="s">
        <v>61</v>
      </c>
      <c r="C8" s="6" t="s">
        <v>6</v>
      </c>
      <c r="D8" s="7" t="s">
        <v>62</v>
      </c>
    </row>
    <row r="9" spans="1:5" s="4" customFormat="1" ht="24" x14ac:dyDescent="0.3">
      <c r="A9" s="4" t="s">
        <v>4</v>
      </c>
      <c r="B9" s="5" t="s">
        <v>104</v>
      </c>
      <c r="C9" s="6" t="s">
        <v>6</v>
      </c>
      <c r="D9" s="7" t="s">
        <v>62</v>
      </c>
    </row>
    <row r="10" spans="1:5" s="4" customFormat="1" x14ac:dyDescent="0.3">
      <c r="A10" s="4" t="s">
        <v>4</v>
      </c>
      <c r="B10" s="5" t="s">
        <v>105</v>
      </c>
      <c r="C10" s="6" t="s">
        <v>6</v>
      </c>
      <c r="D10" s="7" t="s">
        <v>106</v>
      </c>
    </row>
    <row r="11" spans="1:5" s="4" customFormat="1" ht="24" x14ac:dyDescent="0.3">
      <c r="A11" s="4" t="s">
        <v>4</v>
      </c>
      <c r="B11" s="5" t="s">
        <v>108</v>
      </c>
      <c r="C11" s="6" t="s">
        <v>6</v>
      </c>
      <c r="D11" s="7" t="s">
        <v>109</v>
      </c>
    </row>
    <row r="12" spans="1:5" s="4" customFormat="1" ht="24" x14ac:dyDescent="0.3">
      <c r="A12" s="4" t="s">
        <v>4</v>
      </c>
      <c r="B12" s="5" t="s">
        <v>161</v>
      </c>
      <c r="C12" s="6" t="s">
        <v>6</v>
      </c>
      <c r="D12" s="8" t="s">
        <v>62</v>
      </c>
      <c r="E12" s="9" t="s">
        <v>162</v>
      </c>
    </row>
    <row r="13" spans="1:5" s="4" customFormat="1" ht="24" x14ac:dyDescent="0.3">
      <c r="A13" s="4" t="s">
        <v>4</v>
      </c>
      <c r="B13" s="5" t="s">
        <v>163</v>
      </c>
      <c r="C13" s="6" t="s">
        <v>6</v>
      </c>
      <c r="D13" s="8" t="s">
        <v>62</v>
      </c>
      <c r="E13" s="9" t="s">
        <v>162</v>
      </c>
    </row>
    <row r="14" spans="1:5" s="4" customFormat="1" ht="24" x14ac:dyDescent="0.3">
      <c r="A14" s="4" t="s">
        <v>4</v>
      </c>
      <c r="B14" s="5" t="s">
        <v>164</v>
      </c>
      <c r="C14" s="6" t="s">
        <v>6</v>
      </c>
      <c r="D14" s="8" t="s">
        <v>62</v>
      </c>
      <c r="E14" s="9" t="s">
        <v>162</v>
      </c>
    </row>
    <row r="15" spans="1:5" s="4" customFormat="1" ht="24" x14ac:dyDescent="0.3">
      <c r="A15" s="4" t="s">
        <v>4</v>
      </c>
      <c r="B15" s="5" t="s">
        <v>188</v>
      </c>
      <c r="C15" s="6" t="s">
        <v>6</v>
      </c>
      <c r="D15" s="8" t="s">
        <v>62</v>
      </c>
      <c r="E15" s="9" t="s">
        <v>162</v>
      </c>
    </row>
    <row r="16" spans="1:5" s="4" customFormat="1" ht="24" x14ac:dyDescent="0.3">
      <c r="A16" s="4" t="s">
        <v>4</v>
      </c>
      <c r="B16" s="5" t="s">
        <v>230</v>
      </c>
      <c r="C16" s="6" t="s">
        <v>6</v>
      </c>
      <c r="D16" s="8" t="s">
        <v>62</v>
      </c>
      <c r="E16" s="9" t="s">
        <v>162</v>
      </c>
    </row>
    <row r="17" spans="1:5" s="4" customFormat="1" ht="24" x14ac:dyDescent="0.3">
      <c r="A17" s="4" t="s">
        <v>4</v>
      </c>
      <c r="B17" s="5" t="s">
        <v>231</v>
      </c>
      <c r="C17" s="6" t="s">
        <v>6</v>
      </c>
      <c r="D17" s="8" t="s">
        <v>62</v>
      </c>
      <c r="E17" s="9" t="s">
        <v>162</v>
      </c>
    </row>
    <row r="18" spans="1:5" s="4" customFormat="1" ht="24" x14ac:dyDescent="0.3">
      <c r="A18" s="4" t="s">
        <v>4</v>
      </c>
      <c r="B18" s="5" t="s">
        <v>232</v>
      </c>
      <c r="C18" s="6" t="s">
        <v>6</v>
      </c>
      <c r="D18" s="8" t="s">
        <v>62</v>
      </c>
      <c r="E18" s="9" t="s">
        <v>162</v>
      </c>
    </row>
    <row r="19" spans="1:5" s="4" customFormat="1" ht="24" x14ac:dyDescent="0.3">
      <c r="A19" s="4" t="s">
        <v>4</v>
      </c>
      <c r="B19" s="5" t="s">
        <v>235</v>
      </c>
      <c r="C19" s="6" t="s">
        <v>6</v>
      </c>
      <c r="D19" s="8" t="s">
        <v>62</v>
      </c>
      <c r="E19" s="9" t="s">
        <v>162</v>
      </c>
    </row>
    <row r="20" spans="1:5" s="4" customFormat="1" ht="24" x14ac:dyDescent="0.3">
      <c r="A20" s="4" t="s">
        <v>4</v>
      </c>
      <c r="B20" s="5" t="s">
        <v>237</v>
      </c>
      <c r="C20" s="6" t="s">
        <v>6</v>
      </c>
      <c r="D20" s="8" t="s">
        <v>62</v>
      </c>
      <c r="E20" s="9" t="s">
        <v>162</v>
      </c>
    </row>
    <row r="21" spans="1:5" s="4" customFormat="1" x14ac:dyDescent="0.3">
      <c r="A21" s="4" t="s">
        <v>4</v>
      </c>
      <c r="B21" s="5" t="s">
        <v>272</v>
      </c>
      <c r="C21" s="6" t="s">
        <v>6</v>
      </c>
      <c r="D21" s="7" t="s">
        <v>273</v>
      </c>
    </row>
    <row r="22" spans="1:5" s="4" customFormat="1" ht="24" x14ac:dyDescent="0.3">
      <c r="A22" s="4" t="s">
        <v>4</v>
      </c>
      <c r="B22" s="5" t="s">
        <v>274</v>
      </c>
      <c r="C22" s="6" t="s">
        <v>6</v>
      </c>
      <c r="D22" s="7" t="s">
        <v>275</v>
      </c>
    </row>
    <row r="23" spans="1:5" s="4" customFormat="1" x14ac:dyDescent="0.3">
      <c r="A23" s="4" t="s">
        <v>4</v>
      </c>
      <c r="B23" s="5" t="s">
        <v>276</v>
      </c>
      <c r="C23" s="6" t="s">
        <v>6</v>
      </c>
      <c r="D23" s="7" t="s">
        <v>8</v>
      </c>
    </row>
    <row r="24" spans="1:5" s="4" customFormat="1" ht="24" x14ac:dyDescent="0.3">
      <c r="A24" s="4" t="s">
        <v>4</v>
      </c>
      <c r="B24" s="5" t="s">
        <v>354</v>
      </c>
      <c r="C24" s="6" t="s">
        <v>6</v>
      </c>
      <c r="D24" s="7" t="s">
        <v>109</v>
      </c>
    </row>
    <row r="25" spans="1:5" s="4" customFormat="1" x14ac:dyDescent="0.3">
      <c r="A25" s="4" t="s">
        <v>4</v>
      </c>
      <c r="B25" s="5" t="s">
        <v>380</v>
      </c>
      <c r="C25" s="6" t="s">
        <v>6</v>
      </c>
      <c r="D25" s="7" t="s">
        <v>381</v>
      </c>
    </row>
    <row r="26" spans="1:5" s="4" customFormat="1" x14ac:dyDescent="0.3">
      <c r="A26" s="4" t="s">
        <v>4</v>
      </c>
      <c r="B26" s="5" t="s">
        <v>444</v>
      </c>
      <c r="C26" s="6" t="s">
        <v>6</v>
      </c>
      <c r="D26" s="7" t="s">
        <v>106</v>
      </c>
    </row>
    <row r="27" spans="1:5" s="4" customFormat="1" x14ac:dyDescent="0.3">
      <c r="A27" s="4" t="s">
        <v>4</v>
      </c>
      <c r="B27" s="5" t="s">
        <v>514</v>
      </c>
      <c r="C27" s="6" t="s">
        <v>6</v>
      </c>
      <c r="D27" s="7" t="s">
        <v>515</v>
      </c>
    </row>
    <row r="28" spans="1:5" s="4" customFormat="1" x14ac:dyDescent="0.3">
      <c r="A28" s="4" t="s">
        <v>4</v>
      </c>
      <c r="B28" s="5" t="s">
        <v>568</v>
      </c>
      <c r="C28" s="6" t="s">
        <v>6</v>
      </c>
      <c r="D28" s="7" t="s">
        <v>17</v>
      </c>
    </row>
    <row r="29" spans="1:5" s="4" customFormat="1" ht="24" x14ac:dyDescent="0.3">
      <c r="A29" s="4" t="s">
        <v>4</v>
      </c>
      <c r="B29" s="5" t="s">
        <v>584</v>
      </c>
      <c r="C29" s="6" t="s">
        <v>6</v>
      </c>
      <c r="D29" s="8" t="s">
        <v>62</v>
      </c>
      <c r="E29" s="9" t="s">
        <v>162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0A2864-44A2-45D7-8EA5-61AD0FBB6D5E}">
          <x14:formula1>
            <xm:f>'C:\Users\yrivequi\Desktop\[Copia de Propuesta de clasificación EE2E DGVH.xlsx]Hoja2'!#REF!</xm:f>
          </x14:formula1>
          <xm:sqref>D3:D29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BFFE-1B44-49F9-8906-F89A6602D5D4}">
  <sheetPr filterMode="1">
    <tabColor rgb="FF0070C0"/>
  </sheetPr>
  <dimension ref="A1:U594"/>
  <sheetViews>
    <sheetView tabSelected="1" topLeftCell="G1" zoomScale="90" zoomScaleNormal="90" workbookViewId="0">
      <selection activeCell="T11" sqref="T11"/>
    </sheetView>
  </sheetViews>
  <sheetFormatPr defaultColWidth="8.7265625" defaultRowHeight="14.5" x14ac:dyDescent="0.35"/>
  <cols>
    <col min="1" max="1" width="11.7265625" style="12" customWidth="1"/>
    <col min="2" max="2" width="51.7265625" style="10" customWidth="1"/>
    <col min="3" max="3" width="14.81640625" style="16" customWidth="1"/>
    <col min="4" max="4" width="11.1796875" style="16" customWidth="1"/>
    <col min="5" max="5" width="33.26953125" style="16" customWidth="1"/>
    <col min="6" max="6" width="8.54296875" style="16" customWidth="1"/>
    <col min="7" max="7" width="10.453125" style="16" customWidth="1"/>
    <col min="8" max="10" width="11.26953125" bestFit="1" customWidth="1"/>
    <col min="11" max="11" width="12.81640625" bestFit="1" customWidth="1"/>
    <col min="12" max="16" width="11.26953125" bestFit="1" customWidth="1"/>
    <col min="17" max="19" width="10.7265625" customWidth="1"/>
    <col min="20" max="20" width="13.1796875" customWidth="1"/>
    <col min="21" max="21" width="14.54296875" style="12" customWidth="1"/>
  </cols>
  <sheetData>
    <row r="1" spans="1:21" ht="21" x14ac:dyDescent="0.35">
      <c r="A1" s="76">
        <f>+SUBTOTAL(3, A5:A998807)</f>
        <v>18</v>
      </c>
      <c r="C1" s="76">
        <f>+SUBTOTAL(3, C5:C998807)</f>
        <v>18</v>
      </c>
      <c r="D1" s="60"/>
      <c r="E1" s="11"/>
      <c r="F1" s="11"/>
      <c r="G1" s="11"/>
      <c r="H1" s="75" t="s">
        <v>1322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21" ht="21" x14ac:dyDescent="0.35">
      <c r="A2" s="76"/>
      <c r="C2" s="76"/>
      <c r="D2" s="60"/>
      <c r="E2" s="11"/>
      <c r="F2" s="11"/>
      <c r="G2" s="57" t="s">
        <v>1324</v>
      </c>
      <c r="H2" s="67">
        <f>+SUBTOTAL(9, H5:H594)/5.16</f>
        <v>83444.573643410855</v>
      </c>
      <c r="I2" s="67">
        <f t="shared" ref="I2:T2" si="0">+SUBTOTAL(9, I5:I594)/5.16</f>
        <v>127096.31782945736</v>
      </c>
      <c r="J2" s="67">
        <f t="shared" si="0"/>
        <v>143720.34883720931</v>
      </c>
      <c r="K2" s="67">
        <f t="shared" si="0"/>
        <v>157594.76744186046</v>
      </c>
      <c r="L2" s="67">
        <f t="shared" si="0"/>
        <v>122283.13953488371</v>
      </c>
      <c r="M2" s="67">
        <f t="shared" si="0"/>
        <v>170811.82170542635</v>
      </c>
      <c r="N2" s="67">
        <f t="shared" si="0"/>
        <v>128610.07751937985</v>
      </c>
      <c r="O2" s="67">
        <f t="shared" si="0"/>
        <v>102501.7441860465</v>
      </c>
      <c r="P2" s="67">
        <f t="shared" ref="P2:Q2" si="1">+SUBTOTAL(9, P5:P594)/5.16</f>
        <v>128627.71317829457</v>
      </c>
      <c r="Q2" s="67">
        <f t="shared" si="1"/>
        <v>0</v>
      </c>
      <c r="R2" s="67">
        <f t="shared" ref="R2:S2" si="2">+SUBTOTAL(9, R5:R594)/5.16</f>
        <v>0</v>
      </c>
      <c r="S2" s="67">
        <f t="shared" si="2"/>
        <v>0</v>
      </c>
      <c r="T2" s="67">
        <f t="shared" si="0"/>
        <v>1164690.503875969</v>
      </c>
      <c r="U2" s="67">
        <f>+SUBTOTAL(9, U5:U594)/5.16</f>
        <v>2449400.7751937984</v>
      </c>
    </row>
    <row r="3" spans="1:21" ht="20.25" customHeight="1" x14ac:dyDescent="0.35">
      <c r="A3" s="76"/>
      <c r="C3" s="76"/>
      <c r="D3" s="60"/>
      <c r="E3" s="11"/>
      <c r="F3" s="11"/>
      <c r="G3" s="57" t="s">
        <v>1323</v>
      </c>
      <c r="H3" s="63">
        <f>+SUBTOTAL(9, H5:H596)</f>
        <v>430574</v>
      </c>
      <c r="I3" s="63">
        <f t="shared" ref="I3:T3" si="3">+SUBTOTAL(9, I5:I596)</f>
        <v>655817</v>
      </c>
      <c r="J3" s="63">
        <f t="shared" si="3"/>
        <v>741597</v>
      </c>
      <c r="K3" s="63">
        <f t="shared" si="3"/>
        <v>813189</v>
      </c>
      <c r="L3" s="63">
        <f t="shared" si="3"/>
        <v>630981</v>
      </c>
      <c r="M3" s="63">
        <f t="shared" si="3"/>
        <v>881389</v>
      </c>
      <c r="N3" s="63">
        <f t="shared" si="3"/>
        <v>663628</v>
      </c>
      <c r="O3" s="63">
        <f t="shared" si="3"/>
        <v>528909</v>
      </c>
      <c r="P3" s="63">
        <f t="shared" ref="P3:Q3" si="4">+SUBTOTAL(9, P5:P596)</f>
        <v>663719</v>
      </c>
      <c r="Q3" s="63">
        <f t="shared" si="4"/>
        <v>0</v>
      </c>
      <c r="R3" s="63">
        <f t="shared" ref="R3:S3" si="5">+SUBTOTAL(9, R5:R596)</f>
        <v>0</v>
      </c>
      <c r="S3" s="63">
        <f t="shared" si="5"/>
        <v>0</v>
      </c>
      <c r="T3" s="63">
        <f t="shared" si="3"/>
        <v>6009803</v>
      </c>
      <c r="U3" s="64">
        <f>+SUBTOTAL(9, U5:U594)</f>
        <v>12638908</v>
      </c>
    </row>
    <row r="4" spans="1:21" ht="24" x14ac:dyDescent="0.35">
      <c r="A4" s="2" t="s">
        <v>967</v>
      </c>
      <c r="B4" s="2" t="s">
        <v>1</v>
      </c>
      <c r="C4" s="2" t="s">
        <v>1216</v>
      </c>
      <c r="D4" s="59" t="s">
        <v>1327</v>
      </c>
      <c r="E4" s="20" t="s">
        <v>3</v>
      </c>
      <c r="F4" s="59" t="s">
        <v>1248</v>
      </c>
      <c r="G4" s="20" t="s">
        <v>1215</v>
      </c>
      <c r="H4" s="2" t="s">
        <v>1208</v>
      </c>
      <c r="I4" s="2" t="s">
        <v>1209</v>
      </c>
      <c r="J4" s="2" t="s">
        <v>1210</v>
      </c>
      <c r="K4" s="2" t="s">
        <v>1211</v>
      </c>
      <c r="L4" s="2" t="s">
        <v>1212</v>
      </c>
      <c r="M4" s="2" t="s">
        <v>1213</v>
      </c>
      <c r="N4" s="58" t="s">
        <v>1325</v>
      </c>
      <c r="O4" s="58" t="s">
        <v>1326</v>
      </c>
      <c r="P4" s="69" t="s">
        <v>1340</v>
      </c>
      <c r="Q4" s="69" t="s">
        <v>1341</v>
      </c>
      <c r="R4" s="70" t="s">
        <v>1342</v>
      </c>
      <c r="S4" s="70" t="s">
        <v>1343</v>
      </c>
      <c r="T4" s="21" t="s">
        <v>1225</v>
      </c>
      <c r="U4" s="59" t="s">
        <v>1339</v>
      </c>
    </row>
    <row r="5" spans="1:21" hidden="1" x14ac:dyDescent="0.35">
      <c r="A5" s="13">
        <v>183</v>
      </c>
      <c r="B5" s="5" t="s">
        <v>734</v>
      </c>
      <c r="C5" s="14" t="s">
        <v>942</v>
      </c>
      <c r="D5" s="14"/>
      <c r="E5" s="14"/>
      <c r="F5" s="22"/>
      <c r="G5" s="22"/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/>
      <c r="Q5" s="19"/>
      <c r="R5" s="19"/>
      <c r="S5" s="19"/>
      <c r="T5" s="18">
        <v>0</v>
      </c>
      <c r="U5" s="19">
        <v>0</v>
      </c>
    </row>
    <row r="6" spans="1:21" ht="24.5" hidden="1" x14ac:dyDescent="0.35">
      <c r="A6" s="13">
        <v>189</v>
      </c>
      <c r="B6" s="5" t="s">
        <v>736</v>
      </c>
      <c r="C6" s="14" t="s">
        <v>946</v>
      </c>
      <c r="D6" s="14"/>
      <c r="E6" s="14"/>
      <c r="F6" s="22"/>
      <c r="G6" s="22"/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/>
      <c r="Q6" s="19"/>
      <c r="R6" s="19"/>
      <c r="S6" s="19"/>
      <c r="T6" s="18">
        <v>0</v>
      </c>
      <c r="U6" s="19">
        <v>0</v>
      </c>
    </row>
    <row r="7" spans="1:21" ht="24" hidden="1" x14ac:dyDescent="0.35">
      <c r="A7" s="13">
        <v>194</v>
      </c>
      <c r="B7" s="5" t="s">
        <v>739</v>
      </c>
      <c r="C7" s="14" t="s">
        <v>605</v>
      </c>
      <c r="D7" s="14"/>
      <c r="E7" s="14"/>
      <c r="F7" s="22"/>
      <c r="G7" s="22"/>
      <c r="H7" s="18">
        <v>35000</v>
      </c>
      <c r="I7" s="18">
        <v>50000</v>
      </c>
      <c r="J7" s="18">
        <v>0</v>
      </c>
      <c r="K7" s="18">
        <v>0</v>
      </c>
      <c r="L7" s="18">
        <v>0</v>
      </c>
      <c r="M7" s="18">
        <v>45000</v>
      </c>
      <c r="N7" s="18">
        <v>0</v>
      </c>
      <c r="O7" s="18">
        <v>0</v>
      </c>
      <c r="P7" s="18"/>
      <c r="Q7" s="18"/>
      <c r="R7" s="18"/>
      <c r="S7" s="18"/>
      <c r="T7" s="18">
        <v>130000</v>
      </c>
      <c r="U7" s="18">
        <v>273585</v>
      </c>
    </row>
    <row r="8" spans="1:21" ht="24.5" hidden="1" x14ac:dyDescent="0.35">
      <c r="A8" s="13">
        <v>206</v>
      </c>
      <c r="B8" s="5" t="s">
        <v>1047</v>
      </c>
      <c r="C8" s="14" t="s">
        <v>607</v>
      </c>
      <c r="D8" s="14"/>
      <c r="E8" s="14"/>
      <c r="F8" s="22"/>
      <c r="G8" s="22"/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/>
      <c r="Q8" s="18"/>
      <c r="R8" s="18"/>
      <c r="S8" s="18"/>
      <c r="T8" s="18">
        <v>0</v>
      </c>
      <c r="U8" s="18">
        <v>760000</v>
      </c>
    </row>
    <row r="9" spans="1:21" ht="24" hidden="1" x14ac:dyDescent="0.35">
      <c r="A9" s="13">
        <v>209</v>
      </c>
      <c r="B9" s="5" t="s">
        <v>742</v>
      </c>
      <c r="C9" s="14" t="s">
        <v>607</v>
      </c>
      <c r="D9" s="14"/>
      <c r="E9" s="14"/>
      <c r="F9" s="22"/>
      <c r="G9" s="22"/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34000</v>
      </c>
      <c r="N9" s="18">
        <v>0</v>
      </c>
      <c r="O9" s="18">
        <v>0</v>
      </c>
      <c r="P9" s="18"/>
      <c r="Q9" s="18"/>
      <c r="R9" s="18"/>
      <c r="S9" s="18"/>
      <c r="T9" s="18">
        <v>34000</v>
      </c>
      <c r="U9" s="18">
        <v>407000</v>
      </c>
    </row>
    <row r="10" spans="1:21" x14ac:dyDescent="0.35">
      <c r="A10" s="13">
        <v>213</v>
      </c>
      <c r="B10" s="5" t="s">
        <v>744</v>
      </c>
      <c r="C10" s="14" t="s">
        <v>1221</v>
      </c>
      <c r="D10" s="14" t="s">
        <v>1328</v>
      </c>
      <c r="E10" s="14" t="s">
        <v>273</v>
      </c>
      <c r="F10" s="68">
        <f>A10</f>
        <v>213</v>
      </c>
      <c r="G10" s="22">
        <v>11</v>
      </c>
      <c r="H10" s="71">
        <f>IFERROR(VLOOKUP(F10,aux!$A$4:$N$22,2,0),0)*1000</f>
        <v>73140.999999999985</v>
      </c>
      <c r="I10" s="71">
        <f>IFERROR(VLOOKUP(F10,aux!$A$4:$N$22,3,0),0)*1000</f>
        <v>318341</v>
      </c>
      <c r="J10" s="71">
        <f>IFERROR(VLOOKUP(F10,aux!$A$4:$N$22,4,0),0)*1000</f>
        <v>341091</v>
      </c>
      <c r="K10" s="71">
        <f>IFERROR(VLOOKUP(F10,aux!$A$4:$N$22,5,0),0)*1000</f>
        <v>335241</v>
      </c>
      <c r="L10" s="71">
        <f>IFERROR(VLOOKUP(F10,aux!$A$4:$N$22,6,0),0)*1000</f>
        <v>307941</v>
      </c>
      <c r="M10" s="71">
        <f>IFERROR(VLOOKUP(F10,aux!$A$4:$N$22,7,0),0)*1000</f>
        <v>406091</v>
      </c>
      <c r="N10" s="71">
        <f>IFERROR(VLOOKUP(F10,aux!$A$4:$N$22,8,0),0)*1000</f>
        <v>418441</v>
      </c>
      <c r="O10" s="71">
        <f>IFERROR(VLOOKUP(F10,aux!$A$4:$N$22,9,0),0)*1000</f>
        <v>421641</v>
      </c>
      <c r="P10" s="71">
        <f>IFERROR(VLOOKUP(F10,aux!$A$4:$N$22,10,0),0)*1000</f>
        <v>581541</v>
      </c>
      <c r="Q10" s="71"/>
      <c r="R10" s="71"/>
      <c r="S10" s="71"/>
      <c r="T10" s="71">
        <f>SUM(H10:S10)</f>
        <v>3203469</v>
      </c>
      <c r="U10" s="71">
        <f>IFERROR(VLOOKUP(F10,aux!$A$4:$N$22,14,0),0)*1000</f>
        <v>3671000</v>
      </c>
    </row>
    <row r="11" spans="1:21" x14ac:dyDescent="0.35">
      <c r="A11" s="13">
        <v>214</v>
      </c>
      <c r="B11" s="5" t="s">
        <v>745</v>
      </c>
      <c r="C11" s="14" t="s">
        <v>1221</v>
      </c>
      <c r="D11" s="14" t="s">
        <v>1328</v>
      </c>
      <c r="E11" s="14" t="s">
        <v>1223</v>
      </c>
      <c r="F11" s="68">
        <f>A11</f>
        <v>214</v>
      </c>
      <c r="G11" s="22">
        <v>11</v>
      </c>
      <c r="H11" s="71">
        <f>IFERROR(VLOOKUP(F11,aux!$A$4:$N$22,2,0),0)*1000</f>
        <v>0</v>
      </c>
      <c r="I11" s="71">
        <f>IFERROR(VLOOKUP(F11,aux!$A$4:$N$22,3,0),0)*1000</f>
        <v>0</v>
      </c>
      <c r="J11" s="71">
        <f>IFERROR(VLOOKUP(F11,aux!$A$4:$N$22,4,0),0)*1000</f>
        <v>0</v>
      </c>
      <c r="K11" s="71">
        <f>IFERROR(VLOOKUP(F11,aux!$A$4:$N$22,5,0),0)*1000</f>
        <v>0</v>
      </c>
      <c r="L11" s="71">
        <f>IFERROR(VLOOKUP(F11,aux!$A$4:$N$22,6,0),0)*1000</f>
        <v>0</v>
      </c>
      <c r="M11" s="71">
        <f>IFERROR(VLOOKUP(F11,aux!$A$4:$N$22,7,0),0)*1000</f>
        <v>0</v>
      </c>
      <c r="N11" s="71">
        <f>IFERROR(VLOOKUP(F11,aux!$A$4:$N$22,8,0),0)*1000</f>
        <v>0</v>
      </c>
      <c r="O11" s="71">
        <f>IFERROR(VLOOKUP(F11,aux!$A$4:$N$22,9,0),0)*1000</f>
        <v>0</v>
      </c>
      <c r="P11" s="71">
        <f>IFERROR(VLOOKUP(F11,aux!$A$4:$N$22,10,0),0)*1000</f>
        <v>0</v>
      </c>
      <c r="Q11" s="71"/>
      <c r="R11" s="71"/>
      <c r="S11" s="71"/>
      <c r="T11" s="71">
        <f>SUM(H11:S11)</f>
        <v>0</v>
      </c>
      <c r="U11" s="71">
        <f>IFERROR(VLOOKUP(F11,aux!$A$4:$N$22,14,0),0)*1000</f>
        <v>0</v>
      </c>
    </row>
    <row r="12" spans="1:21" ht="24" hidden="1" x14ac:dyDescent="0.35">
      <c r="A12" s="13">
        <v>215</v>
      </c>
      <c r="B12" s="5" t="s">
        <v>1159</v>
      </c>
      <c r="C12" s="14" t="s">
        <v>1221</v>
      </c>
      <c r="D12" s="14" t="s">
        <v>1337</v>
      </c>
      <c r="E12" s="14" t="s">
        <v>1223</v>
      </c>
      <c r="F12" s="22"/>
      <c r="G12" s="22">
        <v>11</v>
      </c>
      <c r="H12" s="65">
        <v>435070.92486812017</v>
      </c>
      <c r="I12" s="65">
        <v>669809.89378231752</v>
      </c>
      <c r="J12" s="65">
        <v>1771325.4865966821</v>
      </c>
      <c r="K12" s="65">
        <v>1308000</v>
      </c>
      <c r="L12" s="65">
        <v>683000</v>
      </c>
      <c r="M12" s="65">
        <v>538290.75140017807</v>
      </c>
      <c r="N12" s="65">
        <v>560943.22667452402</v>
      </c>
      <c r="O12" s="65">
        <v>0</v>
      </c>
      <c r="P12" s="65"/>
      <c r="Q12" s="65"/>
      <c r="R12" s="65"/>
      <c r="S12" s="65"/>
      <c r="T12" s="65">
        <v>5966440.283321823</v>
      </c>
      <c r="U12" s="65">
        <v>3281748.6096989694</v>
      </c>
    </row>
    <row r="13" spans="1:21" hidden="1" x14ac:dyDescent="0.35">
      <c r="A13" s="13">
        <v>217</v>
      </c>
      <c r="B13" s="5" t="s">
        <v>746</v>
      </c>
      <c r="C13" s="14" t="s">
        <v>608</v>
      </c>
      <c r="D13" s="14"/>
      <c r="E13" s="14"/>
      <c r="F13" s="22"/>
      <c r="G13" s="22">
        <v>10</v>
      </c>
      <c r="H13" s="18">
        <v>84780</v>
      </c>
      <c r="I13" s="18">
        <v>62000</v>
      </c>
      <c r="J13" s="18">
        <v>67000</v>
      </c>
      <c r="K13" s="18">
        <v>59000</v>
      </c>
      <c r="L13" s="18">
        <v>59000</v>
      </c>
      <c r="M13" s="18">
        <v>62000</v>
      </c>
      <c r="N13" s="18">
        <v>0</v>
      </c>
      <c r="O13" s="18">
        <v>0</v>
      </c>
      <c r="P13" s="18"/>
      <c r="Q13" s="18"/>
      <c r="R13" s="18"/>
      <c r="S13" s="18"/>
      <c r="T13" s="18">
        <v>393780</v>
      </c>
      <c r="U13" s="18">
        <v>750000</v>
      </c>
    </row>
    <row r="14" spans="1:21" ht="24" hidden="1" x14ac:dyDescent="0.35">
      <c r="A14" s="13">
        <v>219</v>
      </c>
      <c r="B14" s="5" t="s">
        <v>1048</v>
      </c>
      <c r="C14" s="14" t="s">
        <v>959</v>
      </c>
      <c r="D14" s="14"/>
      <c r="E14" s="14"/>
      <c r="F14" s="22"/>
      <c r="G14" s="22">
        <v>10</v>
      </c>
      <c r="H14" s="18">
        <v>1142000</v>
      </c>
      <c r="I14" s="18">
        <v>-461000</v>
      </c>
      <c r="J14" s="18">
        <v>925000</v>
      </c>
      <c r="K14" s="18">
        <v>1820000</v>
      </c>
      <c r="L14" s="18">
        <v>307000</v>
      </c>
      <c r="M14" s="18">
        <v>536000</v>
      </c>
      <c r="N14" s="18">
        <v>0</v>
      </c>
      <c r="O14" s="18">
        <v>0</v>
      </c>
      <c r="P14" s="18"/>
      <c r="Q14" s="18"/>
      <c r="R14" s="18"/>
      <c r="S14" s="18"/>
      <c r="T14" s="18">
        <v>4269000</v>
      </c>
      <c r="U14" s="18">
        <v>6422000</v>
      </c>
    </row>
    <row r="15" spans="1:21" x14ac:dyDescent="0.35">
      <c r="A15" s="13">
        <v>220</v>
      </c>
      <c r="B15" s="5" t="s">
        <v>747</v>
      </c>
      <c r="C15" s="14" t="s">
        <v>1222</v>
      </c>
      <c r="D15" s="14" t="s">
        <v>1328</v>
      </c>
      <c r="E15" s="14" t="s">
        <v>21</v>
      </c>
      <c r="F15" s="68">
        <f>A15</f>
        <v>220</v>
      </c>
      <c r="G15" s="22">
        <v>11</v>
      </c>
      <c r="H15" s="71">
        <f>IFERROR(VLOOKUP(F15,aux!$A$4:$N$22,2,0),0)*1000</f>
        <v>4634</v>
      </c>
      <c r="I15" s="71">
        <f>IFERROR(VLOOKUP(F15,aux!$A$4:$N$22,3,0),0)*1000</f>
        <v>4634</v>
      </c>
      <c r="J15" s="71">
        <f>IFERROR(VLOOKUP(F15,aux!$A$4:$N$22,4,0),0)*1000</f>
        <v>4634</v>
      </c>
      <c r="K15" s="71">
        <f>IFERROR(VLOOKUP(F15,aux!$A$4:$N$22,5,0),0)*1000</f>
        <v>4634</v>
      </c>
      <c r="L15" s="71">
        <f>IFERROR(VLOOKUP(F15,aux!$A$4:$N$22,6,0),0)*1000</f>
        <v>4634</v>
      </c>
      <c r="M15" s="71">
        <f>IFERROR(VLOOKUP(F15,aux!$A$4:$N$22,7,0),0)*1000</f>
        <v>4634</v>
      </c>
      <c r="N15" s="71">
        <f>IFERROR(VLOOKUP(F15,aux!$A$4:$N$22,8,0),0)*1000</f>
        <v>4634</v>
      </c>
      <c r="O15" s="71">
        <f>IFERROR(VLOOKUP(F15,aux!$A$4:$N$22,9,0),0)*1000</f>
        <v>4634</v>
      </c>
      <c r="P15" s="71">
        <f>IFERROR(VLOOKUP(F15,aux!$A$4:$N$22,10,0),0)*1000</f>
        <v>4634</v>
      </c>
      <c r="Q15" s="71"/>
      <c r="R15" s="71"/>
      <c r="S15" s="71"/>
      <c r="T15" s="71">
        <f t="shared" ref="T15:T18" si="6">SUM(H15:S15)</f>
        <v>41706</v>
      </c>
      <c r="U15" s="71">
        <f>IFERROR(VLOOKUP(F15,aux!$A$4:$N$22,14,0),0)*1000</f>
        <v>55000</v>
      </c>
    </row>
    <row r="16" spans="1:21" ht="24" x14ac:dyDescent="0.35">
      <c r="A16" s="13">
        <v>223</v>
      </c>
      <c r="B16" s="10" t="s">
        <v>1199</v>
      </c>
      <c r="C16" s="14" t="s">
        <v>1221</v>
      </c>
      <c r="D16" s="14" t="s">
        <v>1328</v>
      </c>
      <c r="E16" s="14" t="s">
        <v>273</v>
      </c>
      <c r="F16" s="68">
        <f>A16</f>
        <v>223</v>
      </c>
      <c r="G16" s="22">
        <v>11</v>
      </c>
      <c r="H16" s="71">
        <f>IFERROR(VLOOKUP(F16,aux!$A$4:$N$22,2,0),0)*1000</f>
        <v>0</v>
      </c>
      <c r="I16" s="71">
        <f>IFERROR(VLOOKUP(F16,aux!$A$4:$N$22,3,0),0)*1000</f>
        <v>0</v>
      </c>
      <c r="J16" s="71">
        <f>IFERROR(VLOOKUP(F16,aux!$A$4:$N$22,4,0),0)*1000</f>
        <v>0</v>
      </c>
      <c r="K16" s="71">
        <f>IFERROR(VLOOKUP(F16,aux!$A$4:$N$22,5,0),0)*1000</f>
        <v>0</v>
      </c>
      <c r="L16" s="71">
        <f>IFERROR(VLOOKUP(F16,aux!$A$4:$N$22,6,0),0)*1000</f>
        <v>0</v>
      </c>
      <c r="M16" s="71">
        <f>IFERROR(VLOOKUP(F16,aux!$A$4:$N$22,7,0),0)*1000</f>
        <v>0</v>
      </c>
      <c r="N16" s="71">
        <f>IFERROR(VLOOKUP(F16,aux!$A$4:$N$22,8,0),0)*1000</f>
        <v>0</v>
      </c>
      <c r="O16" s="71">
        <f>IFERROR(VLOOKUP(F16,aux!$A$4:$N$22,9,0),0)*1000</f>
        <v>0</v>
      </c>
      <c r="P16" s="71">
        <f>IFERROR(VLOOKUP(F16,aux!$A$4:$N$22,10,0),0)*1000</f>
        <v>0</v>
      </c>
      <c r="Q16" s="71"/>
      <c r="R16" s="71"/>
      <c r="S16" s="71"/>
      <c r="T16" s="71">
        <f t="shared" si="6"/>
        <v>0</v>
      </c>
      <c r="U16" s="71">
        <f>IFERROR(VLOOKUP(F16,aux!$A$4:$N$22,14,0),0)*1000</f>
        <v>0</v>
      </c>
    </row>
    <row r="17" spans="1:21" ht="24" x14ac:dyDescent="0.35">
      <c r="A17" s="13">
        <v>226</v>
      </c>
      <c r="B17" s="10" t="s">
        <v>1200</v>
      </c>
      <c r="C17" s="14" t="s">
        <v>1222</v>
      </c>
      <c r="D17" s="14" t="s">
        <v>1328</v>
      </c>
      <c r="E17" s="14" t="s">
        <v>275</v>
      </c>
      <c r="F17" s="68">
        <f>A17</f>
        <v>226</v>
      </c>
      <c r="G17" s="22">
        <v>11</v>
      </c>
      <c r="H17" s="71">
        <f>IFERROR(VLOOKUP(F17,aux!$A$4:$N$22,2,0),0)*1000</f>
        <v>30345</v>
      </c>
      <c r="I17" s="71">
        <f>IFERROR(VLOOKUP(F17,aux!$A$4:$N$22,3,0),0)*1000</f>
        <v>32839</v>
      </c>
      <c r="J17" s="71">
        <f>IFERROR(VLOOKUP(F17,aux!$A$4:$N$22,4,0),0)*1000</f>
        <v>36988</v>
      </c>
      <c r="K17" s="71">
        <f>IFERROR(VLOOKUP(F17,aux!$A$4:$N$22,5,0),0)*1000</f>
        <v>37876</v>
      </c>
      <c r="L17" s="71">
        <f>IFERROR(VLOOKUP(F17,aux!$A$4:$N$22,6,0),0)*1000</f>
        <v>32296</v>
      </c>
      <c r="M17" s="71">
        <f>IFERROR(VLOOKUP(F17,aux!$A$4:$N$22,7,0),0)*1000</f>
        <v>35247</v>
      </c>
      <c r="N17" s="71">
        <f>IFERROR(VLOOKUP(F17,aux!$A$4:$N$22,8,0),0)*1000</f>
        <v>40881</v>
      </c>
      <c r="O17" s="71">
        <f>IFERROR(VLOOKUP(F17,aux!$A$4:$N$22,9,0),0)*1000</f>
        <v>39726</v>
      </c>
      <c r="P17" s="71">
        <f>IFERROR(VLOOKUP(F17,aux!$A$4:$N$22,10,0),0)*1000</f>
        <v>0</v>
      </c>
      <c r="Q17" s="71"/>
      <c r="R17" s="71"/>
      <c r="S17" s="71"/>
      <c r="T17" s="71">
        <f t="shared" si="6"/>
        <v>286198</v>
      </c>
      <c r="U17" s="71">
        <f>IFERROR(VLOOKUP(F17,aux!$A$4:$N$22,14,0),0)*1000</f>
        <v>460000</v>
      </c>
    </row>
    <row r="18" spans="1:21" ht="24" x14ac:dyDescent="0.35">
      <c r="A18" s="13">
        <v>227</v>
      </c>
      <c r="B18" s="10" t="s">
        <v>1201</v>
      </c>
      <c r="C18" s="14" t="s">
        <v>1221</v>
      </c>
      <c r="D18" s="14" t="s">
        <v>1328</v>
      </c>
      <c r="E18" s="14" t="s">
        <v>8</v>
      </c>
      <c r="F18" s="68">
        <f>A18</f>
        <v>227</v>
      </c>
      <c r="G18" s="22">
        <v>11</v>
      </c>
      <c r="H18" s="71">
        <f>IFERROR(VLOOKUP(F18,aux!$A$4:$N$22,2,0),0)*1000</f>
        <v>0</v>
      </c>
      <c r="I18" s="71">
        <f>IFERROR(VLOOKUP(F18,aux!$A$4:$N$22,3,0),0)*1000</f>
        <v>0</v>
      </c>
      <c r="J18" s="71">
        <f>IFERROR(VLOOKUP(F18,aux!$A$4:$N$22,4,0),0)*1000</f>
        <v>0</v>
      </c>
      <c r="K18" s="71">
        <f>IFERROR(VLOOKUP(F18,aux!$A$4:$N$22,5,0),0)*1000</f>
        <v>0</v>
      </c>
      <c r="L18" s="71">
        <f>IFERROR(VLOOKUP(F18,aux!$A$4:$N$22,6,0),0)*1000</f>
        <v>0</v>
      </c>
      <c r="M18" s="71">
        <f>IFERROR(VLOOKUP(F18,aux!$A$4:$N$22,7,0),0)*1000</f>
        <v>0</v>
      </c>
      <c r="N18" s="71">
        <f>IFERROR(VLOOKUP(F18,aux!$A$4:$N$22,8,0),0)*1000</f>
        <v>0</v>
      </c>
      <c r="O18" s="71">
        <f>IFERROR(VLOOKUP(F18,aux!$A$4:$N$22,9,0),0)*1000</f>
        <v>0</v>
      </c>
      <c r="P18" s="71">
        <f>IFERROR(VLOOKUP(F18,aux!$A$4:$N$22,10,0),0)*1000</f>
        <v>0</v>
      </c>
      <c r="Q18" s="71"/>
      <c r="R18" s="71"/>
      <c r="S18" s="71"/>
      <c r="T18" s="71">
        <f t="shared" si="6"/>
        <v>0</v>
      </c>
      <c r="U18" s="71">
        <f>IFERROR(VLOOKUP(F18,aux!$A$4:$N$22,14,0),0)*1000</f>
        <v>1029000</v>
      </c>
    </row>
    <row r="19" spans="1:21" hidden="1" x14ac:dyDescent="0.35">
      <c r="A19" s="13">
        <v>229</v>
      </c>
      <c r="B19" s="5" t="s">
        <v>751</v>
      </c>
      <c r="C19" s="14" t="s">
        <v>608</v>
      </c>
      <c r="D19" s="14"/>
      <c r="E19" s="14"/>
      <c r="F19" s="22"/>
      <c r="G19" s="22">
        <v>10</v>
      </c>
      <c r="H19" s="18">
        <v>2000</v>
      </c>
      <c r="I19" s="18">
        <v>2000</v>
      </c>
      <c r="J19" s="18">
        <v>0</v>
      </c>
      <c r="K19" s="18">
        <v>0</v>
      </c>
      <c r="L19" s="18">
        <v>0</v>
      </c>
      <c r="M19" s="18">
        <v>36000</v>
      </c>
      <c r="N19" s="18">
        <v>0</v>
      </c>
      <c r="O19" s="18">
        <v>0</v>
      </c>
      <c r="P19" s="18"/>
      <c r="Q19" s="18"/>
      <c r="R19" s="18"/>
      <c r="S19" s="18"/>
      <c r="T19" s="18">
        <v>40000</v>
      </c>
      <c r="U19" s="18">
        <v>440000</v>
      </c>
    </row>
    <row r="20" spans="1:21" ht="24.5" hidden="1" x14ac:dyDescent="0.35">
      <c r="A20" s="13">
        <v>238</v>
      </c>
      <c r="B20" s="5" t="s">
        <v>753</v>
      </c>
      <c r="C20" s="14" t="s">
        <v>608</v>
      </c>
      <c r="D20" s="14"/>
      <c r="E20" s="14"/>
      <c r="F20" s="22"/>
      <c r="G20" s="22">
        <v>10</v>
      </c>
      <c r="H20" s="18">
        <v>269000</v>
      </c>
      <c r="I20" s="18">
        <v>273000</v>
      </c>
      <c r="J20" s="18">
        <v>326000</v>
      </c>
      <c r="K20" s="18">
        <v>247000</v>
      </c>
      <c r="L20" s="18">
        <v>274000</v>
      </c>
      <c r="M20" s="18">
        <v>181000</v>
      </c>
      <c r="N20" s="18">
        <v>0</v>
      </c>
      <c r="O20" s="18">
        <v>0</v>
      </c>
      <c r="P20" s="18"/>
      <c r="Q20" s="18"/>
      <c r="R20" s="18"/>
      <c r="S20" s="18"/>
      <c r="T20" s="18">
        <v>1570000</v>
      </c>
      <c r="U20" s="18">
        <v>2260000</v>
      </c>
    </row>
    <row r="21" spans="1:21" x14ac:dyDescent="0.35">
      <c r="A21" s="13">
        <v>241</v>
      </c>
      <c r="B21" s="5" t="s">
        <v>1329</v>
      </c>
      <c r="C21" s="14" t="s">
        <v>1221</v>
      </c>
      <c r="D21" s="14" t="s">
        <v>1328</v>
      </c>
      <c r="E21" s="14" t="s">
        <v>1224</v>
      </c>
      <c r="F21" s="68">
        <f>A21</f>
        <v>241</v>
      </c>
      <c r="G21" s="22">
        <v>11</v>
      </c>
      <c r="H21" s="71">
        <f>IFERROR(VLOOKUP(F21,aux!$A$4:$N$22,2,0),0)*1000</f>
        <v>0</v>
      </c>
      <c r="I21" s="71">
        <f>IFERROR(VLOOKUP(F21,aux!$A$4:$N$22,3,0),0)*1000</f>
        <v>0</v>
      </c>
      <c r="J21" s="71">
        <f>IFERROR(VLOOKUP(F21,aux!$A$4:$N$22,4,0),0)*1000</f>
        <v>0</v>
      </c>
      <c r="K21" s="71">
        <f>IFERROR(VLOOKUP(F21,aux!$A$4:$N$22,5,0),0)*1000</f>
        <v>0</v>
      </c>
      <c r="L21" s="71">
        <f>IFERROR(VLOOKUP(F21,aux!$A$4:$N$22,6,0),0)*1000</f>
        <v>0</v>
      </c>
      <c r="M21" s="71">
        <f>IFERROR(VLOOKUP(F21,aux!$A$4:$N$22,7,0),0)*1000</f>
        <v>0</v>
      </c>
      <c r="N21" s="71">
        <f>IFERROR(VLOOKUP(F21,aux!$A$4:$N$22,8,0),0)*1000</f>
        <v>0</v>
      </c>
      <c r="O21" s="71">
        <f>IFERROR(VLOOKUP(F21,aux!$A$4:$N$22,9,0),0)*1000</f>
        <v>0</v>
      </c>
      <c r="P21" s="71">
        <f>IFERROR(VLOOKUP(F21,aux!$A$4:$N$22,10,0),0)*1000</f>
        <v>0</v>
      </c>
      <c r="Q21" s="71"/>
      <c r="R21" s="71"/>
      <c r="S21" s="71"/>
      <c r="T21" s="71">
        <f t="shared" ref="T21:T22" si="7">SUM(H21:S21)</f>
        <v>0</v>
      </c>
      <c r="U21" s="71">
        <f>IFERROR(VLOOKUP(F21,aux!$A$4:$N$22,14,0),0)*1000</f>
        <v>1376692</v>
      </c>
    </row>
    <row r="22" spans="1:21" x14ac:dyDescent="0.35">
      <c r="A22" s="13">
        <v>245</v>
      </c>
      <c r="B22" s="5" t="s">
        <v>1330</v>
      </c>
      <c r="C22" s="14" t="s">
        <v>1221</v>
      </c>
      <c r="D22" s="14" t="s">
        <v>1328</v>
      </c>
      <c r="E22" s="14" t="s">
        <v>1224</v>
      </c>
      <c r="F22" s="68">
        <f>A22</f>
        <v>245</v>
      </c>
      <c r="G22" s="22">
        <v>11</v>
      </c>
      <c r="H22" s="71">
        <f>IFERROR(VLOOKUP(F22,aux!$A$4:$N$22,2,0),0)*1000</f>
        <v>0</v>
      </c>
      <c r="I22" s="71">
        <f>IFERROR(VLOOKUP(F22,aux!$A$4:$N$22,3,0),0)*1000</f>
        <v>0</v>
      </c>
      <c r="J22" s="71">
        <f>IFERROR(VLOOKUP(F22,aux!$A$4:$N$22,4,0),0)*1000</f>
        <v>0</v>
      </c>
      <c r="K22" s="71">
        <f>IFERROR(VLOOKUP(F22,aux!$A$4:$N$22,5,0),0)*1000</f>
        <v>0</v>
      </c>
      <c r="L22" s="71">
        <f>IFERROR(VLOOKUP(F22,aux!$A$4:$N$22,6,0),0)*1000</f>
        <v>0</v>
      </c>
      <c r="M22" s="71">
        <f>IFERROR(VLOOKUP(F22,aux!$A$4:$N$22,7,0),0)*1000</f>
        <v>0</v>
      </c>
      <c r="N22" s="71">
        <f>IFERROR(VLOOKUP(F22,aux!$A$4:$N$22,8,0),0)*1000</f>
        <v>0</v>
      </c>
      <c r="O22" s="71">
        <f>IFERROR(VLOOKUP(F22,aux!$A$4:$N$22,9,0),0)*1000</f>
        <v>0</v>
      </c>
      <c r="P22" s="71">
        <f>IFERROR(VLOOKUP(F22,aux!$A$4:$N$22,10,0),0)*1000</f>
        <v>0</v>
      </c>
      <c r="Q22" s="71"/>
      <c r="R22" s="71"/>
      <c r="S22" s="71"/>
      <c r="T22" s="71">
        <f t="shared" si="7"/>
        <v>0</v>
      </c>
      <c r="U22" s="71">
        <f>IFERROR(VLOOKUP(F22,aux!$A$4:$N$22,14,0),0)*1000</f>
        <v>595000</v>
      </c>
    </row>
    <row r="23" spans="1:21" hidden="1" x14ac:dyDescent="0.35">
      <c r="A23" s="13">
        <v>527</v>
      </c>
      <c r="B23" s="5" t="s">
        <v>791</v>
      </c>
      <c r="C23" s="14" t="s">
        <v>944</v>
      </c>
      <c r="D23" s="14"/>
      <c r="E23" s="14"/>
      <c r="F23" s="22"/>
      <c r="G23" s="22"/>
      <c r="H23" s="18">
        <v>-113000</v>
      </c>
      <c r="I23" s="18">
        <v>-67000</v>
      </c>
      <c r="J23" s="18">
        <v>-105000</v>
      </c>
      <c r="K23" s="18">
        <v>-85000</v>
      </c>
      <c r="L23" s="18">
        <v>0</v>
      </c>
      <c r="M23" s="18">
        <v>260725.8630303033</v>
      </c>
      <c r="N23" s="18">
        <v>0</v>
      </c>
      <c r="O23" s="18">
        <v>0</v>
      </c>
      <c r="P23" s="18"/>
      <c r="Q23" s="18"/>
      <c r="R23" s="18"/>
      <c r="S23" s="18"/>
      <c r="T23" s="18">
        <v>-109274.13696969672</v>
      </c>
      <c r="U23" s="18">
        <v>1735000</v>
      </c>
    </row>
    <row r="24" spans="1:21" hidden="1" x14ac:dyDescent="0.35">
      <c r="A24" s="13">
        <v>530</v>
      </c>
      <c r="B24" s="5" t="s">
        <v>792</v>
      </c>
      <c r="C24" s="14" t="s">
        <v>944</v>
      </c>
      <c r="D24" s="14"/>
      <c r="E24" s="14"/>
      <c r="F24" s="22"/>
      <c r="G24" s="22"/>
      <c r="H24" s="18">
        <v>0</v>
      </c>
      <c r="I24" s="18">
        <v>0</v>
      </c>
      <c r="J24" s="18">
        <v>147629.99999999997</v>
      </c>
      <c r="K24" s="18">
        <v>-11390</v>
      </c>
      <c r="L24" s="18">
        <v>0</v>
      </c>
      <c r="M24" s="18">
        <v>1276145.7290462863</v>
      </c>
      <c r="N24" s="18">
        <v>0</v>
      </c>
      <c r="O24" s="18">
        <v>0</v>
      </c>
      <c r="P24" s="18"/>
      <c r="Q24" s="18"/>
      <c r="R24" s="18"/>
      <c r="S24" s="18"/>
      <c r="T24" s="18">
        <v>1412385.7290462863</v>
      </c>
      <c r="U24" s="18">
        <v>15658604.067715</v>
      </c>
    </row>
    <row r="25" spans="1:21" s="32" customFormat="1" hidden="1" x14ac:dyDescent="0.35">
      <c r="A25" s="61">
        <v>535</v>
      </c>
      <c r="B25" s="62" t="s">
        <v>793</v>
      </c>
      <c r="C25" s="15" t="s">
        <v>944</v>
      </c>
      <c r="D25" s="15" t="s">
        <v>1328</v>
      </c>
      <c r="E25" s="15" t="s">
        <v>1338</v>
      </c>
      <c r="F25" s="31"/>
      <c r="G25" s="31">
        <v>11</v>
      </c>
      <c r="H25" s="66">
        <v>-85879.72232521548</v>
      </c>
      <c r="I25" s="66">
        <v>-7836.7832450612696</v>
      </c>
      <c r="J25" s="66">
        <v>0</v>
      </c>
      <c r="K25" s="66">
        <v>0</v>
      </c>
      <c r="L25" s="66">
        <v>0</v>
      </c>
      <c r="M25" s="66">
        <v>164763.770333519</v>
      </c>
      <c r="N25" s="66">
        <v>0</v>
      </c>
      <c r="O25" s="66">
        <v>0</v>
      </c>
      <c r="P25" s="66"/>
      <c r="Q25" s="66"/>
      <c r="R25" s="66"/>
      <c r="S25" s="66"/>
      <c r="T25" s="66">
        <v>71047.26476324226</v>
      </c>
      <c r="U25" s="66">
        <v>3227000</v>
      </c>
    </row>
    <row r="26" spans="1:21" hidden="1" x14ac:dyDescent="0.35">
      <c r="A26" s="13">
        <v>536</v>
      </c>
      <c r="B26" s="5" t="s">
        <v>794</v>
      </c>
      <c r="C26" s="14" t="s">
        <v>944</v>
      </c>
      <c r="D26" s="14" t="s">
        <v>1328</v>
      </c>
      <c r="E26" s="14"/>
      <c r="F26" s="22"/>
      <c r="G26" s="22"/>
      <c r="H26" s="18">
        <v>-3000</v>
      </c>
      <c r="I26" s="18">
        <v>-3000</v>
      </c>
      <c r="J26" s="18">
        <v>-3000</v>
      </c>
      <c r="K26" s="18">
        <v>-3000</v>
      </c>
      <c r="L26" s="18">
        <v>-1000</v>
      </c>
      <c r="M26" s="18">
        <v>-511827.72715238901</v>
      </c>
      <c r="N26" s="18">
        <v>0</v>
      </c>
      <c r="O26" s="18">
        <v>0</v>
      </c>
      <c r="P26" s="18"/>
      <c r="Q26" s="18"/>
      <c r="R26" s="18"/>
      <c r="S26" s="18"/>
      <c r="T26" s="18">
        <v>-524827.72715238901</v>
      </c>
      <c r="U26" s="18">
        <v>2021631.9999999977</v>
      </c>
    </row>
    <row r="27" spans="1:21" s="32" customFormat="1" hidden="1" x14ac:dyDescent="0.35">
      <c r="A27" s="61">
        <v>537</v>
      </c>
      <c r="B27" s="62" t="s">
        <v>1160</v>
      </c>
      <c r="C27" s="15" t="s">
        <v>944</v>
      </c>
      <c r="D27" s="15" t="s">
        <v>1328</v>
      </c>
      <c r="E27" s="15" t="s">
        <v>1338</v>
      </c>
      <c r="F27" s="31"/>
      <c r="G27" s="31">
        <v>11</v>
      </c>
      <c r="H27" s="66">
        <v>-3537336.1537899408</v>
      </c>
      <c r="I27" s="66">
        <v>-908706.40728630929</v>
      </c>
      <c r="J27" s="66">
        <v>0</v>
      </c>
      <c r="K27" s="66">
        <v>0</v>
      </c>
      <c r="L27" s="66">
        <v>0</v>
      </c>
      <c r="M27" s="66">
        <v>1281783.2350552289</v>
      </c>
      <c r="N27" s="66">
        <v>0</v>
      </c>
      <c r="O27" s="66">
        <v>0</v>
      </c>
      <c r="P27" s="66"/>
      <c r="Q27" s="66"/>
      <c r="R27" s="66"/>
      <c r="S27" s="66"/>
      <c r="T27" s="66">
        <v>-3164259.3260210217</v>
      </c>
      <c r="U27" s="66">
        <v>21657000</v>
      </c>
    </row>
    <row r="28" spans="1:21" hidden="1" x14ac:dyDescent="0.35">
      <c r="A28" s="13">
        <v>539</v>
      </c>
      <c r="B28" s="5" t="s">
        <v>795</v>
      </c>
      <c r="C28" s="14" t="s">
        <v>944</v>
      </c>
      <c r="D28" s="14" t="s">
        <v>1328</v>
      </c>
      <c r="E28" s="14"/>
      <c r="F28" s="22"/>
      <c r="G28" s="22"/>
      <c r="H28" s="18">
        <v>-78440</v>
      </c>
      <c r="I28" s="18">
        <v>51639.999999999993</v>
      </c>
      <c r="J28" s="18">
        <v>26659.999999999996</v>
      </c>
      <c r="K28" s="18">
        <v>47610</v>
      </c>
      <c r="L28" s="18">
        <v>0</v>
      </c>
      <c r="M28" s="18">
        <v>162656.94575302582</v>
      </c>
      <c r="N28" s="18">
        <v>0</v>
      </c>
      <c r="O28" s="18">
        <v>0</v>
      </c>
      <c r="P28" s="18"/>
      <c r="Q28" s="18"/>
      <c r="R28" s="18"/>
      <c r="S28" s="18"/>
      <c r="T28" s="18">
        <v>210126.94575302582</v>
      </c>
      <c r="U28" s="18">
        <v>2568921.2885989808</v>
      </c>
    </row>
    <row r="29" spans="1:21" hidden="1" x14ac:dyDescent="0.35">
      <c r="A29" s="13">
        <v>543</v>
      </c>
      <c r="B29" s="5" t="s">
        <v>1061</v>
      </c>
      <c r="C29" s="14" t="s">
        <v>944</v>
      </c>
      <c r="D29" s="14" t="s">
        <v>1328</v>
      </c>
      <c r="E29" s="14"/>
      <c r="F29" s="22"/>
      <c r="G29" s="22"/>
      <c r="H29" s="18">
        <v>630</v>
      </c>
      <c r="I29" s="18">
        <v>1580.0000000000002</v>
      </c>
      <c r="J29" s="18">
        <v>0</v>
      </c>
      <c r="K29" s="18">
        <v>0</v>
      </c>
      <c r="L29" s="18">
        <v>0</v>
      </c>
      <c r="M29" s="18">
        <v>11250</v>
      </c>
      <c r="N29" s="18">
        <v>0</v>
      </c>
      <c r="O29" s="18">
        <v>0</v>
      </c>
      <c r="P29" s="18"/>
      <c r="Q29" s="18"/>
      <c r="R29" s="18"/>
      <c r="S29" s="18"/>
      <c r="T29" s="18">
        <v>13460</v>
      </c>
      <c r="U29" s="18">
        <v>1706400</v>
      </c>
    </row>
    <row r="30" spans="1:21" hidden="1" x14ac:dyDescent="0.35">
      <c r="A30" s="13">
        <v>544</v>
      </c>
      <c r="B30" s="5" t="s">
        <v>796</v>
      </c>
      <c r="C30" s="14" t="s">
        <v>944</v>
      </c>
      <c r="D30" s="14" t="s">
        <v>1328</v>
      </c>
      <c r="E30" s="14"/>
      <c r="F30" s="22"/>
      <c r="G30" s="22"/>
      <c r="H30" s="18">
        <v>16670.000000000007</v>
      </c>
      <c r="I30" s="18">
        <v>51060.000000000007</v>
      </c>
      <c r="J30" s="18">
        <v>-13059.999999999998</v>
      </c>
      <c r="K30" s="18">
        <v>-520.00000000000045</v>
      </c>
      <c r="L30" s="18">
        <v>0</v>
      </c>
      <c r="M30" s="18">
        <v>173500</v>
      </c>
      <c r="N30" s="18">
        <v>0</v>
      </c>
      <c r="O30" s="18">
        <v>0</v>
      </c>
      <c r="P30" s="18"/>
      <c r="Q30" s="18"/>
      <c r="R30" s="18"/>
      <c r="S30" s="18"/>
      <c r="T30" s="18">
        <v>227650</v>
      </c>
      <c r="U30" s="18">
        <v>2525000</v>
      </c>
    </row>
    <row r="31" spans="1:21" ht="24.5" hidden="1" x14ac:dyDescent="0.35">
      <c r="A31" s="13">
        <v>548</v>
      </c>
      <c r="B31" s="5" t="s">
        <v>797</v>
      </c>
      <c r="C31" s="14" t="s">
        <v>944</v>
      </c>
      <c r="D31" s="14" t="s">
        <v>1328</v>
      </c>
      <c r="E31" s="14"/>
      <c r="F31" s="22"/>
      <c r="G31" s="22"/>
      <c r="H31" s="18">
        <v>-188351.99999999997</v>
      </c>
      <c r="I31" s="18">
        <v>-41652</v>
      </c>
      <c r="J31" s="18">
        <v>-41652</v>
      </c>
      <c r="K31" s="18">
        <v>-41652</v>
      </c>
      <c r="L31" s="18">
        <v>0</v>
      </c>
      <c r="M31" s="18">
        <v>304058</v>
      </c>
      <c r="N31" s="18">
        <v>0</v>
      </c>
      <c r="O31" s="18">
        <v>0</v>
      </c>
      <c r="P31" s="18"/>
      <c r="Q31" s="18"/>
      <c r="R31" s="18"/>
      <c r="S31" s="18"/>
      <c r="T31" s="18">
        <v>-9249.9999999999436</v>
      </c>
      <c r="U31" s="18">
        <v>7794158</v>
      </c>
    </row>
    <row r="32" spans="1:21" hidden="1" x14ac:dyDescent="0.35">
      <c r="A32" s="13">
        <v>551</v>
      </c>
      <c r="B32" s="5" t="s">
        <v>798</v>
      </c>
      <c r="C32" s="14" t="s">
        <v>950</v>
      </c>
      <c r="D32" s="14" t="s">
        <v>1328</v>
      </c>
      <c r="E32" s="14"/>
      <c r="F32" s="22"/>
      <c r="G32" s="22"/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120000</v>
      </c>
      <c r="N32" s="18">
        <v>0</v>
      </c>
      <c r="O32" s="18">
        <v>0</v>
      </c>
      <c r="P32" s="18"/>
      <c r="Q32" s="18"/>
      <c r="R32" s="18"/>
      <c r="S32" s="18"/>
      <c r="T32" s="18">
        <v>120000</v>
      </c>
      <c r="U32" s="18">
        <v>282900</v>
      </c>
    </row>
    <row r="33" spans="1:21" hidden="1" x14ac:dyDescent="0.35">
      <c r="A33" s="13">
        <v>555</v>
      </c>
      <c r="B33" s="5" t="s">
        <v>799</v>
      </c>
      <c r="C33" s="14" t="s">
        <v>950</v>
      </c>
      <c r="D33" s="14" t="s">
        <v>1328</v>
      </c>
      <c r="E33" s="14"/>
      <c r="F33" s="22"/>
      <c r="G33" s="22"/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/>
      <c r="Q33" s="18"/>
      <c r="R33" s="18"/>
      <c r="S33" s="18"/>
      <c r="T33" s="18">
        <v>0</v>
      </c>
      <c r="U33" s="18">
        <v>27000</v>
      </c>
    </row>
    <row r="34" spans="1:21" hidden="1" x14ac:dyDescent="0.35">
      <c r="A34" s="13">
        <v>556</v>
      </c>
      <c r="B34" s="5" t="s">
        <v>800</v>
      </c>
      <c r="C34" s="14" t="s">
        <v>950</v>
      </c>
      <c r="D34" s="14" t="s">
        <v>1328</v>
      </c>
      <c r="E34" s="14"/>
      <c r="F34" s="22"/>
      <c r="G34" s="22"/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/>
      <c r="Q34" s="18"/>
      <c r="R34" s="18"/>
      <c r="S34" s="18"/>
      <c r="T34" s="18">
        <v>0</v>
      </c>
      <c r="U34" s="18">
        <v>-30544.999999999996</v>
      </c>
    </row>
    <row r="35" spans="1:21" hidden="1" x14ac:dyDescent="0.35">
      <c r="A35" s="13">
        <v>598</v>
      </c>
      <c r="B35" s="5" t="s">
        <v>1067</v>
      </c>
      <c r="C35" s="14" t="s">
        <v>942</v>
      </c>
      <c r="D35" s="14" t="s">
        <v>1328</v>
      </c>
      <c r="E35" s="14"/>
      <c r="F35" s="22"/>
      <c r="G35" s="22"/>
      <c r="H35" s="18">
        <v>19000</v>
      </c>
      <c r="I35" s="18">
        <v>17920</v>
      </c>
      <c r="J35" s="18">
        <v>20360</v>
      </c>
      <c r="K35" s="18">
        <v>15930</v>
      </c>
      <c r="L35" s="18">
        <v>15000</v>
      </c>
      <c r="M35" s="18">
        <v>15910</v>
      </c>
      <c r="N35" s="18">
        <v>0</v>
      </c>
      <c r="O35" s="18">
        <v>0</v>
      </c>
      <c r="P35" s="18"/>
      <c r="Q35" s="18"/>
      <c r="R35" s="18"/>
      <c r="S35" s="18"/>
      <c r="T35" s="18">
        <v>104120</v>
      </c>
      <c r="U35" s="18">
        <v>191000</v>
      </c>
    </row>
    <row r="36" spans="1:21" hidden="1" x14ac:dyDescent="0.35">
      <c r="A36" s="13">
        <v>601</v>
      </c>
      <c r="B36" s="5" t="s">
        <v>804</v>
      </c>
      <c r="C36" s="14" t="s">
        <v>942</v>
      </c>
      <c r="D36" s="14" t="s">
        <v>1328</v>
      </c>
      <c r="E36" s="14"/>
      <c r="F36" s="22"/>
      <c r="G36" s="22"/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/>
      <c r="Q36" s="18"/>
      <c r="R36" s="18"/>
      <c r="S36" s="18"/>
      <c r="T36" s="18">
        <v>0</v>
      </c>
      <c r="U36" s="18">
        <v>750000</v>
      </c>
    </row>
    <row r="37" spans="1:21" ht="24" hidden="1" x14ac:dyDescent="0.35">
      <c r="A37" s="13">
        <v>602</v>
      </c>
      <c r="B37" s="5" t="s">
        <v>805</v>
      </c>
      <c r="C37" s="14" t="s">
        <v>960</v>
      </c>
      <c r="D37" s="14" t="s">
        <v>1328</v>
      </c>
      <c r="E37" s="14"/>
      <c r="F37" s="22"/>
      <c r="G37" s="22"/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/>
      <c r="Q37" s="18"/>
      <c r="R37" s="18"/>
      <c r="S37" s="18"/>
      <c r="T37" s="18">
        <v>0</v>
      </c>
      <c r="U37" s="18">
        <v>0</v>
      </c>
    </row>
    <row r="38" spans="1:21" ht="24" hidden="1" x14ac:dyDescent="0.35">
      <c r="A38" s="13">
        <v>604</v>
      </c>
      <c r="B38" s="5" t="s">
        <v>806</v>
      </c>
      <c r="C38" s="14" t="s">
        <v>605</v>
      </c>
      <c r="D38" s="14" t="s">
        <v>1328</v>
      </c>
      <c r="E38" s="14"/>
      <c r="F38" s="22"/>
      <c r="G38" s="22"/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/>
      <c r="Q38" s="18"/>
      <c r="R38" s="18"/>
      <c r="S38" s="18"/>
      <c r="T38" s="18">
        <v>0</v>
      </c>
      <c r="U38" s="18">
        <v>13000</v>
      </c>
    </row>
    <row r="39" spans="1:21" ht="24" hidden="1" x14ac:dyDescent="0.35">
      <c r="A39" s="13">
        <v>605</v>
      </c>
      <c r="B39" s="5" t="s">
        <v>807</v>
      </c>
      <c r="C39" s="14" t="s">
        <v>605</v>
      </c>
      <c r="D39" s="14" t="s">
        <v>1328</v>
      </c>
      <c r="E39" s="14"/>
      <c r="F39" s="22"/>
      <c r="G39" s="22"/>
      <c r="H39" s="18">
        <v>0</v>
      </c>
      <c r="I39" s="18">
        <v>0</v>
      </c>
      <c r="J39" s="18">
        <v>1534.6299999999999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/>
      <c r="Q39" s="18"/>
      <c r="R39" s="18"/>
      <c r="S39" s="18"/>
      <c r="T39" s="18">
        <v>1534.6299999999999</v>
      </c>
      <c r="U39" s="18">
        <v>157.299575</v>
      </c>
    </row>
    <row r="40" spans="1:21" ht="24" hidden="1" x14ac:dyDescent="0.35">
      <c r="A40" s="13">
        <v>606</v>
      </c>
      <c r="B40" s="5" t="s">
        <v>809</v>
      </c>
      <c r="C40" s="14" t="s">
        <v>605</v>
      </c>
      <c r="D40" s="14" t="s">
        <v>1328</v>
      </c>
      <c r="E40" s="14"/>
      <c r="F40" s="22"/>
      <c r="G40" s="22"/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/>
      <c r="Q40" s="18"/>
      <c r="R40" s="18"/>
      <c r="S40" s="18"/>
      <c r="T40" s="18">
        <v>0</v>
      </c>
      <c r="U40" s="18">
        <v>114000</v>
      </c>
    </row>
    <row r="41" spans="1:21" ht="24.5" hidden="1" x14ac:dyDescent="0.35">
      <c r="A41" s="13">
        <v>608</v>
      </c>
      <c r="B41" s="5" t="s">
        <v>1161</v>
      </c>
      <c r="C41" s="14" t="s">
        <v>605</v>
      </c>
      <c r="D41" s="14" t="s">
        <v>1328</v>
      </c>
      <c r="E41" s="14"/>
      <c r="F41" s="22"/>
      <c r="G41" s="22"/>
      <c r="H41" s="18">
        <v>38117</v>
      </c>
      <c r="I41" s="18">
        <v>36560</v>
      </c>
      <c r="J41" s="18">
        <v>43550</v>
      </c>
      <c r="K41" s="18">
        <v>40059</v>
      </c>
      <c r="L41" s="18">
        <v>100648</v>
      </c>
      <c r="M41" s="18">
        <v>26000</v>
      </c>
      <c r="N41" s="18">
        <v>0</v>
      </c>
      <c r="O41" s="18">
        <v>0</v>
      </c>
      <c r="P41" s="18"/>
      <c r="Q41" s="18"/>
      <c r="R41" s="18"/>
      <c r="S41" s="18"/>
      <c r="T41" s="18">
        <v>284933.99999999994</v>
      </c>
      <c r="U41" s="18">
        <v>313000</v>
      </c>
    </row>
    <row r="42" spans="1:21" ht="24.5" hidden="1" x14ac:dyDescent="0.35">
      <c r="A42" s="13">
        <v>610</v>
      </c>
      <c r="B42" s="5" t="s">
        <v>810</v>
      </c>
      <c r="C42" s="14" t="s">
        <v>942</v>
      </c>
      <c r="D42" s="14" t="s">
        <v>1328</v>
      </c>
      <c r="E42" s="14"/>
      <c r="F42" s="22"/>
      <c r="G42" s="22"/>
      <c r="H42" s="18">
        <v>227019</v>
      </c>
      <c r="I42" s="18">
        <v>189185</v>
      </c>
      <c r="J42" s="18">
        <v>231538</v>
      </c>
      <c r="K42" s="18">
        <v>232162</v>
      </c>
      <c r="L42" s="18">
        <v>187261</v>
      </c>
      <c r="M42" s="18">
        <v>231000</v>
      </c>
      <c r="N42" s="18">
        <v>0</v>
      </c>
      <c r="O42" s="18">
        <v>0</v>
      </c>
      <c r="P42" s="18"/>
      <c r="Q42" s="18"/>
      <c r="R42" s="18"/>
      <c r="S42" s="18"/>
      <c r="T42" s="18">
        <v>1298165</v>
      </c>
      <c r="U42" s="18">
        <v>2777000</v>
      </c>
    </row>
    <row r="43" spans="1:21" ht="24" hidden="1" x14ac:dyDescent="0.35">
      <c r="A43" s="13">
        <v>619</v>
      </c>
      <c r="B43" s="5" t="s">
        <v>814</v>
      </c>
      <c r="C43" s="14" t="s">
        <v>605</v>
      </c>
      <c r="D43" s="14" t="s">
        <v>1328</v>
      </c>
      <c r="E43" s="14"/>
      <c r="F43" s="22"/>
      <c r="G43" s="22"/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/>
      <c r="Q43" s="18"/>
      <c r="R43" s="18"/>
      <c r="S43" s="18"/>
      <c r="T43" s="18">
        <v>0</v>
      </c>
      <c r="U43" s="18">
        <v>265000</v>
      </c>
    </row>
    <row r="44" spans="1:21" ht="24.5" hidden="1" x14ac:dyDescent="0.35">
      <c r="A44" s="13">
        <v>620</v>
      </c>
      <c r="B44" s="5" t="s">
        <v>816</v>
      </c>
      <c r="C44" s="14" t="s">
        <v>605</v>
      </c>
      <c r="D44" s="14" t="s">
        <v>1328</v>
      </c>
      <c r="E44" s="14"/>
      <c r="F44" s="22"/>
      <c r="G44" s="22"/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47000</v>
      </c>
      <c r="N44" s="18">
        <v>0</v>
      </c>
      <c r="O44" s="18">
        <v>0</v>
      </c>
      <c r="P44" s="18"/>
      <c r="Q44" s="18"/>
      <c r="R44" s="18"/>
      <c r="S44" s="18"/>
      <c r="T44" s="18">
        <v>47000</v>
      </c>
      <c r="U44" s="18">
        <v>563000</v>
      </c>
    </row>
    <row r="45" spans="1:21" ht="24" hidden="1" x14ac:dyDescent="0.35">
      <c r="A45" s="13">
        <v>621</v>
      </c>
      <c r="B45" s="5" t="s">
        <v>817</v>
      </c>
      <c r="C45" s="14" t="s">
        <v>605</v>
      </c>
      <c r="D45" s="14" t="s">
        <v>1328</v>
      </c>
      <c r="E45" s="14"/>
      <c r="F45" s="22"/>
      <c r="G45" s="22"/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/>
      <c r="Q45" s="18"/>
      <c r="R45" s="18"/>
      <c r="S45" s="18"/>
      <c r="T45" s="18">
        <v>0</v>
      </c>
      <c r="U45" s="18">
        <v>114660</v>
      </c>
    </row>
    <row r="46" spans="1:21" ht="24.5" hidden="1" x14ac:dyDescent="0.35">
      <c r="A46" s="13">
        <v>626</v>
      </c>
      <c r="B46" s="5" t="s">
        <v>819</v>
      </c>
      <c r="C46" s="14" t="s">
        <v>605</v>
      </c>
      <c r="D46" s="14" t="s">
        <v>1328</v>
      </c>
      <c r="E46" s="14"/>
      <c r="F46" s="22"/>
      <c r="G46" s="22"/>
      <c r="H46" s="18">
        <v>17991</v>
      </c>
      <c r="I46" s="18">
        <v>18335</v>
      </c>
      <c r="J46" s="18">
        <v>20311</v>
      </c>
      <c r="K46" s="18">
        <v>21737</v>
      </c>
      <c r="L46" s="18">
        <v>17478</v>
      </c>
      <c r="M46" s="18">
        <v>20000</v>
      </c>
      <c r="N46" s="18">
        <v>0</v>
      </c>
      <c r="O46" s="18">
        <v>0</v>
      </c>
      <c r="P46" s="18"/>
      <c r="Q46" s="18"/>
      <c r="R46" s="18"/>
      <c r="S46" s="18"/>
      <c r="T46" s="18">
        <v>115852</v>
      </c>
      <c r="U46" s="18">
        <v>240000</v>
      </c>
    </row>
    <row r="47" spans="1:21" hidden="1" x14ac:dyDescent="0.35">
      <c r="A47" s="13">
        <v>627</v>
      </c>
      <c r="B47" s="5" t="s">
        <v>820</v>
      </c>
      <c r="C47" s="14" t="s">
        <v>942</v>
      </c>
      <c r="D47" s="14" t="s">
        <v>1328</v>
      </c>
      <c r="E47" s="14"/>
      <c r="F47" s="22"/>
      <c r="G47" s="22"/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/>
      <c r="Q47" s="18"/>
      <c r="R47" s="18"/>
      <c r="S47" s="18"/>
      <c r="T47" s="18">
        <v>0</v>
      </c>
      <c r="U47" s="18">
        <v>0</v>
      </c>
    </row>
    <row r="48" spans="1:21" ht="24.5" hidden="1" x14ac:dyDescent="0.35">
      <c r="A48" s="13">
        <v>629</v>
      </c>
      <c r="B48" s="5" t="s">
        <v>822</v>
      </c>
      <c r="C48" s="14" t="s">
        <v>942</v>
      </c>
      <c r="D48" s="14" t="s">
        <v>1328</v>
      </c>
      <c r="E48" s="14"/>
      <c r="F48" s="22"/>
      <c r="G48" s="22"/>
      <c r="H48" s="18">
        <v>74126</v>
      </c>
      <c r="I48" s="18">
        <v>69619</v>
      </c>
      <c r="J48" s="18">
        <v>73846</v>
      </c>
      <c r="K48" s="18">
        <v>76592</v>
      </c>
      <c r="L48" s="18">
        <v>62375</v>
      </c>
      <c r="M48" s="18">
        <v>61216</v>
      </c>
      <c r="N48" s="18">
        <v>0</v>
      </c>
      <c r="O48" s="18">
        <v>0</v>
      </c>
      <c r="P48" s="18"/>
      <c r="Q48" s="18"/>
      <c r="R48" s="18"/>
      <c r="S48" s="18"/>
      <c r="T48" s="18">
        <v>417774</v>
      </c>
      <c r="U48" s="18">
        <v>734589</v>
      </c>
    </row>
    <row r="49" spans="1:21" ht="24" hidden="1" x14ac:dyDescent="0.35">
      <c r="A49" s="13">
        <v>632</v>
      </c>
      <c r="B49" s="5" t="s">
        <v>823</v>
      </c>
      <c r="C49" s="14" t="s">
        <v>605</v>
      </c>
      <c r="D49" s="14" t="s">
        <v>1328</v>
      </c>
      <c r="E49" s="14"/>
      <c r="F49" s="22"/>
      <c r="G49" s="22"/>
      <c r="H49" s="18">
        <v>119187</v>
      </c>
      <c r="I49" s="18">
        <v>21328</v>
      </c>
      <c r="J49" s="18">
        <v>120441</v>
      </c>
      <c r="K49" s="18">
        <v>60220</v>
      </c>
      <c r="L49" s="18">
        <v>100368</v>
      </c>
      <c r="M49" s="18">
        <v>84300</v>
      </c>
      <c r="N49" s="18">
        <v>0</v>
      </c>
      <c r="O49" s="18">
        <v>0</v>
      </c>
      <c r="P49" s="18"/>
      <c r="Q49" s="18"/>
      <c r="R49" s="18"/>
      <c r="S49" s="18"/>
      <c r="T49" s="18">
        <v>505844.00000000006</v>
      </c>
      <c r="U49" s="18">
        <v>1012000</v>
      </c>
    </row>
    <row r="50" spans="1:21" ht="24" hidden="1" x14ac:dyDescent="0.35">
      <c r="A50" s="13">
        <v>643</v>
      </c>
      <c r="B50" s="5" t="s">
        <v>826</v>
      </c>
      <c r="C50" s="14" t="s">
        <v>605</v>
      </c>
      <c r="D50" s="14" t="s">
        <v>1328</v>
      </c>
      <c r="E50" s="14"/>
      <c r="F50" s="22"/>
      <c r="G50" s="22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/>
      <c r="Q50" s="18"/>
      <c r="R50" s="18"/>
      <c r="S50" s="18"/>
      <c r="T50" s="18">
        <v>0</v>
      </c>
      <c r="U50" s="18">
        <v>625000</v>
      </c>
    </row>
    <row r="51" spans="1:21" ht="24" hidden="1" x14ac:dyDescent="0.35">
      <c r="A51" s="13">
        <v>645</v>
      </c>
      <c r="B51" s="5" t="s">
        <v>827</v>
      </c>
      <c r="C51" s="14" t="s">
        <v>605</v>
      </c>
      <c r="D51" s="14" t="s">
        <v>1328</v>
      </c>
      <c r="E51" s="14"/>
      <c r="F51" s="22"/>
      <c r="G51" s="22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/>
      <c r="Q51" s="18"/>
      <c r="R51" s="18"/>
      <c r="S51" s="18"/>
      <c r="T51" s="18">
        <v>0</v>
      </c>
      <c r="U51" s="18">
        <v>400000</v>
      </c>
    </row>
    <row r="52" spans="1:21" ht="24" hidden="1" x14ac:dyDescent="0.35">
      <c r="A52" s="13">
        <v>646</v>
      </c>
      <c r="B52" s="5" t="s">
        <v>1069</v>
      </c>
      <c r="C52" s="14" t="s">
        <v>605</v>
      </c>
      <c r="D52" s="14" t="s">
        <v>1328</v>
      </c>
      <c r="E52" s="14"/>
      <c r="F52" s="22"/>
      <c r="G52" s="22"/>
      <c r="H52" s="18">
        <v>0</v>
      </c>
      <c r="I52" s="18">
        <v>16726</v>
      </c>
      <c r="J52" s="18">
        <v>18627</v>
      </c>
      <c r="K52" s="18">
        <v>17509</v>
      </c>
      <c r="L52" s="18">
        <v>15142</v>
      </c>
      <c r="M52" s="18">
        <v>18432</v>
      </c>
      <c r="N52" s="18">
        <v>0</v>
      </c>
      <c r="O52" s="18">
        <v>0</v>
      </c>
      <c r="P52" s="18"/>
      <c r="Q52" s="18"/>
      <c r="R52" s="18"/>
      <c r="S52" s="18"/>
      <c r="T52" s="18">
        <v>86436</v>
      </c>
      <c r="U52" s="18">
        <v>221182</v>
      </c>
    </row>
    <row r="53" spans="1:21" ht="24" hidden="1" x14ac:dyDescent="0.35">
      <c r="A53" s="13">
        <v>647</v>
      </c>
      <c r="B53" s="5" t="s">
        <v>828</v>
      </c>
      <c r="C53" s="14" t="s">
        <v>605</v>
      </c>
      <c r="D53" s="14" t="s">
        <v>1328</v>
      </c>
      <c r="E53" s="14"/>
      <c r="F53" s="22"/>
      <c r="G53" s="22"/>
      <c r="H53" s="18">
        <v>10700</v>
      </c>
      <c r="I53" s="18">
        <v>11900</v>
      </c>
      <c r="J53" s="18">
        <v>4500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/>
      <c r="Q53" s="18"/>
      <c r="R53" s="18"/>
      <c r="S53" s="18"/>
      <c r="T53" s="18">
        <v>27100</v>
      </c>
      <c r="U53" s="18">
        <v>102900</v>
      </c>
    </row>
    <row r="54" spans="1:21" ht="24.5" hidden="1" x14ac:dyDescent="0.35">
      <c r="A54" s="13">
        <v>648</v>
      </c>
      <c r="B54" s="5" t="s">
        <v>829</v>
      </c>
      <c r="C54" s="14" t="s">
        <v>942</v>
      </c>
      <c r="D54" s="14" t="s">
        <v>1328</v>
      </c>
      <c r="E54" s="14"/>
      <c r="F54" s="22"/>
      <c r="G54" s="22"/>
      <c r="H54" s="18">
        <v>75709</v>
      </c>
      <c r="I54" s="18">
        <v>85758</v>
      </c>
      <c r="J54" s="18">
        <v>100677</v>
      </c>
      <c r="K54" s="18">
        <v>88716</v>
      </c>
      <c r="L54" s="18">
        <v>79036</v>
      </c>
      <c r="M54" s="18">
        <v>89300</v>
      </c>
      <c r="N54" s="18">
        <v>0</v>
      </c>
      <c r="O54" s="18">
        <v>0</v>
      </c>
      <c r="P54" s="18"/>
      <c r="Q54" s="18"/>
      <c r="R54" s="18"/>
      <c r="S54" s="18"/>
      <c r="T54" s="18">
        <v>519196</v>
      </c>
      <c r="U54" s="18">
        <v>1216000</v>
      </c>
    </row>
    <row r="55" spans="1:21" ht="24" hidden="1" x14ac:dyDescent="0.35">
      <c r="A55" s="13">
        <v>650</v>
      </c>
      <c r="B55" s="5" t="s">
        <v>830</v>
      </c>
      <c r="C55" s="14" t="s">
        <v>605</v>
      </c>
      <c r="D55" s="14" t="s">
        <v>1328</v>
      </c>
      <c r="E55" s="14"/>
      <c r="F55" s="22"/>
      <c r="G55" s="22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/>
      <c r="Q55" s="18"/>
      <c r="R55" s="18"/>
      <c r="S55" s="18"/>
      <c r="T55" s="18">
        <v>0</v>
      </c>
      <c r="U55" s="18">
        <v>319000</v>
      </c>
    </row>
    <row r="56" spans="1:21" ht="24" hidden="1" x14ac:dyDescent="0.35">
      <c r="A56" s="13">
        <v>651</v>
      </c>
      <c r="B56" s="5" t="s">
        <v>1070</v>
      </c>
      <c r="C56" s="14" t="s">
        <v>605</v>
      </c>
      <c r="D56" s="14" t="s">
        <v>1328</v>
      </c>
      <c r="E56" s="14"/>
      <c r="F56" s="22"/>
      <c r="G56" s="22"/>
      <c r="H56" s="18">
        <v>26380</v>
      </c>
      <c r="I56" s="18">
        <v>39500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/>
      <c r="Q56" s="18"/>
      <c r="R56" s="18"/>
      <c r="S56" s="18"/>
      <c r="T56" s="18">
        <v>65880</v>
      </c>
      <c r="U56" s="18">
        <v>153000</v>
      </c>
    </row>
    <row r="57" spans="1:21" ht="24" hidden="1" x14ac:dyDescent="0.35">
      <c r="A57" s="13">
        <v>653</v>
      </c>
      <c r="B57" s="5" t="s">
        <v>832</v>
      </c>
      <c r="C57" s="14" t="s">
        <v>605</v>
      </c>
      <c r="D57" s="14" t="s">
        <v>1328</v>
      </c>
      <c r="E57" s="14"/>
      <c r="F57" s="22"/>
      <c r="G57" s="22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/>
      <c r="Q57" s="18"/>
      <c r="R57" s="18"/>
      <c r="S57" s="18"/>
      <c r="T57" s="18">
        <v>0</v>
      </c>
      <c r="U57" s="18">
        <v>191360</v>
      </c>
    </row>
    <row r="58" spans="1:21" ht="24" hidden="1" x14ac:dyDescent="0.35">
      <c r="A58" s="13">
        <v>658</v>
      </c>
      <c r="B58" s="5" t="s">
        <v>1074</v>
      </c>
      <c r="C58" s="14" t="s">
        <v>605</v>
      </c>
      <c r="D58" s="14" t="s">
        <v>1328</v>
      </c>
      <c r="E58" s="14"/>
      <c r="F58" s="22"/>
      <c r="G58" s="22"/>
      <c r="H58" s="18">
        <v>0</v>
      </c>
      <c r="I58" s="18">
        <v>0</v>
      </c>
      <c r="J58" s="18">
        <v>0</v>
      </c>
      <c r="K58" s="18">
        <v>21000</v>
      </c>
      <c r="L58" s="18">
        <v>21000</v>
      </c>
      <c r="M58" s="18">
        <v>22000</v>
      </c>
      <c r="N58" s="18">
        <v>0</v>
      </c>
      <c r="O58" s="18">
        <v>0</v>
      </c>
      <c r="P58" s="18"/>
      <c r="Q58" s="18"/>
      <c r="R58" s="18"/>
      <c r="S58" s="18"/>
      <c r="T58" s="18">
        <v>64000</v>
      </c>
      <c r="U58" s="18">
        <v>351000</v>
      </c>
    </row>
    <row r="59" spans="1:21" ht="24" hidden="1" x14ac:dyDescent="0.35">
      <c r="A59" s="13">
        <v>661</v>
      </c>
      <c r="B59" s="5" t="s">
        <v>1075</v>
      </c>
      <c r="C59" s="14" t="s">
        <v>605</v>
      </c>
      <c r="D59" s="14" t="s">
        <v>1328</v>
      </c>
      <c r="E59" s="14"/>
      <c r="F59" s="22"/>
      <c r="G59" s="22"/>
      <c r="H59" s="18">
        <v>74900</v>
      </c>
      <c r="I59" s="18">
        <v>86700</v>
      </c>
      <c r="J59" s="18">
        <v>108000</v>
      </c>
      <c r="K59" s="18">
        <v>80000</v>
      </c>
      <c r="L59" s="18">
        <v>82620</v>
      </c>
      <c r="M59" s="18">
        <v>86700</v>
      </c>
      <c r="N59" s="18">
        <v>0</v>
      </c>
      <c r="O59" s="18">
        <v>0</v>
      </c>
      <c r="P59" s="18"/>
      <c r="Q59" s="18"/>
      <c r="R59" s="18"/>
      <c r="S59" s="18"/>
      <c r="T59" s="18">
        <v>518920.00000000006</v>
      </c>
      <c r="U59" s="18">
        <v>1040000</v>
      </c>
    </row>
    <row r="60" spans="1:21" ht="24" hidden="1" x14ac:dyDescent="0.35">
      <c r="A60" s="13">
        <v>675</v>
      </c>
      <c r="B60" s="5" t="s">
        <v>1076</v>
      </c>
      <c r="C60" s="14" t="s">
        <v>605</v>
      </c>
      <c r="D60" s="14" t="s">
        <v>1328</v>
      </c>
      <c r="E60" s="14"/>
      <c r="F60" s="22"/>
      <c r="G60" s="22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/>
      <c r="Q60" s="18"/>
      <c r="R60" s="18"/>
      <c r="S60" s="18"/>
      <c r="T60" s="18">
        <v>0</v>
      </c>
      <c r="U60" s="18">
        <v>148000</v>
      </c>
    </row>
    <row r="61" spans="1:21" hidden="1" x14ac:dyDescent="0.35">
      <c r="A61" s="13">
        <v>767</v>
      </c>
      <c r="B61" s="5" t="s">
        <v>853</v>
      </c>
      <c r="C61" s="14" t="s">
        <v>948</v>
      </c>
      <c r="D61" s="14" t="s">
        <v>1328</v>
      </c>
      <c r="E61" s="14"/>
      <c r="F61" s="22"/>
      <c r="G61" s="22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/>
      <c r="Q61" s="18"/>
      <c r="R61" s="18"/>
      <c r="S61" s="18"/>
      <c r="T61" s="18">
        <v>0</v>
      </c>
      <c r="U61" s="18">
        <v>153545</v>
      </c>
    </row>
    <row r="62" spans="1:21" ht="24.5" hidden="1" x14ac:dyDescent="0.35">
      <c r="A62" s="13">
        <v>769</v>
      </c>
      <c r="B62" s="5" t="s">
        <v>855</v>
      </c>
      <c r="C62" s="14" t="s">
        <v>948</v>
      </c>
      <c r="D62" s="14" t="s">
        <v>1328</v>
      </c>
      <c r="E62" s="14"/>
      <c r="F62" s="22"/>
      <c r="G62" s="22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16000</v>
      </c>
      <c r="N62" s="18">
        <v>0</v>
      </c>
      <c r="O62" s="18">
        <v>0</v>
      </c>
      <c r="P62" s="18"/>
      <c r="Q62" s="18"/>
      <c r="R62" s="18"/>
      <c r="S62" s="18"/>
      <c r="T62" s="18">
        <v>16000</v>
      </c>
      <c r="U62" s="18">
        <v>192000</v>
      </c>
    </row>
    <row r="63" spans="1:21" hidden="1" x14ac:dyDescent="0.35">
      <c r="A63" s="13">
        <v>775</v>
      </c>
      <c r="B63" s="5" t="s">
        <v>856</v>
      </c>
      <c r="C63" s="14" t="s">
        <v>948</v>
      </c>
      <c r="D63" s="14" t="s">
        <v>1328</v>
      </c>
      <c r="E63" s="14"/>
      <c r="F63" s="22"/>
      <c r="G63" s="22"/>
      <c r="H63" s="18">
        <v>47795</v>
      </c>
      <c r="I63" s="18">
        <v>47285</v>
      </c>
      <c r="J63" s="18">
        <v>54808</v>
      </c>
      <c r="K63" s="18">
        <v>55367</v>
      </c>
      <c r="L63" s="18">
        <v>41719</v>
      </c>
      <c r="M63" s="18">
        <v>47607</v>
      </c>
      <c r="N63" s="18">
        <v>0</v>
      </c>
      <c r="O63" s="18">
        <v>0</v>
      </c>
      <c r="P63" s="18"/>
      <c r="Q63" s="18"/>
      <c r="R63" s="18"/>
      <c r="S63" s="18"/>
      <c r="T63" s="18">
        <v>294581</v>
      </c>
      <c r="U63" s="18">
        <v>571287</v>
      </c>
    </row>
    <row r="64" spans="1:21" ht="24.5" hidden="1" x14ac:dyDescent="0.35">
      <c r="A64" s="13">
        <v>809</v>
      </c>
      <c r="B64" s="5" t="s">
        <v>1092</v>
      </c>
      <c r="C64" s="14" t="s">
        <v>948</v>
      </c>
      <c r="D64" s="14" t="s">
        <v>1328</v>
      </c>
      <c r="E64" s="14"/>
      <c r="F64" s="22"/>
      <c r="G64" s="22"/>
      <c r="H64" s="18">
        <v>-189890</v>
      </c>
      <c r="I64" s="18">
        <v>184040</v>
      </c>
      <c r="J64" s="18">
        <v>369760</v>
      </c>
      <c r="K64" s="18">
        <v>262019.99999999997</v>
      </c>
      <c r="L64" s="18">
        <v>356720</v>
      </c>
      <c r="M64" s="18">
        <v>59800</v>
      </c>
      <c r="N64" s="18">
        <v>0</v>
      </c>
      <c r="O64" s="18">
        <v>0</v>
      </c>
      <c r="P64" s="18"/>
      <c r="Q64" s="18"/>
      <c r="R64" s="18"/>
      <c r="S64" s="18"/>
      <c r="T64" s="18">
        <v>1042450</v>
      </c>
      <c r="U64" s="18">
        <v>1134000</v>
      </c>
    </row>
    <row r="65" spans="1:21" hidden="1" x14ac:dyDescent="0.35">
      <c r="A65" s="13">
        <v>822</v>
      </c>
      <c r="B65" s="5" t="s">
        <v>1166</v>
      </c>
      <c r="C65" s="14" t="s">
        <v>948</v>
      </c>
      <c r="D65" s="14" t="s">
        <v>1328</v>
      </c>
      <c r="E65" s="14"/>
      <c r="F65" s="22"/>
      <c r="G65" s="22"/>
      <c r="H65" s="18">
        <v>11600</v>
      </c>
      <c r="I65" s="18">
        <v>11074</v>
      </c>
      <c r="J65" s="18">
        <v>14665</v>
      </c>
      <c r="K65" s="18">
        <v>14000</v>
      </c>
      <c r="L65" s="18">
        <v>14000</v>
      </c>
      <c r="M65" s="18">
        <v>14000</v>
      </c>
      <c r="N65" s="18">
        <v>0</v>
      </c>
      <c r="O65" s="18">
        <v>0</v>
      </c>
      <c r="P65" s="18"/>
      <c r="Q65" s="18"/>
      <c r="R65" s="18"/>
      <c r="S65" s="18"/>
      <c r="T65" s="18">
        <v>79339</v>
      </c>
      <c r="U65" s="18">
        <v>121000</v>
      </c>
    </row>
    <row r="66" spans="1:21" ht="24.5" hidden="1" x14ac:dyDescent="0.35">
      <c r="A66" s="13">
        <v>840</v>
      </c>
      <c r="B66" s="5" t="s">
        <v>881</v>
      </c>
      <c r="C66" s="14" t="s">
        <v>948</v>
      </c>
      <c r="D66" s="14" t="s">
        <v>1328</v>
      </c>
      <c r="E66" s="14"/>
      <c r="F66" s="22"/>
      <c r="G66" s="22"/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/>
      <c r="Q66" s="19"/>
      <c r="R66" s="19"/>
      <c r="S66" s="19"/>
      <c r="T66" s="18">
        <v>0</v>
      </c>
      <c r="U66" s="19">
        <v>0</v>
      </c>
    </row>
    <row r="67" spans="1:21" hidden="1" x14ac:dyDescent="0.35">
      <c r="A67" s="13">
        <v>864</v>
      </c>
      <c r="B67" s="5" t="s">
        <v>1167</v>
      </c>
      <c r="C67" s="14" t="s">
        <v>948</v>
      </c>
      <c r="D67" s="14" t="s">
        <v>1328</v>
      </c>
      <c r="E67" s="14"/>
      <c r="F67" s="22"/>
      <c r="G67" s="22"/>
      <c r="H67" s="18">
        <v>59553</v>
      </c>
      <c r="I67" s="18">
        <v>50124</v>
      </c>
      <c r="J67" s="18">
        <v>58385</v>
      </c>
      <c r="K67" s="18">
        <v>84961</v>
      </c>
      <c r="L67" s="18">
        <v>74460</v>
      </c>
      <c r="M67" s="18">
        <v>51752</v>
      </c>
      <c r="N67" s="18">
        <v>0</v>
      </c>
      <c r="O67" s="18">
        <v>0</v>
      </c>
      <c r="P67" s="18"/>
      <c r="Q67" s="18"/>
      <c r="R67" s="18"/>
      <c r="S67" s="18"/>
      <c r="T67" s="18">
        <v>379234.99999999994</v>
      </c>
      <c r="U67" s="18">
        <v>621028</v>
      </c>
    </row>
    <row r="68" spans="1:21" ht="24.5" hidden="1" x14ac:dyDescent="0.35">
      <c r="A68" s="13">
        <v>865</v>
      </c>
      <c r="B68" s="5" t="s">
        <v>893</v>
      </c>
      <c r="C68" s="14" t="s">
        <v>948</v>
      </c>
      <c r="D68" s="14" t="s">
        <v>1328</v>
      </c>
      <c r="E68" s="14"/>
      <c r="F68" s="22"/>
      <c r="G68" s="22"/>
      <c r="H68" s="18">
        <v>-1159.9999999999966</v>
      </c>
      <c r="I68" s="18">
        <v>-186640</v>
      </c>
      <c r="J68" s="18">
        <v>79880</v>
      </c>
      <c r="K68" s="18">
        <v>67670</v>
      </c>
      <c r="L68" s="18">
        <v>0</v>
      </c>
      <c r="M68" s="18">
        <v>76000</v>
      </c>
      <c r="N68" s="18">
        <v>0</v>
      </c>
      <c r="O68" s="18">
        <v>0</v>
      </c>
      <c r="P68" s="18"/>
      <c r="Q68" s="18"/>
      <c r="R68" s="18"/>
      <c r="S68" s="18"/>
      <c r="T68" s="18">
        <v>35750.000000000015</v>
      </c>
      <c r="U68" s="18">
        <v>938399.99999999988</v>
      </c>
    </row>
    <row r="69" spans="1:21" hidden="1" x14ac:dyDescent="0.35">
      <c r="A69" s="13">
        <v>866</v>
      </c>
      <c r="B69" s="5" t="s">
        <v>1103</v>
      </c>
      <c r="C69" s="14" t="s">
        <v>948</v>
      </c>
      <c r="D69" s="14" t="s">
        <v>1328</v>
      </c>
      <c r="E69" s="14"/>
      <c r="F69" s="22"/>
      <c r="G69" s="22"/>
      <c r="H69" s="18">
        <v>-320820</v>
      </c>
      <c r="I69" s="18">
        <v>-74000</v>
      </c>
      <c r="J69" s="18">
        <v>-280.00000000000114</v>
      </c>
      <c r="K69" s="18">
        <v>7370.0000000000045</v>
      </c>
      <c r="L69" s="18">
        <v>0</v>
      </c>
      <c r="M69" s="18">
        <v>59500</v>
      </c>
      <c r="N69" s="18">
        <v>0</v>
      </c>
      <c r="O69" s="18">
        <v>0</v>
      </c>
      <c r="P69" s="18"/>
      <c r="Q69" s="18"/>
      <c r="R69" s="18"/>
      <c r="S69" s="18"/>
      <c r="T69" s="18">
        <v>-328230</v>
      </c>
      <c r="U69" s="18">
        <v>712000</v>
      </c>
    </row>
    <row r="70" spans="1:21" ht="24.5" hidden="1" x14ac:dyDescent="0.35">
      <c r="A70" s="13">
        <v>868</v>
      </c>
      <c r="B70" s="5" t="s">
        <v>894</v>
      </c>
      <c r="C70" s="14" t="s">
        <v>939</v>
      </c>
      <c r="D70" s="14" t="s">
        <v>1328</v>
      </c>
      <c r="E70" s="14"/>
      <c r="F70" s="22"/>
      <c r="G70" s="22"/>
      <c r="H70" s="18">
        <v>-13970</v>
      </c>
      <c r="I70" s="18">
        <v>-6090</v>
      </c>
      <c r="J70" s="18">
        <v>4310</v>
      </c>
      <c r="K70" s="18">
        <v>0</v>
      </c>
      <c r="L70" s="18">
        <v>0</v>
      </c>
      <c r="M70" s="18">
        <v>5000</v>
      </c>
      <c r="N70" s="18">
        <v>0</v>
      </c>
      <c r="O70" s="18">
        <v>0</v>
      </c>
      <c r="P70" s="18"/>
      <c r="Q70" s="18"/>
      <c r="R70" s="18"/>
      <c r="S70" s="18"/>
      <c r="T70" s="18">
        <v>-10750.000000000004</v>
      </c>
      <c r="U70" s="18">
        <v>60000</v>
      </c>
    </row>
    <row r="71" spans="1:21" ht="24.5" hidden="1" x14ac:dyDescent="0.35">
      <c r="A71" s="13">
        <v>990</v>
      </c>
      <c r="B71" s="5" t="s">
        <v>931</v>
      </c>
      <c r="C71" s="14" t="s">
        <v>950</v>
      </c>
      <c r="D71" s="14" t="s">
        <v>1328</v>
      </c>
      <c r="E71" s="14"/>
      <c r="F71" s="22"/>
      <c r="G71" s="22"/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219000</v>
      </c>
      <c r="N71" s="18">
        <v>0</v>
      </c>
      <c r="O71" s="18">
        <v>0</v>
      </c>
      <c r="P71" s="18"/>
      <c r="Q71" s="18"/>
      <c r="R71" s="18"/>
      <c r="S71" s="18"/>
      <c r="T71" s="18">
        <v>219000</v>
      </c>
      <c r="U71" s="18">
        <v>2639000</v>
      </c>
    </row>
    <row r="72" spans="1:21" hidden="1" x14ac:dyDescent="0.35">
      <c r="A72" s="13">
        <v>994</v>
      </c>
      <c r="B72" s="5" t="s">
        <v>934</v>
      </c>
      <c r="C72" s="14" t="s">
        <v>950</v>
      </c>
      <c r="D72" s="14" t="s">
        <v>1328</v>
      </c>
      <c r="E72" s="14"/>
      <c r="F72" s="22"/>
      <c r="G72" s="22"/>
      <c r="H72" s="18">
        <v>266260.00000000006</v>
      </c>
      <c r="I72" s="18">
        <v>244920.00000000003</v>
      </c>
      <c r="J72" s="18">
        <v>272480</v>
      </c>
      <c r="K72" s="18">
        <v>179670</v>
      </c>
      <c r="L72" s="18">
        <v>0</v>
      </c>
      <c r="M72" s="18">
        <v>244541.31835849432</v>
      </c>
      <c r="N72" s="18">
        <v>0</v>
      </c>
      <c r="O72" s="18">
        <v>0</v>
      </c>
      <c r="P72" s="18"/>
      <c r="Q72" s="18"/>
      <c r="R72" s="18"/>
      <c r="S72" s="18"/>
      <c r="T72" s="18">
        <v>1207871.3183584944</v>
      </c>
      <c r="U72" s="18">
        <v>3393819.9999999995</v>
      </c>
    </row>
    <row r="73" spans="1:21" ht="24" hidden="1" x14ac:dyDescent="0.35">
      <c r="A73" s="13">
        <v>1024</v>
      </c>
      <c r="B73" s="5" t="s">
        <v>615</v>
      </c>
      <c r="C73" s="14" t="s">
        <v>607</v>
      </c>
      <c r="D73" s="14" t="s">
        <v>1328</v>
      </c>
      <c r="E73" s="14"/>
      <c r="F73" s="22"/>
      <c r="G73" s="22"/>
      <c r="H73" s="18">
        <v>409300</v>
      </c>
      <c r="I73" s="18">
        <v>46500</v>
      </c>
      <c r="J73" s="18">
        <v>0</v>
      </c>
      <c r="K73" s="18">
        <v>31900</v>
      </c>
      <c r="L73" s="18">
        <v>1670770</v>
      </c>
      <c r="M73" s="18">
        <v>0</v>
      </c>
      <c r="N73" s="18">
        <v>0</v>
      </c>
      <c r="O73" s="18">
        <v>0</v>
      </c>
      <c r="P73" s="18"/>
      <c r="Q73" s="18"/>
      <c r="R73" s="18"/>
      <c r="S73" s="18"/>
      <c r="T73" s="18">
        <v>2158470</v>
      </c>
      <c r="U73" s="18">
        <v>1177000</v>
      </c>
    </row>
    <row r="74" spans="1:21" ht="24" hidden="1" x14ac:dyDescent="0.35">
      <c r="A74" s="13">
        <v>1026</v>
      </c>
      <c r="B74" s="5" t="s">
        <v>617</v>
      </c>
      <c r="C74" s="14" t="s">
        <v>607</v>
      </c>
      <c r="D74" s="14" t="s">
        <v>1328</v>
      </c>
      <c r="E74" s="14"/>
      <c r="F74" s="22"/>
      <c r="G74" s="22"/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/>
      <c r="Q74" s="18"/>
      <c r="R74" s="18"/>
      <c r="S74" s="18"/>
      <c r="T74" s="18">
        <v>0</v>
      </c>
      <c r="U74" s="18">
        <v>381600</v>
      </c>
    </row>
    <row r="75" spans="1:21" hidden="1" x14ac:dyDescent="0.35">
      <c r="A75" s="13">
        <v>1027</v>
      </c>
      <c r="B75" s="5" t="s">
        <v>1183</v>
      </c>
      <c r="C75" s="14">
        <v>9</v>
      </c>
      <c r="D75" s="14" t="s">
        <v>1328</v>
      </c>
      <c r="E75" s="14" t="s">
        <v>21</v>
      </c>
      <c r="F75" s="22"/>
      <c r="G75" s="22">
        <v>9</v>
      </c>
      <c r="H75" s="18">
        <v>138000</v>
      </c>
      <c r="I75" s="18">
        <v>151000</v>
      </c>
      <c r="J75" s="18">
        <v>92000</v>
      </c>
      <c r="K75" s="18">
        <v>115000</v>
      </c>
      <c r="L75" s="18">
        <v>0</v>
      </c>
      <c r="M75" s="18">
        <v>0</v>
      </c>
      <c r="N75" s="18">
        <v>0</v>
      </c>
      <c r="O75" s="18">
        <v>0</v>
      </c>
      <c r="P75" s="18"/>
      <c r="Q75" s="18"/>
      <c r="R75" s="18"/>
      <c r="S75" s="18"/>
      <c r="T75" s="18">
        <v>496000</v>
      </c>
      <c r="U75" s="18">
        <v>1595000</v>
      </c>
    </row>
    <row r="76" spans="1:21" ht="24" hidden="1" x14ac:dyDescent="0.35">
      <c r="A76" s="13">
        <v>1034</v>
      </c>
      <c r="B76" s="5" t="s">
        <v>618</v>
      </c>
      <c r="C76" s="14" t="s">
        <v>609</v>
      </c>
      <c r="D76" s="14" t="s">
        <v>1328</v>
      </c>
      <c r="E76" s="14"/>
      <c r="F76" s="22"/>
      <c r="G76" s="22"/>
      <c r="H76" s="18">
        <v>28788</v>
      </c>
      <c r="I76" s="18">
        <v>-1514914</v>
      </c>
      <c r="J76" s="18">
        <v>32143</v>
      </c>
      <c r="K76" s="18">
        <v>32705</v>
      </c>
      <c r="L76" s="18">
        <v>16755</v>
      </c>
      <c r="M76" s="18">
        <v>30900</v>
      </c>
      <c r="N76" s="18">
        <v>0</v>
      </c>
      <c r="O76" s="18">
        <v>0</v>
      </c>
      <c r="P76" s="18"/>
      <c r="Q76" s="18"/>
      <c r="R76" s="18"/>
      <c r="S76" s="18"/>
      <c r="T76" s="18">
        <v>-1373622.9999999998</v>
      </c>
      <c r="U76" s="18">
        <v>696000</v>
      </c>
    </row>
    <row r="77" spans="1:21" hidden="1" x14ac:dyDescent="0.35">
      <c r="A77" s="13">
        <v>1037</v>
      </c>
      <c r="B77" s="5" t="s">
        <v>1184</v>
      </c>
      <c r="C77" s="14">
        <v>9</v>
      </c>
      <c r="D77" s="14" t="s">
        <v>1328</v>
      </c>
      <c r="E77" s="14" t="s">
        <v>21</v>
      </c>
      <c r="F77" s="22"/>
      <c r="G77" s="22">
        <v>9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/>
      <c r="Q77" s="18"/>
      <c r="R77" s="18"/>
      <c r="S77" s="18"/>
      <c r="T77" s="18">
        <v>0</v>
      </c>
      <c r="U77" s="18">
        <v>3126000</v>
      </c>
    </row>
    <row r="78" spans="1:21" ht="24.5" hidden="1" x14ac:dyDescent="0.35">
      <c r="A78" s="13">
        <v>1042</v>
      </c>
      <c r="B78" s="5" t="s">
        <v>620</v>
      </c>
      <c r="C78" s="14" t="s">
        <v>607</v>
      </c>
      <c r="D78" s="14" t="s">
        <v>1328</v>
      </c>
      <c r="E78" s="14"/>
      <c r="F78" s="22"/>
      <c r="G78" s="22"/>
      <c r="H78" s="18">
        <v>10000</v>
      </c>
      <c r="I78" s="18">
        <v>10000</v>
      </c>
      <c r="J78" s="18">
        <v>10000</v>
      </c>
      <c r="K78" s="18">
        <v>10000</v>
      </c>
      <c r="L78" s="18">
        <v>10118.73</v>
      </c>
      <c r="M78" s="18">
        <v>10000</v>
      </c>
      <c r="N78" s="18">
        <v>0</v>
      </c>
      <c r="O78" s="18">
        <v>0</v>
      </c>
      <c r="P78" s="18"/>
      <c r="Q78" s="18"/>
      <c r="R78" s="18"/>
      <c r="S78" s="18"/>
      <c r="T78" s="18">
        <v>60118.729999999996</v>
      </c>
      <c r="U78" s="18">
        <v>121000</v>
      </c>
    </row>
    <row r="79" spans="1:21" ht="24.5" hidden="1" x14ac:dyDescent="0.35">
      <c r="A79" s="13">
        <v>1043</v>
      </c>
      <c r="B79" s="5" t="s">
        <v>621</v>
      </c>
      <c r="C79" s="14" t="s">
        <v>607</v>
      </c>
      <c r="D79" s="14" t="s">
        <v>1328</v>
      </c>
      <c r="E79" s="14"/>
      <c r="F79" s="22"/>
      <c r="G79" s="22"/>
      <c r="H79" s="18">
        <v>16500</v>
      </c>
      <c r="I79" s="18">
        <v>16500</v>
      </c>
      <c r="J79" s="18">
        <v>16500</v>
      </c>
      <c r="K79" s="18">
        <v>16500</v>
      </c>
      <c r="L79" s="18">
        <v>16500</v>
      </c>
      <c r="M79" s="18">
        <v>15500</v>
      </c>
      <c r="N79" s="18">
        <v>0</v>
      </c>
      <c r="O79" s="18">
        <v>0</v>
      </c>
      <c r="P79" s="18"/>
      <c r="Q79" s="18"/>
      <c r="R79" s="18"/>
      <c r="S79" s="18"/>
      <c r="T79" s="18">
        <v>98000</v>
      </c>
      <c r="U79" s="18">
        <v>187000</v>
      </c>
    </row>
    <row r="80" spans="1:21" ht="24" hidden="1" x14ac:dyDescent="0.35">
      <c r="A80" s="13">
        <v>1044</v>
      </c>
      <c r="B80" s="5" t="s">
        <v>1140</v>
      </c>
      <c r="C80" s="14" t="s">
        <v>607</v>
      </c>
      <c r="D80" s="14" t="s">
        <v>1328</v>
      </c>
      <c r="E80" s="14"/>
      <c r="F80" s="22"/>
      <c r="G80" s="22"/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3000</v>
      </c>
      <c r="N80" s="18">
        <v>0</v>
      </c>
      <c r="O80" s="18">
        <v>0</v>
      </c>
      <c r="P80" s="18"/>
      <c r="Q80" s="18"/>
      <c r="R80" s="18"/>
      <c r="S80" s="18"/>
      <c r="T80" s="18">
        <v>3000</v>
      </c>
      <c r="U80" s="18">
        <v>21000</v>
      </c>
    </row>
    <row r="81" spans="1:21" ht="24" hidden="1" x14ac:dyDescent="0.35">
      <c r="A81" s="13">
        <v>1045</v>
      </c>
      <c r="B81" s="5" t="s">
        <v>622</v>
      </c>
      <c r="C81" s="14" t="s">
        <v>607</v>
      </c>
      <c r="D81" s="14" t="s">
        <v>1328</v>
      </c>
      <c r="E81" s="14"/>
      <c r="F81" s="22"/>
      <c r="G81" s="22"/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/>
      <c r="Q81" s="18"/>
      <c r="R81" s="18"/>
      <c r="S81" s="18"/>
      <c r="T81" s="18">
        <v>0</v>
      </c>
      <c r="U81" s="18">
        <v>2338000</v>
      </c>
    </row>
    <row r="82" spans="1:21" ht="24.5" hidden="1" x14ac:dyDescent="0.35">
      <c r="A82" s="13">
        <v>1049</v>
      </c>
      <c r="B82" s="5" t="s">
        <v>624</v>
      </c>
      <c r="C82" s="14" t="s">
        <v>607</v>
      </c>
      <c r="D82" s="14" t="s">
        <v>1328</v>
      </c>
      <c r="E82" s="14"/>
      <c r="F82" s="22"/>
      <c r="G82" s="22"/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/>
      <c r="Q82" s="18"/>
      <c r="R82" s="18"/>
      <c r="S82" s="18"/>
      <c r="T82" s="18">
        <v>0</v>
      </c>
      <c r="U82" s="18">
        <v>96000</v>
      </c>
    </row>
    <row r="83" spans="1:21" ht="24" hidden="1" x14ac:dyDescent="0.35">
      <c r="A83" s="13">
        <v>1050</v>
      </c>
      <c r="B83" s="5" t="s">
        <v>1142</v>
      </c>
      <c r="C83" s="14" t="s">
        <v>607</v>
      </c>
      <c r="D83" s="14" t="s">
        <v>1328</v>
      </c>
      <c r="E83" s="14"/>
      <c r="F83" s="22"/>
      <c r="G83" s="22"/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/>
      <c r="Q83" s="18"/>
      <c r="R83" s="18"/>
      <c r="S83" s="18"/>
      <c r="T83" s="18">
        <v>0</v>
      </c>
      <c r="U83" s="18">
        <v>302000</v>
      </c>
    </row>
    <row r="84" spans="1:21" hidden="1" x14ac:dyDescent="0.35">
      <c r="A84" s="13">
        <v>1051</v>
      </c>
      <c r="B84" s="5" t="s">
        <v>625</v>
      </c>
      <c r="C84" s="17"/>
      <c r="D84" s="14" t="s">
        <v>1328</v>
      </c>
      <c r="E84" s="14"/>
      <c r="F84" s="22"/>
      <c r="G84" s="22"/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/>
      <c r="Q84" s="19"/>
      <c r="R84" s="19"/>
      <c r="S84" s="19"/>
      <c r="T84" s="18">
        <v>0</v>
      </c>
      <c r="U84" s="19">
        <v>0</v>
      </c>
    </row>
    <row r="85" spans="1:21" ht="24" hidden="1" x14ac:dyDescent="0.35">
      <c r="A85" s="13">
        <v>1052</v>
      </c>
      <c r="B85" s="5" t="s">
        <v>1143</v>
      </c>
      <c r="C85" s="14" t="s">
        <v>607</v>
      </c>
      <c r="D85" s="14" t="s">
        <v>1328</v>
      </c>
      <c r="E85" s="14"/>
      <c r="F85" s="22"/>
      <c r="G85" s="22"/>
      <c r="H85" s="18">
        <v>197000</v>
      </c>
      <c r="I85" s="18">
        <v>84880</v>
      </c>
      <c r="J85" s="18">
        <v>222000</v>
      </c>
      <c r="K85" s="18">
        <v>119000</v>
      </c>
      <c r="L85" s="18">
        <v>189000</v>
      </c>
      <c r="M85" s="18">
        <v>115000</v>
      </c>
      <c r="N85" s="18">
        <v>0</v>
      </c>
      <c r="O85" s="18">
        <v>0</v>
      </c>
      <c r="P85" s="18"/>
      <c r="Q85" s="18"/>
      <c r="R85" s="18"/>
      <c r="S85" s="18"/>
      <c r="T85" s="18">
        <v>926880</v>
      </c>
      <c r="U85" s="18">
        <v>1910752</v>
      </c>
    </row>
    <row r="86" spans="1:21" ht="24" hidden="1" x14ac:dyDescent="0.35">
      <c r="A86" s="13">
        <v>1053</v>
      </c>
      <c r="B86" s="5" t="s">
        <v>1144</v>
      </c>
      <c r="C86" s="14" t="s">
        <v>607</v>
      </c>
      <c r="D86" s="14" t="s">
        <v>1328</v>
      </c>
      <c r="E86" s="14"/>
      <c r="F86" s="22"/>
      <c r="G86" s="22"/>
      <c r="H86" s="18">
        <v>0</v>
      </c>
      <c r="I86" s="18">
        <v>0</v>
      </c>
      <c r="J86" s="18">
        <v>0</v>
      </c>
      <c r="K86" s="18">
        <v>0</v>
      </c>
      <c r="L86" s="18">
        <v>106000</v>
      </c>
      <c r="M86" s="18">
        <v>95000</v>
      </c>
      <c r="N86" s="18">
        <v>0</v>
      </c>
      <c r="O86" s="18">
        <v>0</v>
      </c>
      <c r="P86" s="18"/>
      <c r="Q86" s="18"/>
      <c r="R86" s="18"/>
      <c r="S86" s="18"/>
      <c r="T86" s="18">
        <v>201000</v>
      </c>
      <c r="U86" s="18">
        <v>1136000</v>
      </c>
    </row>
    <row r="87" spans="1:21" ht="24" hidden="1" x14ac:dyDescent="0.35">
      <c r="A87" s="13">
        <v>1054</v>
      </c>
      <c r="B87" s="5" t="s">
        <v>629</v>
      </c>
      <c r="C87" s="14" t="s">
        <v>607</v>
      </c>
      <c r="D87" s="14" t="s">
        <v>1328</v>
      </c>
      <c r="E87" s="14"/>
      <c r="F87" s="22"/>
      <c r="G87" s="22"/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/>
      <c r="Q87" s="18"/>
      <c r="R87" s="18"/>
      <c r="S87" s="18"/>
      <c r="T87" s="18">
        <v>0</v>
      </c>
      <c r="U87" s="18">
        <v>30637.249999999993</v>
      </c>
    </row>
    <row r="88" spans="1:21" ht="24" hidden="1" x14ac:dyDescent="0.35">
      <c r="A88" s="13">
        <v>1098</v>
      </c>
      <c r="B88" s="5" t="s">
        <v>635</v>
      </c>
      <c r="C88" s="14" t="s">
        <v>953</v>
      </c>
      <c r="D88" s="14" t="s">
        <v>1328</v>
      </c>
      <c r="E88" s="14"/>
      <c r="F88" s="22"/>
      <c r="G88" s="22"/>
      <c r="H88" s="18">
        <v>-8870.0000000000018</v>
      </c>
      <c r="I88" s="18">
        <v>10820</v>
      </c>
      <c r="J88" s="18">
        <v>0</v>
      </c>
      <c r="K88" s="18">
        <v>0</v>
      </c>
      <c r="L88" s="18">
        <v>0</v>
      </c>
      <c r="M88" s="18">
        <v>20569.499999999989</v>
      </c>
      <c r="N88" s="18">
        <v>0</v>
      </c>
      <c r="O88" s="18">
        <v>0</v>
      </c>
      <c r="P88" s="18"/>
      <c r="Q88" s="18"/>
      <c r="R88" s="18"/>
      <c r="S88" s="18"/>
      <c r="T88" s="18">
        <v>22519.499999999989</v>
      </c>
      <c r="U88" s="18">
        <v>321499.99999999988</v>
      </c>
    </row>
    <row r="89" spans="1:21" ht="24" hidden="1" x14ac:dyDescent="0.35">
      <c r="A89" s="13">
        <v>1100</v>
      </c>
      <c r="B89" s="5" t="s">
        <v>636</v>
      </c>
      <c r="C89" s="14" t="s">
        <v>953</v>
      </c>
      <c r="D89" s="14" t="s">
        <v>1328</v>
      </c>
      <c r="E89" s="14"/>
      <c r="F89" s="22"/>
      <c r="G89" s="22"/>
      <c r="H89" s="18">
        <v>524400</v>
      </c>
      <c r="I89" s="18">
        <v>19509.999999999996</v>
      </c>
      <c r="J89" s="18">
        <v>8030.0000000000009</v>
      </c>
      <c r="K89" s="18">
        <v>-2750</v>
      </c>
      <c r="L89" s="18">
        <v>0</v>
      </c>
      <c r="M89" s="18">
        <v>127000</v>
      </c>
      <c r="N89" s="18">
        <v>0</v>
      </c>
      <c r="O89" s="18">
        <v>0</v>
      </c>
      <c r="P89" s="18"/>
      <c r="Q89" s="18"/>
      <c r="R89" s="18"/>
      <c r="S89" s="18"/>
      <c r="T89" s="18">
        <v>676189.99999999988</v>
      </c>
      <c r="U89" s="18">
        <v>1493000</v>
      </c>
    </row>
    <row r="90" spans="1:21" ht="24" hidden="1" x14ac:dyDescent="0.35">
      <c r="A90" s="13">
        <v>1108</v>
      </c>
      <c r="B90" s="5" t="s">
        <v>639</v>
      </c>
      <c r="C90" s="14" t="s">
        <v>604</v>
      </c>
      <c r="D90" s="14" t="s">
        <v>1328</v>
      </c>
      <c r="E90" s="14"/>
      <c r="F90" s="22"/>
      <c r="G90" s="22"/>
      <c r="H90" s="18">
        <v>-33000</v>
      </c>
      <c r="I90" s="18">
        <v>-33000</v>
      </c>
      <c r="J90" s="18">
        <v>-33000</v>
      </c>
      <c r="K90" s="18">
        <v>-33000</v>
      </c>
      <c r="L90" s="18">
        <v>-33000</v>
      </c>
      <c r="M90" s="18">
        <v>-33000</v>
      </c>
      <c r="N90" s="18">
        <v>0</v>
      </c>
      <c r="O90" s="18">
        <v>0</v>
      </c>
      <c r="P90" s="18"/>
      <c r="Q90" s="18"/>
      <c r="R90" s="18"/>
      <c r="S90" s="18"/>
      <c r="T90" s="18">
        <v>-198000</v>
      </c>
      <c r="U90" s="18">
        <v>-266000</v>
      </c>
    </row>
    <row r="91" spans="1:21" ht="24" hidden="1" x14ac:dyDescent="0.35">
      <c r="A91" s="13">
        <v>1110</v>
      </c>
      <c r="B91" s="5" t="s">
        <v>640</v>
      </c>
      <c r="C91" s="14" t="s">
        <v>604</v>
      </c>
      <c r="D91" s="14" t="s">
        <v>1328</v>
      </c>
      <c r="E91" s="14"/>
      <c r="F91" s="22"/>
      <c r="G91" s="22"/>
      <c r="H91" s="18">
        <v>-2828000</v>
      </c>
      <c r="I91" s="18">
        <v>0</v>
      </c>
      <c r="J91" s="18">
        <v>0</v>
      </c>
      <c r="K91" s="18">
        <v>0</v>
      </c>
      <c r="L91" s="18">
        <v>0</v>
      </c>
      <c r="M91" s="18">
        <v>430000</v>
      </c>
      <c r="N91" s="18">
        <v>0</v>
      </c>
      <c r="O91" s="18">
        <v>0</v>
      </c>
      <c r="P91" s="18"/>
      <c r="Q91" s="18"/>
      <c r="R91" s="18"/>
      <c r="S91" s="18"/>
      <c r="T91" s="18">
        <v>-2398000</v>
      </c>
      <c r="U91" s="18">
        <v>5163000</v>
      </c>
    </row>
    <row r="92" spans="1:21" ht="24" hidden="1" x14ac:dyDescent="0.35">
      <c r="A92" s="13">
        <v>1112</v>
      </c>
      <c r="B92" s="5" t="s">
        <v>641</v>
      </c>
      <c r="C92" s="14" t="s">
        <v>604</v>
      </c>
      <c r="D92" s="14" t="s">
        <v>1328</v>
      </c>
      <c r="E92" s="14"/>
      <c r="F92" s="22"/>
      <c r="G92" s="22"/>
      <c r="H92" s="18">
        <v>-373000</v>
      </c>
      <c r="I92" s="18">
        <v>77000</v>
      </c>
      <c r="J92" s="18">
        <v>77000</v>
      </c>
      <c r="K92" s="18">
        <v>77000</v>
      </c>
      <c r="L92" s="18">
        <v>77000</v>
      </c>
      <c r="M92" s="18">
        <v>-161000</v>
      </c>
      <c r="N92" s="18">
        <v>0</v>
      </c>
      <c r="O92" s="18">
        <v>0</v>
      </c>
      <c r="P92" s="18"/>
      <c r="Q92" s="18"/>
      <c r="R92" s="18"/>
      <c r="S92" s="18"/>
      <c r="T92" s="18">
        <v>-226000</v>
      </c>
      <c r="U92" s="18">
        <v>8652000</v>
      </c>
    </row>
    <row r="93" spans="1:21" ht="36.5" hidden="1" x14ac:dyDescent="0.35">
      <c r="A93" s="13">
        <v>1276</v>
      </c>
      <c r="B93" s="5" t="s">
        <v>674</v>
      </c>
      <c r="C93" s="14" t="s">
        <v>961</v>
      </c>
      <c r="D93" s="14" t="s">
        <v>1328</v>
      </c>
      <c r="E93" s="14"/>
      <c r="F93" s="22"/>
      <c r="G93" s="22"/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/>
      <c r="Q93" s="18"/>
      <c r="R93" s="18"/>
      <c r="S93" s="18"/>
      <c r="T93" s="18">
        <v>0</v>
      </c>
      <c r="U93" s="18">
        <v>0</v>
      </c>
    </row>
    <row r="94" spans="1:21" ht="24.5" hidden="1" x14ac:dyDescent="0.35">
      <c r="A94" s="13">
        <v>1296</v>
      </c>
      <c r="B94" s="5" t="s">
        <v>676</v>
      </c>
      <c r="C94" s="14" t="s">
        <v>607</v>
      </c>
      <c r="D94" s="14" t="s">
        <v>1328</v>
      </c>
      <c r="E94" s="14"/>
      <c r="F94" s="22"/>
      <c r="G94" s="22"/>
      <c r="H94" s="18">
        <v>0</v>
      </c>
      <c r="I94" s="18">
        <v>0</v>
      </c>
      <c r="J94" s="18">
        <v>0</v>
      </c>
      <c r="K94" s="18">
        <v>0</v>
      </c>
      <c r="L94" s="18">
        <v>731.11999999998102</v>
      </c>
      <c r="M94" s="18">
        <v>731.11999999998102</v>
      </c>
      <c r="N94" s="18">
        <v>0</v>
      </c>
      <c r="O94" s="18">
        <v>0</v>
      </c>
      <c r="P94" s="18"/>
      <c r="Q94" s="18"/>
      <c r="R94" s="18"/>
      <c r="S94" s="18"/>
      <c r="T94" s="18">
        <v>1462.239999999962</v>
      </c>
      <c r="U94" s="18">
        <v>4804.45</v>
      </c>
    </row>
    <row r="95" spans="1:21" ht="24" hidden="1" x14ac:dyDescent="0.35">
      <c r="A95" s="13">
        <v>1298</v>
      </c>
      <c r="B95" s="5" t="s">
        <v>1001</v>
      </c>
      <c r="C95" s="14" t="s">
        <v>957</v>
      </c>
      <c r="D95" s="14" t="s">
        <v>1328</v>
      </c>
      <c r="E95" s="14"/>
      <c r="F95" s="22"/>
      <c r="G95" s="22"/>
      <c r="H95" s="18">
        <v>0</v>
      </c>
      <c r="I95" s="18">
        <v>-11829.999999999998</v>
      </c>
      <c r="J95" s="18">
        <v>-116440.00000000003</v>
      </c>
      <c r="K95" s="18">
        <v>175780</v>
      </c>
      <c r="L95" s="18">
        <v>0</v>
      </c>
      <c r="M95" s="18">
        <v>93060</v>
      </c>
      <c r="N95" s="18">
        <v>0</v>
      </c>
      <c r="O95" s="18">
        <v>0</v>
      </c>
      <c r="P95" s="18"/>
      <c r="Q95" s="18"/>
      <c r="R95" s="18"/>
      <c r="S95" s="18"/>
      <c r="T95" s="18">
        <v>140569.99999999997</v>
      </c>
      <c r="U95" s="18">
        <v>1382000</v>
      </c>
    </row>
    <row r="96" spans="1:21" ht="24.5" hidden="1" x14ac:dyDescent="0.35">
      <c r="A96" s="13">
        <v>1300</v>
      </c>
      <c r="B96" s="5" t="s">
        <v>677</v>
      </c>
      <c r="C96" s="14" t="s">
        <v>956</v>
      </c>
      <c r="D96" s="14" t="s">
        <v>1328</v>
      </c>
      <c r="E96" s="14"/>
      <c r="F96" s="22"/>
      <c r="G96" s="22"/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757000</v>
      </c>
      <c r="N96" s="18">
        <v>0</v>
      </c>
      <c r="O96" s="18">
        <v>0</v>
      </c>
      <c r="P96" s="18"/>
      <c r="Q96" s="18"/>
      <c r="R96" s="18"/>
      <c r="S96" s="18"/>
      <c r="T96" s="18">
        <v>757000</v>
      </c>
      <c r="U96" s="18">
        <v>6071000</v>
      </c>
    </row>
    <row r="97" spans="1:21" ht="24" hidden="1" x14ac:dyDescent="0.35">
      <c r="A97" s="13">
        <v>1302</v>
      </c>
      <c r="B97" s="5" t="s">
        <v>678</v>
      </c>
      <c r="C97" s="14" t="s">
        <v>956</v>
      </c>
      <c r="D97" s="14" t="s">
        <v>1328</v>
      </c>
      <c r="E97" s="14"/>
      <c r="F97" s="22"/>
      <c r="G97" s="22"/>
      <c r="H97" s="18">
        <v>1185000</v>
      </c>
      <c r="I97" s="18">
        <v>2050000</v>
      </c>
      <c r="J97" s="18">
        <v>2403000</v>
      </c>
      <c r="K97" s="18">
        <v>1985000</v>
      </c>
      <c r="L97" s="18">
        <v>1297282.1828911514</v>
      </c>
      <c r="M97" s="18">
        <v>720773.44361460221</v>
      </c>
      <c r="N97" s="18">
        <v>0</v>
      </c>
      <c r="O97" s="18">
        <v>0</v>
      </c>
      <c r="P97" s="18"/>
      <c r="Q97" s="18"/>
      <c r="R97" s="18"/>
      <c r="S97" s="18"/>
      <c r="T97" s="18">
        <v>9641055.626505753</v>
      </c>
      <c r="U97" s="18">
        <v>9321000</v>
      </c>
    </row>
    <row r="98" spans="1:21" ht="24.5" hidden="1" x14ac:dyDescent="0.35">
      <c r="A98" s="13">
        <v>1304</v>
      </c>
      <c r="B98" s="5" t="s">
        <v>679</v>
      </c>
      <c r="C98" s="14" t="s">
        <v>609</v>
      </c>
      <c r="D98" s="14" t="s">
        <v>1328</v>
      </c>
      <c r="E98" s="14"/>
      <c r="F98" s="22"/>
      <c r="G98" s="22"/>
      <c r="H98" s="18">
        <v>11345</v>
      </c>
      <c r="I98" s="18">
        <v>11345</v>
      </c>
      <c r="J98" s="18">
        <v>11345</v>
      </c>
      <c r="K98" s="18">
        <v>11345</v>
      </c>
      <c r="L98" s="18">
        <v>11345</v>
      </c>
      <c r="M98" s="18">
        <v>13200</v>
      </c>
      <c r="N98" s="18">
        <v>0</v>
      </c>
      <c r="O98" s="18">
        <v>0</v>
      </c>
      <c r="P98" s="18"/>
      <c r="Q98" s="18"/>
      <c r="R98" s="18"/>
      <c r="S98" s="18"/>
      <c r="T98" s="18">
        <v>69925</v>
      </c>
      <c r="U98" s="18">
        <v>152000</v>
      </c>
    </row>
    <row r="99" spans="1:21" ht="24.5" hidden="1" x14ac:dyDescent="0.35">
      <c r="A99" s="13">
        <v>1311</v>
      </c>
      <c r="B99" s="5" t="s">
        <v>680</v>
      </c>
      <c r="C99" s="14" t="s">
        <v>957</v>
      </c>
      <c r="D99" s="14" t="s">
        <v>1328</v>
      </c>
      <c r="E99" s="14"/>
      <c r="F99" s="22"/>
      <c r="G99" s="22"/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/>
      <c r="Q99" s="18"/>
      <c r="R99" s="18"/>
      <c r="S99" s="18"/>
      <c r="T99" s="18">
        <v>0</v>
      </c>
      <c r="U99" s="18">
        <v>0</v>
      </c>
    </row>
    <row r="100" spans="1:21" ht="24" hidden="1" x14ac:dyDescent="0.35">
      <c r="A100" s="13">
        <v>1317</v>
      </c>
      <c r="B100" s="5" t="s">
        <v>683</v>
      </c>
      <c r="C100" s="14" t="s">
        <v>952</v>
      </c>
      <c r="D100" s="14" t="s">
        <v>1328</v>
      </c>
      <c r="E100" s="14"/>
      <c r="F100" s="22"/>
      <c r="G100" s="22"/>
      <c r="H100" s="18">
        <v>55700</v>
      </c>
      <c r="I100" s="18">
        <v>108020.00000000001</v>
      </c>
      <c r="J100" s="18">
        <v>174320</v>
      </c>
      <c r="K100" s="18">
        <v>82500</v>
      </c>
      <c r="L100" s="18">
        <v>0</v>
      </c>
      <c r="M100" s="18">
        <v>115038.24514875004</v>
      </c>
      <c r="N100" s="18">
        <v>0</v>
      </c>
      <c r="O100" s="18">
        <v>0</v>
      </c>
      <c r="P100" s="18"/>
      <c r="Q100" s="18"/>
      <c r="R100" s="18"/>
      <c r="S100" s="18"/>
      <c r="T100" s="18">
        <v>535578.24514875002</v>
      </c>
      <c r="U100" s="18">
        <v>1327000</v>
      </c>
    </row>
    <row r="101" spans="1:21" ht="24.5" hidden="1" x14ac:dyDescent="0.35">
      <c r="A101" s="13">
        <v>1321</v>
      </c>
      <c r="B101" s="5" t="s">
        <v>684</v>
      </c>
      <c r="C101" s="14" t="s">
        <v>608</v>
      </c>
      <c r="D101" s="14" t="s">
        <v>1328</v>
      </c>
      <c r="E101" s="14"/>
      <c r="F101" s="22"/>
      <c r="G101" s="22">
        <v>10</v>
      </c>
      <c r="H101" s="18">
        <v>42000</v>
      </c>
      <c r="I101" s="18">
        <v>32000</v>
      </c>
      <c r="J101" s="18">
        <v>70000</v>
      </c>
      <c r="K101" s="18">
        <v>101000</v>
      </c>
      <c r="L101" s="18">
        <v>126000</v>
      </c>
      <c r="M101" s="18">
        <v>40000</v>
      </c>
      <c r="N101" s="18">
        <v>0</v>
      </c>
      <c r="O101" s="18">
        <v>0</v>
      </c>
      <c r="P101" s="18"/>
      <c r="Q101" s="18"/>
      <c r="R101" s="18"/>
      <c r="S101" s="18"/>
      <c r="T101" s="18">
        <v>411000</v>
      </c>
      <c r="U101" s="18">
        <v>1031000</v>
      </c>
    </row>
    <row r="102" spans="1:21" ht="24" hidden="1" x14ac:dyDescent="0.35">
      <c r="A102" s="13">
        <v>1348</v>
      </c>
      <c r="B102" s="5" t="s">
        <v>1008</v>
      </c>
      <c r="C102" s="14" t="s">
        <v>960</v>
      </c>
      <c r="D102" s="14" t="s">
        <v>1328</v>
      </c>
      <c r="E102" s="14"/>
      <c r="F102" s="22"/>
      <c r="G102" s="22"/>
      <c r="H102" s="18">
        <v>-78000</v>
      </c>
      <c r="I102" s="18">
        <v>-38000</v>
      </c>
      <c r="J102" s="18">
        <v>-57000</v>
      </c>
      <c r="K102" s="18">
        <v>37339</v>
      </c>
      <c r="L102" s="18">
        <v>54784</v>
      </c>
      <c r="M102" s="18">
        <v>80900</v>
      </c>
      <c r="N102" s="18">
        <v>0</v>
      </c>
      <c r="O102" s="18">
        <v>0</v>
      </c>
      <c r="P102" s="18"/>
      <c r="Q102" s="18"/>
      <c r="R102" s="18"/>
      <c r="S102" s="18"/>
      <c r="T102" s="18">
        <v>22.999999999996135</v>
      </c>
      <c r="U102" s="18">
        <v>971000</v>
      </c>
    </row>
    <row r="103" spans="1:21" ht="24.5" hidden="1" x14ac:dyDescent="0.35">
      <c r="A103" s="13">
        <v>1356</v>
      </c>
      <c r="B103" s="5" t="s">
        <v>1009</v>
      </c>
      <c r="C103" s="14" t="s">
        <v>960</v>
      </c>
      <c r="D103" s="14" t="s">
        <v>1328</v>
      </c>
      <c r="E103" s="14"/>
      <c r="F103" s="22"/>
      <c r="G103" s="22"/>
      <c r="H103" s="18">
        <v>31752</v>
      </c>
      <c r="I103" s="18">
        <v>37075</v>
      </c>
      <c r="J103" s="18">
        <v>38150</v>
      </c>
      <c r="K103" s="18">
        <v>22000</v>
      </c>
      <c r="L103" s="18">
        <v>29000</v>
      </c>
      <c r="M103" s="18">
        <v>22500</v>
      </c>
      <c r="N103" s="18">
        <v>0</v>
      </c>
      <c r="O103" s="18">
        <v>0</v>
      </c>
      <c r="P103" s="18"/>
      <c r="Q103" s="18"/>
      <c r="R103" s="18"/>
      <c r="S103" s="18"/>
      <c r="T103" s="18">
        <v>180477</v>
      </c>
      <c r="U103" s="18">
        <v>274716</v>
      </c>
    </row>
    <row r="104" spans="1:21" ht="24" hidden="1" x14ac:dyDescent="0.35">
      <c r="A104" s="13">
        <v>1359</v>
      </c>
      <c r="B104" s="5" t="s">
        <v>1011</v>
      </c>
      <c r="C104" s="14" t="s">
        <v>960</v>
      </c>
      <c r="D104" s="14" t="s">
        <v>1328</v>
      </c>
      <c r="E104" s="14"/>
      <c r="F104" s="22"/>
      <c r="G104" s="22"/>
      <c r="H104" s="18">
        <v>-22000</v>
      </c>
      <c r="I104" s="18">
        <v>-2000</v>
      </c>
      <c r="J104" s="18">
        <v>-29000</v>
      </c>
      <c r="K104" s="18">
        <v>-90000</v>
      </c>
      <c r="L104" s="18">
        <v>-9000</v>
      </c>
      <c r="M104" s="18">
        <v>54200</v>
      </c>
      <c r="N104" s="18">
        <v>0</v>
      </c>
      <c r="O104" s="18">
        <v>0</v>
      </c>
      <c r="P104" s="18"/>
      <c r="Q104" s="18"/>
      <c r="R104" s="18"/>
      <c r="S104" s="18"/>
      <c r="T104" s="18">
        <v>-97800</v>
      </c>
      <c r="U104" s="18">
        <v>651000</v>
      </c>
    </row>
    <row r="105" spans="1:21" ht="24.5" hidden="1" x14ac:dyDescent="0.35">
      <c r="A105" s="13">
        <v>1362</v>
      </c>
      <c r="B105" s="5" t="s">
        <v>1012</v>
      </c>
      <c r="C105" s="14" t="s">
        <v>960</v>
      </c>
      <c r="D105" s="14" t="s">
        <v>1328</v>
      </c>
      <c r="E105" s="14"/>
      <c r="F105" s="22"/>
      <c r="G105" s="22"/>
      <c r="H105" s="18">
        <v>78700</v>
      </c>
      <c r="I105" s="18">
        <v>85800</v>
      </c>
      <c r="J105" s="18">
        <v>125900</v>
      </c>
      <c r="K105" s="18">
        <v>85000</v>
      </c>
      <c r="L105" s="18">
        <v>94300</v>
      </c>
      <c r="M105" s="18">
        <v>85050</v>
      </c>
      <c r="N105" s="18">
        <v>0</v>
      </c>
      <c r="O105" s="18">
        <v>0</v>
      </c>
      <c r="P105" s="18"/>
      <c r="Q105" s="18"/>
      <c r="R105" s="18"/>
      <c r="S105" s="18"/>
      <c r="T105" s="18">
        <v>554750</v>
      </c>
      <c r="U105" s="18">
        <v>1020000</v>
      </c>
    </row>
    <row r="106" spans="1:21" ht="24.5" hidden="1" x14ac:dyDescent="0.35">
      <c r="A106" s="13">
        <v>1376</v>
      </c>
      <c r="B106" s="5" t="s">
        <v>688</v>
      </c>
      <c r="C106" s="14" t="s">
        <v>609</v>
      </c>
      <c r="D106" s="14" t="s">
        <v>1328</v>
      </c>
      <c r="E106" s="14"/>
      <c r="F106" s="22"/>
      <c r="G106" s="22"/>
      <c r="H106" s="18">
        <v>-600</v>
      </c>
      <c r="I106" s="18">
        <v>-9000</v>
      </c>
      <c r="J106" s="18">
        <v>0</v>
      </c>
      <c r="K106" s="18">
        <v>0</v>
      </c>
      <c r="L106" s="18">
        <v>0</v>
      </c>
      <c r="M106" s="18">
        <v>2166.6666666666665</v>
      </c>
      <c r="N106" s="18">
        <v>0</v>
      </c>
      <c r="O106" s="18">
        <v>0</v>
      </c>
      <c r="P106" s="18"/>
      <c r="Q106" s="18"/>
      <c r="R106" s="18"/>
      <c r="S106" s="18"/>
      <c r="T106" s="18">
        <v>-7433.3333333333339</v>
      </c>
      <c r="U106" s="18">
        <v>26000</v>
      </c>
    </row>
    <row r="107" spans="1:21" ht="24.5" hidden="1" x14ac:dyDescent="0.35">
      <c r="A107" s="13">
        <v>1400</v>
      </c>
      <c r="B107" s="5" t="s">
        <v>690</v>
      </c>
      <c r="C107" s="14" t="s">
        <v>609</v>
      </c>
      <c r="D107" s="14" t="s">
        <v>1328</v>
      </c>
      <c r="E107" s="14"/>
      <c r="F107" s="22"/>
      <c r="G107" s="22"/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2400</v>
      </c>
      <c r="N107" s="18">
        <v>0</v>
      </c>
      <c r="O107" s="18">
        <v>0</v>
      </c>
      <c r="P107" s="18"/>
      <c r="Q107" s="18"/>
      <c r="R107" s="18"/>
      <c r="S107" s="18"/>
      <c r="T107" s="18">
        <v>2400</v>
      </c>
      <c r="U107" s="18">
        <v>29000</v>
      </c>
    </row>
    <row r="108" spans="1:21" ht="24" hidden="1" x14ac:dyDescent="0.35">
      <c r="A108" s="13">
        <v>1402</v>
      </c>
      <c r="B108" s="5" t="s">
        <v>1014</v>
      </c>
      <c r="C108" s="14" t="s">
        <v>963</v>
      </c>
      <c r="D108" s="14" t="s">
        <v>1328</v>
      </c>
      <c r="E108" s="14"/>
      <c r="F108" s="22"/>
      <c r="G108" s="22"/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/>
      <c r="Q108" s="18"/>
      <c r="R108" s="18"/>
      <c r="S108" s="18"/>
      <c r="T108" s="18">
        <v>0</v>
      </c>
      <c r="U108" s="18">
        <v>5534.9999999999991</v>
      </c>
    </row>
    <row r="109" spans="1:21" ht="24" hidden="1" x14ac:dyDescent="0.35">
      <c r="A109" s="13">
        <v>1404</v>
      </c>
      <c r="B109" s="5" t="s">
        <v>691</v>
      </c>
      <c r="C109" s="14" t="s">
        <v>963</v>
      </c>
      <c r="D109" s="14" t="s">
        <v>1328</v>
      </c>
      <c r="E109" s="14"/>
      <c r="F109" s="22"/>
      <c r="G109" s="22"/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/>
      <c r="Q109" s="18"/>
      <c r="R109" s="18"/>
      <c r="S109" s="18"/>
      <c r="T109" s="18">
        <v>0</v>
      </c>
      <c r="U109" s="18">
        <v>1127.5</v>
      </c>
    </row>
    <row r="110" spans="1:21" s="32" customFormat="1" hidden="1" x14ac:dyDescent="0.35">
      <c r="A110" s="61">
        <v>1409</v>
      </c>
      <c r="B110" s="62" t="s">
        <v>692</v>
      </c>
      <c r="C110" s="15" t="s">
        <v>951</v>
      </c>
      <c r="D110" s="15" t="s">
        <v>1328</v>
      </c>
      <c r="E110" s="15" t="s">
        <v>1338</v>
      </c>
      <c r="F110" s="31"/>
      <c r="G110" s="31">
        <v>11</v>
      </c>
      <c r="H110" s="66">
        <v>77000</v>
      </c>
      <c r="I110" s="66">
        <v>77000</v>
      </c>
      <c r="J110" s="66">
        <v>77000</v>
      </c>
      <c r="K110" s="66">
        <v>77000</v>
      </c>
      <c r="L110" s="66">
        <v>77000</v>
      </c>
      <c r="M110" s="66">
        <v>77000</v>
      </c>
      <c r="N110" s="66">
        <v>0</v>
      </c>
      <c r="O110" s="66">
        <v>0</v>
      </c>
      <c r="P110" s="66"/>
      <c r="Q110" s="66"/>
      <c r="R110" s="66"/>
      <c r="S110" s="66"/>
      <c r="T110" s="66">
        <v>462000</v>
      </c>
      <c r="U110" s="66">
        <v>924000</v>
      </c>
    </row>
    <row r="111" spans="1:21" hidden="1" x14ac:dyDescent="0.35">
      <c r="A111" s="13">
        <v>1427</v>
      </c>
      <c r="B111" s="5" t="s">
        <v>694</v>
      </c>
      <c r="C111" s="14" t="s">
        <v>942</v>
      </c>
      <c r="D111" s="14"/>
      <c r="E111" s="14"/>
      <c r="F111" s="22"/>
      <c r="G111" s="22"/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/>
      <c r="Q111" s="19"/>
      <c r="R111" s="19"/>
      <c r="S111" s="19"/>
      <c r="T111" s="18">
        <v>0</v>
      </c>
      <c r="U111" s="19">
        <v>0</v>
      </c>
    </row>
    <row r="112" spans="1:21" ht="24.5" hidden="1" x14ac:dyDescent="0.35">
      <c r="A112" s="13">
        <v>1431</v>
      </c>
      <c r="B112" s="5" t="s">
        <v>697</v>
      </c>
      <c r="C112" s="14" t="s">
        <v>607</v>
      </c>
      <c r="D112" s="14"/>
      <c r="E112" s="14"/>
      <c r="F112" s="22"/>
      <c r="G112" s="22"/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/>
      <c r="Q112" s="18"/>
      <c r="R112" s="18"/>
      <c r="S112" s="18"/>
      <c r="T112" s="18">
        <v>0</v>
      </c>
      <c r="U112" s="18">
        <v>450000</v>
      </c>
    </row>
    <row r="113" spans="1:21" ht="24.5" hidden="1" x14ac:dyDescent="0.35">
      <c r="A113" s="13">
        <v>1432</v>
      </c>
      <c r="B113" s="5" t="s">
        <v>698</v>
      </c>
      <c r="C113" s="14" t="s">
        <v>607</v>
      </c>
      <c r="D113" s="14"/>
      <c r="E113" s="14"/>
      <c r="F113" s="22"/>
      <c r="G113" s="22"/>
      <c r="H113" s="18">
        <v>0</v>
      </c>
      <c r="I113" s="18">
        <v>0</v>
      </c>
      <c r="J113" s="18">
        <v>0</v>
      </c>
      <c r="K113" s="18">
        <v>0</v>
      </c>
      <c r="L113" s="18">
        <v>13590.66</v>
      </c>
      <c r="M113" s="18">
        <v>14396.599999999997</v>
      </c>
      <c r="N113" s="18">
        <v>0</v>
      </c>
      <c r="O113" s="18">
        <v>0</v>
      </c>
      <c r="P113" s="18"/>
      <c r="Q113" s="18"/>
      <c r="R113" s="18"/>
      <c r="S113" s="18"/>
      <c r="T113" s="18">
        <v>27987.26</v>
      </c>
      <c r="U113" s="18">
        <v>172763.65</v>
      </c>
    </row>
    <row r="114" spans="1:21" ht="24" hidden="1" x14ac:dyDescent="0.35">
      <c r="A114" s="13">
        <v>1435</v>
      </c>
      <c r="B114" s="5" t="s">
        <v>699</v>
      </c>
      <c r="C114" s="14" t="s">
        <v>607</v>
      </c>
      <c r="D114" s="14"/>
      <c r="E114" s="14"/>
      <c r="F114" s="22"/>
      <c r="G114" s="22"/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/>
      <c r="Q114" s="18"/>
      <c r="R114" s="18"/>
      <c r="S114" s="18"/>
      <c r="T114" s="18">
        <v>0</v>
      </c>
      <c r="U114" s="18">
        <v>1818000</v>
      </c>
    </row>
    <row r="115" spans="1:21" ht="24" hidden="1" x14ac:dyDescent="0.35">
      <c r="A115" s="13">
        <v>1464</v>
      </c>
      <c r="B115" s="5" t="s">
        <v>704</v>
      </c>
      <c r="C115" s="14" t="s">
        <v>961</v>
      </c>
      <c r="D115" s="14"/>
      <c r="E115" s="14"/>
      <c r="F115" s="22"/>
      <c r="G115" s="22"/>
      <c r="H115" s="18">
        <v>-20000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/>
      <c r="Q115" s="18"/>
      <c r="R115" s="18"/>
      <c r="S115" s="18"/>
      <c r="T115" s="18">
        <v>-20000</v>
      </c>
      <c r="U115" s="18">
        <v>0</v>
      </c>
    </row>
    <row r="116" spans="1:21" ht="24" hidden="1" x14ac:dyDescent="0.35">
      <c r="A116" s="13">
        <v>1475</v>
      </c>
      <c r="B116" s="5" t="s">
        <v>710</v>
      </c>
      <c r="C116" s="14" t="s">
        <v>938</v>
      </c>
      <c r="D116" s="14"/>
      <c r="E116" s="14"/>
      <c r="F116" s="22"/>
      <c r="G116" s="22"/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/>
      <c r="Q116" s="19"/>
      <c r="R116" s="19"/>
      <c r="S116" s="19"/>
      <c r="T116" s="18">
        <v>0</v>
      </c>
      <c r="U116" s="19">
        <v>0</v>
      </c>
    </row>
    <row r="117" spans="1:21" ht="24" hidden="1" x14ac:dyDescent="0.35">
      <c r="A117" s="13">
        <v>1477</v>
      </c>
      <c r="B117" s="5" t="s">
        <v>711</v>
      </c>
      <c r="C117" s="14" t="s">
        <v>938</v>
      </c>
      <c r="D117" s="14"/>
      <c r="E117" s="14"/>
      <c r="F117" s="22"/>
      <c r="G117" s="22"/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/>
      <c r="Q117" s="19"/>
      <c r="R117" s="19"/>
      <c r="S117" s="19"/>
      <c r="T117" s="18">
        <v>0</v>
      </c>
      <c r="U117" s="19">
        <v>0</v>
      </c>
    </row>
    <row r="118" spans="1:21" ht="24.5" hidden="1" x14ac:dyDescent="0.35">
      <c r="A118" s="13">
        <v>1479</v>
      </c>
      <c r="B118" s="5" t="s">
        <v>712</v>
      </c>
      <c r="C118" s="14" t="s">
        <v>937</v>
      </c>
      <c r="D118" s="14"/>
      <c r="E118" s="14"/>
      <c r="F118" s="22"/>
      <c r="G118" s="22"/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/>
      <c r="Q118" s="19"/>
      <c r="R118" s="19"/>
      <c r="S118" s="19"/>
      <c r="T118" s="18">
        <v>0</v>
      </c>
      <c r="U118" s="19">
        <v>0</v>
      </c>
    </row>
    <row r="119" spans="1:21" ht="24.5" hidden="1" x14ac:dyDescent="0.35">
      <c r="A119" s="13">
        <v>1492</v>
      </c>
      <c r="B119" s="5" t="s">
        <v>1031</v>
      </c>
      <c r="C119" s="14" t="s">
        <v>960</v>
      </c>
      <c r="D119" s="14"/>
      <c r="E119" s="14"/>
      <c r="F119" s="22"/>
      <c r="G119" s="22"/>
      <c r="H119" s="18">
        <v>36319</v>
      </c>
      <c r="I119" s="18">
        <v>35504.000000000007</v>
      </c>
      <c r="J119" s="18">
        <v>-535384</v>
      </c>
      <c r="K119" s="18">
        <v>44056</v>
      </c>
      <c r="L119" s="18">
        <v>38500</v>
      </c>
      <c r="M119" s="18">
        <v>31700</v>
      </c>
      <c r="N119" s="18">
        <v>0</v>
      </c>
      <c r="O119" s="18">
        <v>0</v>
      </c>
      <c r="P119" s="18"/>
      <c r="Q119" s="18"/>
      <c r="R119" s="18"/>
      <c r="S119" s="18"/>
      <c r="T119" s="18">
        <v>-349305.00000000006</v>
      </c>
      <c r="U119" s="18">
        <v>382000</v>
      </c>
    </row>
    <row r="120" spans="1:21" ht="36.5" hidden="1" x14ac:dyDescent="0.35">
      <c r="A120" s="13">
        <v>1494</v>
      </c>
      <c r="B120" s="5" t="s">
        <v>1032</v>
      </c>
      <c r="C120" s="14" t="s">
        <v>609</v>
      </c>
      <c r="D120" s="14"/>
      <c r="E120" s="14"/>
      <c r="F120" s="22"/>
      <c r="G120" s="22"/>
      <c r="H120" s="18">
        <v>6300</v>
      </c>
      <c r="I120" s="18">
        <v>6300</v>
      </c>
      <c r="J120" s="18">
        <v>6300</v>
      </c>
      <c r="K120" s="18">
        <v>6300</v>
      </c>
      <c r="L120" s="18">
        <v>6300</v>
      </c>
      <c r="M120" s="18">
        <v>6300</v>
      </c>
      <c r="N120" s="18">
        <v>0</v>
      </c>
      <c r="O120" s="18">
        <v>0</v>
      </c>
      <c r="P120" s="18"/>
      <c r="Q120" s="18"/>
      <c r="R120" s="18"/>
      <c r="S120" s="18"/>
      <c r="T120" s="18">
        <v>37800</v>
      </c>
      <c r="U120" s="18">
        <v>75257</v>
      </c>
    </row>
    <row r="121" spans="1:21" ht="24" hidden="1" x14ac:dyDescent="0.35">
      <c r="A121" s="13">
        <v>1511</v>
      </c>
      <c r="B121" s="5" t="s">
        <v>1034</v>
      </c>
      <c r="C121" s="14" t="s">
        <v>939</v>
      </c>
      <c r="D121" s="14"/>
      <c r="E121" s="14"/>
      <c r="F121" s="22"/>
      <c r="G121" s="22"/>
      <c r="H121" s="18">
        <v>100</v>
      </c>
      <c r="I121" s="18">
        <v>70.062277432432907</v>
      </c>
      <c r="J121" s="18">
        <v>0</v>
      </c>
      <c r="K121" s="18">
        <v>0</v>
      </c>
      <c r="L121" s="18">
        <v>0</v>
      </c>
      <c r="M121" s="18">
        <v>12000</v>
      </c>
      <c r="N121" s="18">
        <v>0</v>
      </c>
      <c r="O121" s="18">
        <v>0</v>
      </c>
      <c r="P121" s="18"/>
      <c r="Q121" s="18"/>
      <c r="R121" s="18"/>
      <c r="S121" s="18"/>
      <c r="T121" s="18">
        <v>12170.062277432433</v>
      </c>
      <c r="U121" s="18">
        <v>144000</v>
      </c>
    </row>
    <row r="122" spans="1:21" ht="24.5" hidden="1" x14ac:dyDescent="0.35">
      <c r="A122" s="13">
        <v>1535</v>
      </c>
      <c r="B122" s="5" t="s">
        <v>1037</v>
      </c>
      <c r="C122" s="14" t="s">
        <v>960</v>
      </c>
      <c r="D122" s="14"/>
      <c r="E122" s="14"/>
      <c r="F122" s="22"/>
      <c r="G122" s="22"/>
      <c r="H122" s="18">
        <v>44740</v>
      </c>
      <c r="I122" s="18">
        <v>-74070</v>
      </c>
      <c r="J122" s="18">
        <v>167380</v>
      </c>
      <c r="K122" s="18">
        <v>92370</v>
      </c>
      <c r="L122" s="18">
        <v>150280</v>
      </c>
      <c r="M122" s="18">
        <v>71000</v>
      </c>
      <c r="N122" s="18">
        <v>0</v>
      </c>
      <c r="O122" s="18">
        <v>0</v>
      </c>
      <c r="P122" s="18"/>
      <c r="Q122" s="18"/>
      <c r="R122" s="18"/>
      <c r="S122" s="18"/>
      <c r="T122" s="18">
        <v>451700.00000000006</v>
      </c>
      <c r="U122" s="18">
        <v>667000</v>
      </c>
    </row>
    <row r="123" spans="1:21" ht="48.5" hidden="1" x14ac:dyDescent="0.35">
      <c r="A123" s="13">
        <v>1537</v>
      </c>
      <c r="B123" s="5" t="s">
        <v>1155</v>
      </c>
      <c r="C123" s="14" t="s">
        <v>609</v>
      </c>
      <c r="D123" s="14"/>
      <c r="E123" s="14"/>
      <c r="F123" s="22"/>
      <c r="G123" s="22"/>
      <c r="H123" s="18">
        <v>2600</v>
      </c>
      <c r="I123" s="18">
        <v>2600</v>
      </c>
      <c r="J123" s="18">
        <v>2600</v>
      </c>
      <c r="K123" s="18">
        <v>2600</v>
      </c>
      <c r="L123" s="18">
        <v>2600</v>
      </c>
      <c r="M123" s="18">
        <v>2600</v>
      </c>
      <c r="N123" s="18">
        <v>0</v>
      </c>
      <c r="O123" s="18">
        <v>0</v>
      </c>
      <c r="P123" s="18"/>
      <c r="Q123" s="18"/>
      <c r="R123" s="18"/>
      <c r="S123" s="18"/>
      <c r="T123" s="18">
        <v>15600</v>
      </c>
      <c r="U123" s="18">
        <v>32000</v>
      </c>
    </row>
    <row r="124" spans="1:21" ht="24.5" hidden="1" x14ac:dyDescent="0.35">
      <c r="A124" s="13">
        <v>1587</v>
      </c>
      <c r="B124" s="5" t="s">
        <v>1038</v>
      </c>
      <c r="C124" s="14" t="s">
        <v>605</v>
      </c>
      <c r="D124" s="14"/>
      <c r="E124" s="14"/>
      <c r="F124" s="22"/>
      <c r="G124" s="22"/>
      <c r="H124" s="18">
        <v>57107</v>
      </c>
      <c r="I124" s="18">
        <v>10767</v>
      </c>
      <c r="J124" s="18">
        <v>37406</v>
      </c>
      <c r="K124" s="18">
        <v>70000</v>
      </c>
      <c r="L124" s="18">
        <v>62057</v>
      </c>
      <c r="M124" s="18">
        <v>59000</v>
      </c>
      <c r="N124" s="18">
        <v>0</v>
      </c>
      <c r="O124" s="18">
        <v>0</v>
      </c>
      <c r="P124" s="18"/>
      <c r="Q124" s="18"/>
      <c r="R124" s="18"/>
      <c r="S124" s="18"/>
      <c r="T124" s="18">
        <v>296337</v>
      </c>
      <c r="U124" s="18">
        <v>1065000</v>
      </c>
    </row>
    <row r="125" spans="1:21" ht="24.5" hidden="1" x14ac:dyDescent="0.35">
      <c r="A125" s="13">
        <v>1595</v>
      </c>
      <c r="B125" s="5" t="s">
        <v>721</v>
      </c>
      <c r="C125" s="14" t="s">
        <v>937</v>
      </c>
      <c r="D125" s="14"/>
      <c r="E125" s="14"/>
      <c r="F125" s="22"/>
      <c r="G125" s="22"/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/>
      <c r="Q125" s="19"/>
      <c r="R125" s="19"/>
      <c r="S125" s="19"/>
      <c r="T125" s="18">
        <v>0</v>
      </c>
      <c r="U125" s="19">
        <v>0</v>
      </c>
    </row>
    <row r="126" spans="1:21" ht="24.5" hidden="1" x14ac:dyDescent="0.35">
      <c r="A126" s="13">
        <v>1618</v>
      </c>
      <c r="B126" s="5" t="s">
        <v>723</v>
      </c>
      <c r="C126" s="14" t="s">
        <v>939</v>
      </c>
      <c r="D126" s="14"/>
      <c r="E126" s="14"/>
      <c r="F126" s="22"/>
      <c r="G126" s="22"/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/>
      <c r="Q126" s="18"/>
      <c r="R126" s="18"/>
      <c r="S126" s="18"/>
      <c r="T126" s="18">
        <v>0</v>
      </c>
      <c r="U126" s="18">
        <v>5311.14</v>
      </c>
    </row>
    <row r="127" spans="1:21" ht="24.5" hidden="1" x14ac:dyDescent="0.35">
      <c r="A127" s="13">
        <v>1641</v>
      </c>
      <c r="B127" s="5" t="s">
        <v>724</v>
      </c>
      <c r="C127" s="14" t="s">
        <v>937</v>
      </c>
      <c r="D127" s="14"/>
      <c r="E127" s="14"/>
      <c r="F127" s="22"/>
      <c r="G127" s="22"/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/>
      <c r="Q127" s="19"/>
      <c r="R127" s="19"/>
      <c r="S127" s="19"/>
      <c r="T127" s="18">
        <v>0</v>
      </c>
      <c r="U127" s="19">
        <v>0</v>
      </c>
    </row>
    <row r="128" spans="1:21" hidden="1" x14ac:dyDescent="0.35">
      <c r="A128" s="13">
        <v>1643</v>
      </c>
      <c r="B128" s="5" t="s">
        <v>1156</v>
      </c>
      <c r="C128" s="14" t="s">
        <v>937</v>
      </c>
      <c r="D128" s="14"/>
      <c r="E128" s="14"/>
      <c r="F128" s="22"/>
      <c r="G128" s="22"/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/>
      <c r="Q128" s="19"/>
      <c r="R128" s="19"/>
      <c r="S128" s="19"/>
      <c r="T128" s="18">
        <v>0</v>
      </c>
      <c r="U128" s="19">
        <v>0</v>
      </c>
    </row>
    <row r="129" spans="1:21" ht="24.5" hidden="1" x14ac:dyDescent="0.35">
      <c r="A129" s="13">
        <v>1647</v>
      </c>
      <c r="B129" s="5" t="s">
        <v>725</v>
      </c>
      <c r="C129" s="14" t="s">
        <v>937</v>
      </c>
      <c r="D129" s="14"/>
      <c r="E129" s="14"/>
      <c r="F129" s="22"/>
      <c r="G129" s="22"/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/>
      <c r="Q129" s="19"/>
      <c r="R129" s="19"/>
      <c r="S129" s="19"/>
      <c r="T129" s="18">
        <v>0</v>
      </c>
      <c r="U129" s="19">
        <v>0</v>
      </c>
    </row>
    <row r="130" spans="1:21" ht="24.5" hidden="1" x14ac:dyDescent="0.35">
      <c r="A130" s="13">
        <v>1667</v>
      </c>
      <c r="B130" s="5" t="s">
        <v>1157</v>
      </c>
      <c r="C130" s="14" t="s">
        <v>609</v>
      </c>
      <c r="D130" s="14"/>
      <c r="E130" s="14"/>
      <c r="F130" s="22"/>
      <c r="G130" s="22"/>
      <c r="H130" s="18">
        <v>2250</v>
      </c>
      <c r="I130" s="18">
        <v>2250</v>
      </c>
      <c r="J130" s="18">
        <v>2250</v>
      </c>
      <c r="K130" s="18">
        <v>2250</v>
      </c>
      <c r="L130" s="18">
        <v>2250</v>
      </c>
      <c r="M130" s="18">
        <v>2250</v>
      </c>
      <c r="N130" s="18">
        <v>0</v>
      </c>
      <c r="O130" s="18">
        <v>0</v>
      </c>
      <c r="P130" s="18"/>
      <c r="Q130" s="18"/>
      <c r="R130" s="18"/>
      <c r="S130" s="18"/>
      <c r="T130" s="18">
        <v>13500</v>
      </c>
      <c r="U130" s="18">
        <v>27000</v>
      </c>
    </row>
    <row r="131" spans="1:21" ht="24.5" hidden="1" x14ac:dyDescent="0.35">
      <c r="A131" s="13">
        <v>1672</v>
      </c>
      <c r="B131" s="5" t="s">
        <v>726</v>
      </c>
      <c r="C131" s="14" t="s">
        <v>937</v>
      </c>
      <c r="D131" s="14"/>
      <c r="E131" s="14"/>
      <c r="F131" s="22"/>
      <c r="G131" s="22"/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/>
      <c r="Q131" s="19"/>
      <c r="R131" s="19"/>
      <c r="S131" s="19"/>
      <c r="T131" s="18">
        <v>0</v>
      </c>
      <c r="U131" s="19">
        <v>0</v>
      </c>
    </row>
    <row r="132" spans="1:21" ht="24.5" hidden="1" x14ac:dyDescent="0.35">
      <c r="A132" s="13">
        <v>1680</v>
      </c>
      <c r="B132" s="5" t="s">
        <v>727</v>
      </c>
      <c r="C132" s="14" t="s">
        <v>937</v>
      </c>
      <c r="D132" s="14"/>
      <c r="E132" s="14"/>
      <c r="F132" s="22"/>
      <c r="G132" s="22"/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/>
      <c r="Q132" s="19"/>
      <c r="R132" s="19"/>
      <c r="S132" s="19"/>
      <c r="T132" s="18">
        <v>0</v>
      </c>
      <c r="U132" s="19">
        <v>0</v>
      </c>
    </row>
    <row r="133" spans="1:21" ht="24.5" hidden="1" x14ac:dyDescent="0.35">
      <c r="A133" s="13">
        <v>1682</v>
      </c>
      <c r="B133" s="5" t="s">
        <v>728</v>
      </c>
      <c r="C133" s="14" t="s">
        <v>937</v>
      </c>
      <c r="D133" s="14"/>
      <c r="E133" s="14"/>
      <c r="F133" s="22"/>
      <c r="G133" s="22"/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/>
      <c r="Q133" s="19"/>
      <c r="R133" s="19"/>
      <c r="S133" s="19"/>
      <c r="T133" s="18">
        <v>0</v>
      </c>
      <c r="U133" s="19">
        <v>0</v>
      </c>
    </row>
    <row r="134" spans="1:21" ht="24" hidden="1" x14ac:dyDescent="0.35">
      <c r="A134" s="13">
        <v>1694</v>
      </c>
      <c r="B134" s="5" t="s">
        <v>1158</v>
      </c>
      <c r="C134" s="14" t="s">
        <v>952</v>
      </c>
      <c r="D134" s="14"/>
      <c r="E134" s="14"/>
      <c r="F134" s="22"/>
      <c r="G134" s="22"/>
      <c r="H134" s="18">
        <v>-25891</v>
      </c>
      <c r="I134" s="18">
        <v>-20445</v>
      </c>
      <c r="J134" s="18">
        <v>-41537</v>
      </c>
      <c r="K134" s="18">
        <v>0</v>
      </c>
      <c r="L134" s="18">
        <v>0</v>
      </c>
      <c r="M134" s="18">
        <v>-517107</v>
      </c>
      <c r="N134" s="18">
        <v>0</v>
      </c>
      <c r="O134" s="18">
        <v>0</v>
      </c>
      <c r="P134" s="18"/>
      <c r="Q134" s="18"/>
      <c r="R134" s="18"/>
      <c r="S134" s="18"/>
      <c r="T134" s="18">
        <v>-604980</v>
      </c>
      <c r="U134" s="18">
        <v>631000</v>
      </c>
    </row>
    <row r="135" spans="1:21" ht="24" hidden="1" x14ac:dyDescent="0.35">
      <c r="A135" s="13">
        <v>1705</v>
      </c>
      <c r="B135" s="5" t="s">
        <v>729</v>
      </c>
      <c r="C135" s="14" t="s">
        <v>963</v>
      </c>
      <c r="D135" s="14"/>
      <c r="E135" s="14"/>
      <c r="F135" s="22"/>
      <c r="G135" s="22"/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2870000</v>
      </c>
      <c r="N135" s="18">
        <v>0</v>
      </c>
      <c r="O135" s="18">
        <v>0</v>
      </c>
      <c r="P135" s="18"/>
      <c r="Q135" s="18"/>
      <c r="R135" s="18"/>
      <c r="S135" s="18"/>
      <c r="T135" s="18">
        <v>2870000</v>
      </c>
      <c r="U135" s="18">
        <v>294174.99999999994</v>
      </c>
    </row>
    <row r="136" spans="1:21" ht="36.5" hidden="1" x14ac:dyDescent="0.35">
      <c r="A136" s="13">
        <v>1722</v>
      </c>
      <c r="B136" s="5" t="s">
        <v>730</v>
      </c>
      <c r="C136" s="14" t="s">
        <v>943</v>
      </c>
      <c r="D136" s="14"/>
      <c r="E136" s="14"/>
      <c r="F136" s="22"/>
      <c r="G136" s="22"/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/>
      <c r="Q136" s="19"/>
      <c r="R136" s="19"/>
      <c r="S136" s="19"/>
      <c r="T136" s="18">
        <v>0</v>
      </c>
      <c r="U136" s="19">
        <v>0</v>
      </c>
    </row>
    <row r="137" spans="1:21" ht="24" hidden="1" x14ac:dyDescent="0.35">
      <c r="A137" s="13">
        <v>1727</v>
      </c>
      <c r="B137" s="5" t="s">
        <v>731</v>
      </c>
      <c r="C137" s="14" t="s">
        <v>605</v>
      </c>
      <c r="D137" s="14"/>
      <c r="E137" s="14"/>
      <c r="F137" s="22"/>
      <c r="G137" s="22"/>
      <c r="H137" s="18">
        <v>88018</v>
      </c>
      <c r="I137" s="18">
        <v>88175</v>
      </c>
      <c r="J137" s="18">
        <v>112674</v>
      </c>
      <c r="K137" s="18">
        <v>61325</v>
      </c>
      <c r="L137" s="18">
        <v>72753</v>
      </c>
      <c r="M137" s="18">
        <v>78800</v>
      </c>
      <c r="N137" s="18">
        <v>0</v>
      </c>
      <c r="O137" s="18">
        <v>0</v>
      </c>
      <c r="P137" s="18"/>
      <c r="Q137" s="18"/>
      <c r="R137" s="18"/>
      <c r="S137" s="18"/>
      <c r="T137" s="18">
        <v>501744.99999999994</v>
      </c>
      <c r="U137" s="18">
        <v>946000</v>
      </c>
    </row>
    <row r="138" spans="1:21" hidden="1" x14ac:dyDescent="0.35">
      <c r="A138" s="13">
        <v>1728</v>
      </c>
      <c r="B138" s="5" t="s">
        <v>732</v>
      </c>
      <c r="C138" s="14" t="s">
        <v>964</v>
      </c>
      <c r="D138" s="14"/>
      <c r="E138" s="14"/>
      <c r="F138" s="22"/>
      <c r="G138" s="22">
        <v>10</v>
      </c>
      <c r="H138" s="18">
        <v>18800</v>
      </c>
      <c r="I138" s="18">
        <v>16500</v>
      </c>
      <c r="J138" s="18">
        <v>19900</v>
      </c>
      <c r="K138" s="18">
        <v>17800</v>
      </c>
      <c r="L138" s="18">
        <v>17156</v>
      </c>
      <c r="M138" s="18">
        <v>16111.999999999998</v>
      </c>
      <c r="N138" s="18">
        <v>0</v>
      </c>
      <c r="O138" s="18">
        <v>0</v>
      </c>
      <c r="P138" s="18"/>
      <c r="Q138" s="18"/>
      <c r="R138" s="18"/>
      <c r="S138" s="18"/>
      <c r="T138" s="18">
        <v>106268</v>
      </c>
      <c r="U138" s="18">
        <v>193355</v>
      </c>
    </row>
    <row r="139" spans="1:21" ht="24" hidden="1" x14ac:dyDescent="0.35">
      <c r="A139" s="13">
        <v>1737</v>
      </c>
      <c r="B139" s="5" t="s">
        <v>1041</v>
      </c>
      <c r="C139" s="14" t="s">
        <v>953</v>
      </c>
      <c r="D139" s="14"/>
      <c r="E139" s="14"/>
      <c r="F139" s="22"/>
      <c r="G139" s="22"/>
      <c r="H139" s="18">
        <v>140920</v>
      </c>
      <c r="I139" s="18">
        <v>143160.00000000003</v>
      </c>
      <c r="J139" s="18">
        <v>210090</v>
      </c>
      <c r="K139" s="18">
        <v>188060</v>
      </c>
      <c r="L139" s="18">
        <v>160180</v>
      </c>
      <c r="M139" s="18">
        <v>159043</v>
      </c>
      <c r="N139" s="18">
        <v>0</v>
      </c>
      <c r="O139" s="18">
        <v>0</v>
      </c>
      <c r="P139" s="18"/>
      <c r="Q139" s="18"/>
      <c r="R139" s="18"/>
      <c r="S139" s="18"/>
      <c r="T139" s="18">
        <v>1001453.0000000001</v>
      </c>
      <c r="U139" s="18">
        <v>1910743.0000000005</v>
      </c>
    </row>
    <row r="140" spans="1:21" ht="24" hidden="1" x14ac:dyDescent="0.35">
      <c r="A140" s="13">
        <v>1739</v>
      </c>
      <c r="B140" s="5" t="s">
        <v>1042</v>
      </c>
      <c r="C140" s="14" t="s">
        <v>953</v>
      </c>
      <c r="D140" s="14"/>
      <c r="E140" s="14"/>
      <c r="F140" s="22"/>
      <c r="G140" s="22"/>
      <c r="H140" s="18">
        <v>6650</v>
      </c>
      <c r="I140" s="18">
        <v>2450</v>
      </c>
      <c r="J140" s="18">
        <v>13540</v>
      </c>
      <c r="K140" s="18">
        <v>13120</v>
      </c>
      <c r="L140" s="18">
        <v>0</v>
      </c>
      <c r="M140" s="18">
        <v>39301</v>
      </c>
      <c r="N140" s="18">
        <v>0</v>
      </c>
      <c r="O140" s="18">
        <v>0</v>
      </c>
      <c r="P140" s="18"/>
      <c r="Q140" s="18"/>
      <c r="R140" s="18"/>
      <c r="S140" s="18"/>
      <c r="T140" s="18">
        <v>75061</v>
      </c>
      <c r="U140" s="18">
        <v>471613.00000000006</v>
      </c>
    </row>
    <row r="141" spans="1:21" ht="24" hidden="1" x14ac:dyDescent="0.35">
      <c r="A141" s="13">
        <v>1748</v>
      </c>
      <c r="B141" s="5" t="s">
        <v>1043</v>
      </c>
      <c r="C141" s="14" t="s">
        <v>953</v>
      </c>
      <c r="D141" s="14"/>
      <c r="E141" s="14"/>
      <c r="F141" s="22"/>
      <c r="G141" s="22"/>
      <c r="H141" s="18">
        <v>11739.999999999998</v>
      </c>
      <c r="I141" s="18">
        <v>13430.000000000004</v>
      </c>
      <c r="J141" s="18">
        <v>19589.999999999996</v>
      </c>
      <c r="K141" s="18">
        <v>18060</v>
      </c>
      <c r="L141" s="18">
        <v>15196.000000000002</v>
      </c>
      <c r="M141" s="18">
        <v>14709.000000000002</v>
      </c>
      <c r="N141" s="18">
        <v>0</v>
      </c>
      <c r="O141" s="18">
        <v>0</v>
      </c>
      <c r="P141" s="18"/>
      <c r="Q141" s="18"/>
      <c r="R141" s="18"/>
      <c r="S141" s="18"/>
      <c r="T141" s="18">
        <v>92725</v>
      </c>
      <c r="U141" s="18">
        <v>176520.00000000003</v>
      </c>
    </row>
    <row r="142" spans="1:21" ht="24.5" hidden="1" x14ac:dyDescent="0.35">
      <c r="A142" s="13">
        <v>1750</v>
      </c>
      <c r="B142" s="5" t="s">
        <v>733</v>
      </c>
      <c r="C142" s="14" t="s">
        <v>609</v>
      </c>
      <c r="D142" s="14"/>
      <c r="E142" s="14"/>
      <c r="F142" s="22"/>
      <c r="G142" s="22"/>
      <c r="H142" s="18">
        <v>6900</v>
      </c>
      <c r="I142" s="18">
        <v>6900</v>
      </c>
      <c r="J142" s="18">
        <v>6900</v>
      </c>
      <c r="K142" s="18">
        <v>6900</v>
      </c>
      <c r="L142" s="18">
        <v>6900</v>
      </c>
      <c r="M142" s="18">
        <v>6900</v>
      </c>
      <c r="N142" s="18">
        <v>0</v>
      </c>
      <c r="O142" s="18">
        <v>0</v>
      </c>
      <c r="P142" s="18"/>
      <c r="Q142" s="18"/>
      <c r="R142" s="18"/>
      <c r="S142" s="18"/>
      <c r="T142" s="18">
        <v>41400</v>
      </c>
      <c r="U142" s="18">
        <v>83000</v>
      </c>
    </row>
    <row r="143" spans="1:21" ht="24.5" hidden="1" x14ac:dyDescent="0.35">
      <c r="A143" s="13">
        <v>1781</v>
      </c>
      <c r="B143" s="5" t="s">
        <v>1044</v>
      </c>
      <c r="C143" s="14" t="s">
        <v>955</v>
      </c>
      <c r="D143" s="14"/>
      <c r="E143" s="14"/>
      <c r="F143" s="22"/>
      <c r="G143" s="22"/>
      <c r="H143" s="18">
        <v>18233</v>
      </c>
      <c r="I143" s="18">
        <v>14440.999999999998</v>
      </c>
      <c r="J143" s="18">
        <v>3354</v>
      </c>
      <c r="K143" s="18">
        <v>6821</v>
      </c>
      <c r="L143" s="18">
        <v>5493</v>
      </c>
      <c r="M143" s="18">
        <v>13000</v>
      </c>
      <c r="N143" s="18">
        <v>0</v>
      </c>
      <c r="O143" s="18">
        <v>0</v>
      </c>
      <c r="P143" s="18"/>
      <c r="Q143" s="18"/>
      <c r="R143" s="18"/>
      <c r="S143" s="18"/>
      <c r="T143" s="18">
        <v>61342</v>
      </c>
      <c r="U143" s="18">
        <v>324000</v>
      </c>
    </row>
    <row r="144" spans="1:21" ht="24.5" hidden="1" x14ac:dyDescent="0.35">
      <c r="A144" s="13">
        <v>1835</v>
      </c>
      <c r="B144" s="5" t="s">
        <v>1045</v>
      </c>
      <c r="C144" s="14" t="s">
        <v>609</v>
      </c>
      <c r="D144" s="14"/>
      <c r="E144" s="14"/>
      <c r="F144" s="22"/>
      <c r="G144" s="22"/>
      <c r="H144" s="18">
        <v>1800</v>
      </c>
      <c r="I144" s="18">
        <v>1800</v>
      </c>
      <c r="J144" s="18">
        <v>1800</v>
      </c>
      <c r="K144" s="18">
        <v>1800</v>
      </c>
      <c r="L144" s="18">
        <v>1800</v>
      </c>
      <c r="M144" s="18">
        <v>1800</v>
      </c>
      <c r="N144" s="18">
        <v>0</v>
      </c>
      <c r="O144" s="18">
        <v>0</v>
      </c>
      <c r="P144" s="18"/>
      <c r="Q144" s="18"/>
      <c r="R144" s="18"/>
      <c r="S144" s="18"/>
      <c r="T144" s="18">
        <v>10800</v>
      </c>
      <c r="U144" s="18">
        <v>6000</v>
      </c>
    </row>
    <row r="145" spans="1:21" ht="24" hidden="1" x14ac:dyDescent="0.35">
      <c r="A145" s="13">
        <v>1853</v>
      </c>
      <c r="B145" s="5" t="s">
        <v>735</v>
      </c>
      <c r="C145" s="14" t="s">
        <v>939</v>
      </c>
      <c r="D145" s="14"/>
      <c r="E145" s="14"/>
      <c r="F145" s="22"/>
      <c r="G145" s="22"/>
      <c r="H145" s="18">
        <v>-84460</v>
      </c>
      <c r="I145" s="18">
        <v>-66280</v>
      </c>
      <c r="J145" s="18">
        <v>7850</v>
      </c>
      <c r="K145" s="18">
        <v>0</v>
      </c>
      <c r="L145" s="18">
        <v>0</v>
      </c>
      <c r="M145" s="18">
        <v>16000</v>
      </c>
      <c r="N145" s="18">
        <v>0</v>
      </c>
      <c r="O145" s="18">
        <v>0</v>
      </c>
      <c r="P145" s="18"/>
      <c r="Q145" s="18"/>
      <c r="R145" s="18"/>
      <c r="S145" s="18"/>
      <c r="T145" s="18">
        <v>-126890.00000000001</v>
      </c>
      <c r="U145" s="18">
        <v>192000</v>
      </c>
    </row>
    <row r="146" spans="1:21" ht="24" hidden="1" x14ac:dyDescent="0.35">
      <c r="A146" s="13">
        <v>1912</v>
      </c>
      <c r="B146" s="5" t="s">
        <v>1046</v>
      </c>
      <c r="C146" s="14" t="s">
        <v>952</v>
      </c>
      <c r="D146" s="14"/>
      <c r="E146" s="14"/>
      <c r="F146" s="22"/>
      <c r="G146" s="22"/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/>
      <c r="Q146" s="18"/>
      <c r="R146" s="18"/>
      <c r="S146" s="18"/>
      <c r="T146" s="18">
        <v>0</v>
      </c>
      <c r="U146" s="18">
        <v>1542121.0000000002</v>
      </c>
    </row>
    <row r="147" spans="1:21" ht="24" hidden="1" x14ac:dyDescent="0.35">
      <c r="A147" s="13">
        <v>1916</v>
      </c>
      <c r="B147" s="5" t="s">
        <v>737</v>
      </c>
      <c r="C147" s="14" t="s">
        <v>952</v>
      </c>
      <c r="D147" s="14"/>
      <c r="E147" s="14"/>
      <c r="F147" s="22"/>
      <c r="G147" s="22"/>
      <c r="H147" s="18">
        <v>74570.000000000015</v>
      </c>
      <c r="I147" s="18">
        <v>64220</v>
      </c>
      <c r="J147" s="18">
        <v>11909.999999999998</v>
      </c>
      <c r="K147" s="18">
        <v>5370</v>
      </c>
      <c r="L147" s="18">
        <v>0</v>
      </c>
      <c r="M147" s="18">
        <v>469379.92866041488</v>
      </c>
      <c r="N147" s="18">
        <v>0</v>
      </c>
      <c r="O147" s="18">
        <v>0</v>
      </c>
      <c r="P147" s="18"/>
      <c r="Q147" s="18"/>
      <c r="R147" s="18"/>
      <c r="S147" s="18"/>
      <c r="T147" s="18">
        <v>625449.92866041488</v>
      </c>
      <c r="U147" s="18">
        <v>4886000</v>
      </c>
    </row>
    <row r="148" spans="1:21" ht="24" hidden="1" x14ac:dyDescent="0.35">
      <c r="A148" s="13">
        <v>1918</v>
      </c>
      <c r="B148" s="5" t="s">
        <v>738</v>
      </c>
      <c r="C148" s="14" t="s">
        <v>953</v>
      </c>
      <c r="D148" s="14"/>
      <c r="E148" s="14"/>
      <c r="F148" s="22"/>
      <c r="G148" s="22"/>
      <c r="H148" s="18">
        <v>252440.00000000003</v>
      </c>
      <c r="I148" s="18">
        <v>-493950</v>
      </c>
      <c r="J148" s="18">
        <v>0</v>
      </c>
      <c r="K148" s="18">
        <v>0</v>
      </c>
      <c r="L148" s="18">
        <v>0</v>
      </c>
      <c r="M148" s="18">
        <v>843591.99594710418</v>
      </c>
      <c r="N148" s="18">
        <v>0</v>
      </c>
      <c r="O148" s="18">
        <v>0</v>
      </c>
      <c r="P148" s="18"/>
      <c r="Q148" s="18"/>
      <c r="R148" s="18"/>
      <c r="S148" s="18"/>
      <c r="T148" s="18">
        <v>602081.99594710418</v>
      </c>
      <c r="U148" s="18">
        <v>10550900.000000002</v>
      </c>
    </row>
    <row r="149" spans="1:21" ht="24.5" hidden="1" x14ac:dyDescent="0.35">
      <c r="A149" s="13">
        <v>1997</v>
      </c>
      <c r="B149" s="5" t="s">
        <v>740</v>
      </c>
      <c r="C149" s="14" t="s">
        <v>939</v>
      </c>
      <c r="D149" s="14"/>
      <c r="E149" s="14"/>
      <c r="F149" s="22"/>
      <c r="G149" s="22"/>
      <c r="H149" s="18">
        <v>14920</v>
      </c>
      <c r="I149" s="18">
        <v>31040</v>
      </c>
      <c r="J149" s="18">
        <v>100290</v>
      </c>
      <c r="K149" s="18">
        <v>0</v>
      </c>
      <c r="L149" s="18">
        <v>0</v>
      </c>
      <c r="M149" s="18">
        <v>33015</v>
      </c>
      <c r="N149" s="18">
        <v>0</v>
      </c>
      <c r="O149" s="18">
        <v>0</v>
      </c>
      <c r="P149" s="18"/>
      <c r="Q149" s="18"/>
      <c r="R149" s="18"/>
      <c r="S149" s="18"/>
      <c r="T149" s="18">
        <v>179265</v>
      </c>
      <c r="U149" s="18">
        <v>396180</v>
      </c>
    </row>
    <row r="150" spans="1:21" ht="24" hidden="1" x14ac:dyDescent="0.35">
      <c r="A150" s="13">
        <v>2084</v>
      </c>
      <c r="B150" s="5" t="s">
        <v>741</v>
      </c>
      <c r="C150" s="14" t="s">
        <v>607</v>
      </c>
      <c r="D150" s="14"/>
      <c r="E150" s="14"/>
      <c r="F150" s="22"/>
      <c r="G150" s="22"/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/>
      <c r="Q150" s="18"/>
      <c r="R150" s="18"/>
      <c r="S150" s="18"/>
      <c r="T150" s="18">
        <v>0</v>
      </c>
      <c r="U150" s="18">
        <v>1700000</v>
      </c>
    </row>
    <row r="151" spans="1:21" ht="24.5" hidden="1" x14ac:dyDescent="0.35">
      <c r="A151" s="13">
        <v>2129</v>
      </c>
      <c r="B151" s="5" t="s">
        <v>743</v>
      </c>
      <c r="C151" s="14" t="s">
        <v>939</v>
      </c>
      <c r="D151" s="14"/>
      <c r="E151" s="14"/>
      <c r="F151" s="22"/>
      <c r="G151" s="22"/>
      <c r="H151" s="18">
        <v>-61400</v>
      </c>
      <c r="I151" s="18">
        <v>30200</v>
      </c>
      <c r="J151" s="18">
        <v>135420</v>
      </c>
      <c r="K151" s="18">
        <v>0</v>
      </c>
      <c r="L151" s="18">
        <v>0</v>
      </c>
      <c r="M151" s="18">
        <v>14000</v>
      </c>
      <c r="N151" s="18">
        <v>0</v>
      </c>
      <c r="O151" s="18">
        <v>0</v>
      </c>
      <c r="P151" s="18"/>
      <c r="Q151" s="18"/>
      <c r="R151" s="18"/>
      <c r="S151" s="18"/>
      <c r="T151" s="18">
        <v>118219.99999999999</v>
      </c>
      <c r="U151" s="18">
        <v>168000</v>
      </c>
    </row>
    <row r="152" spans="1:21" ht="24.5" hidden="1" x14ac:dyDescent="0.35">
      <c r="A152" s="13">
        <v>2210</v>
      </c>
      <c r="B152" s="5" t="s">
        <v>748</v>
      </c>
      <c r="C152" s="14" t="s">
        <v>939</v>
      </c>
      <c r="D152" s="14"/>
      <c r="E152" s="14"/>
      <c r="F152" s="22"/>
      <c r="G152" s="22"/>
      <c r="H152" s="18">
        <v>-151460</v>
      </c>
      <c r="I152" s="18">
        <v>-24070</v>
      </c>
      <c r="J152" s="18">
        <v>39970</v>
      </c>
      <c r="K152" s="18">
        <v>0</v>
      </c>
      <c r="L152" s="18">
        <v>0</v>
      </c>
      <c r="M152" s="18">
        <v>12000</v>
      </c>
      <c r="N152" s="18">
        <v>0</v>
      </c>
      <c r="O152" s="18">
        <v>0</v>
      </c>
      <c r="P152" s="18"/>
      <c r="Q152" s="18"/>
      <c r="R152" s="18"/>
      <c r="S152" s="18"/>
      <c r="T152" s="18">
        <v>-123560</v>
      </c>
      <c r="U152" s="18">
        <v>144000</v>
      </c>
    </row>
    <row r="153" spans="1:21" hidden="1" x14ac:dyDescent="0.35">
      <c r="A153" s="13">
        <v>2283</v>
      </c>
      <c r="B153" s="5" t="s">
        <v>749</v>
      </c>
      <c r="C153" s="14" t="s">
        <v>946</v>
      </c>
      <c r="D153" s="14"/>
      <c r="E153" s="14"/>
      <c r="F153" s="22"/>
      <c r="G153" s="22"/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/>
      <c r="Q153" s="18"/>
      <c r="R153" s="18"/>
      <c r="S153" s="18"/>
      <c r="T153" s="18">
        <v>0</v>
      </c>
      <c r="U153" s="18">
        <v>5744000</v>
      </c>
    </row>
    <row r="154" spans="1:21" hidden="1" x14ac:dyDescent="0.35">
      <c r="A154" s="13">
        <v>2286</v>
      </c>
      <c r="B154" s="5" t="s">
        <v>750</v>
      </c>
      <c r="C154" s="14" t="s">
        <v>946</v>
      </c>
      <c r="D154" s="14"/>
      <c r="E154" s="14"/>
      <c r="F154" s="22"/>
      <c r="G154" s="22"/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/>
      <c r="Q154" s="18"/>
      <c r="R154" s="18"/>
      <c r="S154" s="18"/>
      <c r="T154" s="18">
        <v>0</v>
      </c>
      <c r="U154" s="18">
        <v>182859.99999999997</v>
      </c>
    </row>
    <row r="155" spans="1:21" ht="24" hidden="1" x14ac:dyDescent="0.35">
      <c r="A155" s="13">
        <v>2292</v>
      </c>
      <c r="B155" s="5" t="s">
        <v>1049</v>
      </c>
      <c r="C155" s="14" t="s">
        <v>939</v>
      </c>
      <c r="D155" s="14"/>
      <c r="E155" s="14"/>
      <c r="F155" s="22"/>
      <c r="G155" s="22"/>
      <c r="H155" s="18">
        <v>-64640</v>
      </c>
      <c r="I155" s="18">
        <v>-35820</v>
      </c>
      <c r="J155" s="18">
        <v>18490</v>
      </c>
      <c r="K155" s="18">
        <v>16420</v>
      </c>
      <c r="L155" s="18">
        <v>0</v>
      </c>
      <c r="M155" s="18">
        <v>45000</v>
      </c>
      <c r="N155" s="18">
        <v>0</v>
      </c>
      <c r="O155" s="18">
        <v>0</v>
      </c>
      <c r="P155" s="18"/>
      <c r="Q155" s="18"/>
      <c r="R155" s="18"/>
      <c r="S155" s="18"/>
      <c r="T155" s="18">
        <v>-20550.000000000011</v>
      </c>
      <c r="U155" s="18">
        <v>540000</v>
      </c>
    </row>
    <row r="156" spans="1:21" ht="24" hidden="1" x14ac:dyDescent="0.35">
      <c r="A156" s="13">
        <v>2315</v>
      </c>
      <c r="B156" s="5" t="s">
        <v>1050</v>
      </c>
      <c r="C156" s="14" t="s">
        <v>960</v>
      </c>
      <c r="D156" s="14"/>
      <c r="E156" s="14"/>
      <c r="F156" s="22"/>
      <c r="G156" s="22"/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41333.333333333328</v>
      </c>
      <c r="N156" s="18">
        <v>0</v>
      </c>
      <c r="O156" s="18">
        <v>0</v>
      </c>
      <c r="P156" s="18"/>
      <c r="Q156" s="18"/>
      <c r="R156" s="18"/>
      <c r="S156" s="18"/>
      <c r="T156" s="18">
        <v>41333.333333333328</v>
      </c>
      <c r="U156" s="18">
        <v>496000</v>
      </c>
    </row>
    <row r="157" spans="1:21" ht="24.5" hidden="1" x14ac:dyDescent="0.35">
      <c r="A157" s="13">
        <v>2338</v>
      </c>
      <c r="B157" s="5" t="s">
        <v>752</v>
      </c>
      <c r="C157" s="14" t="s">
        <v>939</v>
      </c>
      <c r="D157" s="14"/>
      <c r="E157" s="14"/>
      <c r="F157" s="22"/>
      <c r="G157" s="22"/>
      <c r="H157" s="18">
        <v>1280</v>
      </c>
      <c r="I157" s="18">
        <v>2850</v>
      </c>
      <c r="J157" s="18">
        <v>17810</v>
      </c>
      <c r="K157" s="18">
        <v>0</v>
      </c>
      <c r="L157" s="18">
        <v>0</v>
      </c>
      <c r="M157" s="18">
        <v>7000</v>
      </c>
      <c r="N157" s="18">
        <v>0</v>
      </c>
      <c r="O157" s="18">
        <v>0</v>
      </c>
      <c r="P157" s="18"/>
      <c r="Q157" s="18"/>
      <c r="R157" s="18"/>
      <c r="S157" s="18"/>
      <c r="T157" s="18">
        <v>28939.999999999996</v>
      </c>
      <c r="U157" s="18">
        <v>84000</v>
      </c>
    </row>
    <row r="158" spans="1:21" ht="24.5" hidden="1" x14ac:dyDescent="0.35">
      <c r="A158" s="13">
        <v>2374</v>
      </c>
      <c r="B158" s="5" t="s">
        <v>1051</v>
      </c>
      <c r="C158" s="14" t="s">
        <v>960</v>
      </c>
      <c r="D158" s="14"/>
      <c r="E158" s="14"/>
      <c r="F158" s="22"/>
      <c r="G158" s="22"/>
      <c r="H158" s="18">
        <v>12820</v>
      </c>
      <c r="I158" s="18">
        <v>-4500</v>
      </c>
      <c r="J158" s="18">
        <v>58760</v>
      </c>
      <c r="K158" s="18">
        <v>37670</v>
      </c>
      <c r="L158" s="18">
        <v>29140</v>
      </c>
      <c r="M158" s="18">
        <v>15400</v>
      </c>
      <c r="N158" s="18">
        <v>0</v>
      </c>
      <c r="O158" s="18">
        <v>0</v>
      </c>
      <c r="P158" s="18"/>
      <c r="Q158" s="18"/>
      <c r="R158" s="18"/>
      <c r="S158" s="18"/>
      <c r="T158" s="18">
        <v>149290</v>
      </c>
      <c r="U158" s="18">
        <v>170000</v>
      </c>
    </row>
    <row r="159" spans="1:21" ht="24.5" hidden="1" x14ac:dyDescent="0.35">
      <c r="A159" s="13">
        <v>2395</v>
      </c>
      <c r="B159" s="5" t="s">
        <v>1052</v>
      </c>
      <c r="C159" s="14" t="s">
        <v>960</v>
      </c>
      <c r="D159" s="14"/>
      <c r="E159" s="14"/>
      <c r="F159" s="22"/>
      <c r="G159" s="22"/>
      <c r="H159" s="18">
        <v>23040</v>
      </c>
      <c r="I159" s="18">
        <v>-64040.000000000007</v>
      </c>
      <c r="J159" s="18">
        <v>-80830</v>
      </c>
      <c r="K159" s="18">
        <v>63710</v>
      </c>
      <c r="L159" s="18">
        <v>55450</v>
      </c>
      <c r="M159" s="18">
        <v>36300</v>
      </c>
      <c r="N159" s="18">
        <v>0</v>
      </c>
      <c r="O159" s="18">
        <v>0</v>
      </c>
      <c r="P159" s="18"/>
      <c r="Q159" s="18"/>
      <c r="R159" s="18"/>
      <c r="S159" s="18"/>
      <c r="T159" s="18">
        <v>33629.999999999985</v>
      </c>
      <c r="U159" s="18">
        <v>421000</v>
      </c>
    </row>
    <row r="160" spans="1:21" ht="24" hidden="1" x14ac:dyDescent="0.35">
      <c r="A160" s="13">
        <v>2464</v>
      </c>
      <c r="B160" s="5" t="s">
        <v>754</v>
      </c>
      <c r="C160" s="14" t="s">
        <v>605</v>
      </c>
      <c r="D160" s="14"/>
      <c r="E160" s="14"/>
      <c r="F160" s="22"/>
      <c r="G160" s="22"/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/>
      <c r="Q160" s="18"/>
      <c r="R160" s="18"/>
      <c r="S160" s="18"/>
      <c r="T160" s="18">
        <v>0</v>
      </c>
      <c r="U160" s="18">
        <v>136000</v>
      </c>
    </row>
    <row r="161" spans="1:21" ht="24.5" hidden="1" x14ac:dyDescent="0.35">
      <c r="A161" s="13">
        <v>2592</v>
      </c>
      <c r="B161" s="5" t="s">
        <v>755</v>
      </c>
      <c r="C161" s="14" t="s">
        <v>939</v>
      </c>
      <c r="D161" s="14"/>
      <c r="E161" s="14"/>
      <c r="F161" s="22"/>
      <c r="G161" s="22"/>
      <c r="H161" s="18">
        <v>25250</v>
      </c>
      <c r="I161" s="18">
        <v>-17620</v>
      </c>
      <c r="J161" s="18">
        <v>23620</v>
      </c>
      <c r="K161" s="18">
        <v>0</v>
      </c>
      <c r="L161" s="18">
        <v>0</v>
      </c>
      <c r="M161" s="18">
        <v>40000</v>
      </c>
      <c r="N161" s="18">
        <v>0</v>
      </c>
      <c r="O161" s="18">
        <v>0</v>
      </c>
      <c r="P161" s="18"/>
      <c r="Q161" s="18"/>
      <c r="R161" s="18"/>
      <c r="S161" s="18"/>
      <c r="T161" s="18">
        <v>71250</v>
      </c>
      <c r="U161" s="18">
        <v>480000</v>
      </c>
    </row>
    <row r="162" spans="1:21" ht="24" hidden="1" x14ac:dyDescent="0.35">
      <c r="A162" s="13">
        <v>2655</v>
      </c>
      <c r="B162" s="5" t="s">
        <v>756</v>
      </c>
      <c r="C162" s="14" t="s">
        <v>939</v>
      </c>
      <c r="D162" s="14"/>
      <c r="E162" s="14"/>
      <c r="F162" s="22"/>
      <c r="G162" s="22"/>
      <c r="H162" s="18">
        <v>198460</v>
      </c>
      <c r="I162" s="18">
        <v>120170</v>
      </c>
      <c r="J162" s="18">
        <v>58310</v>
      </c>
      <c r="K162" s="18">
        <v>0</v>
      </c>
      <c r="L162" s="18">
        <v>0</v>
      </c>
      <c r="M162" s="18">
        <v>240000</v>
      </c>
      <c r="N162" s="18">
        <v>0</v>
      </c>
      <c r="O162" s="18">
        <v>0</v>
      </c>
      <c r="P162" s="18"/>
      <c r="Q162" s="18"/>
      <c r="R162" s="18"/>
      <c r="S162" s="18"/>
      <c r="T162" s="18">
        <v>616940</v>
      </c>
      <c r="U162" s="18">
        <v>2880000</v>
      </c>
    </row>
    <row r="163" spans="1:21" ht="24" hidden="1" x14ac:dyDescent="0.35">
      <c r="A163" s="13">
        <v>3040</v>
      </c>
      <c r="B163" s="5" t="s">
        <v>757</v>
      </c>
      <c r="C163" s="14" t="s">
        <v>607</v>
      </c>
      <c r="D163" s="14"/>
      <c r="E163" s="14"/>
      <c r="F163" s="22"/>
      <c r="G163" s="22"/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/>
      <c r="Q163" s="18"/>
      <c r="R163" s="18"/>
      <c r="S163" s="18"/>
      <c r="T163" s="18">
        <v>0</v>
      </c>
      <c r="U163" s="18">
        <v>3254000</v>
      </c>
    </row>
    <row r="164" spans="1:21" hidden="1" x14ac:dyDescent="0.35">
      <c r="A164" s="13">
        <v>3231</v>
      </c>
      <c r="B164" s="5" t="s">
        <v>758</v>
      </c>
      <c r="C164" s="14" t="s">
        <v>946</v>
      </c>
      <c r="D164" s="14"/>
      <c r="E164" s="14"/>
      <c r="F164" s="22"/>
      <c r="G164" s="22"/>
      <c r="H164" s="18">
        <v>-12300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/>
      <c r="Q164" s="18"/>
      <c r="R164" s="18"/>
      <c r="S164" s="18"/>
      <c r="T164" s="18">
        <v>-12300</v>
      </c>
      <c r="U164" s="18">
        <v>1625000</v>
      </c>
    </row>
    <row r="165" spans="1:21" ht="48.5" hidden="1" x14ac:dyDescent="0.35">
      <c r="A165" s="13">
        <v>3272</v>
      </c>
      <c r="B165" s="5" t="s">
        <v>1053</v>
      </c>
      <c r="C165" s="14" t="s">
        <v>609</v>
      </c>
      <c r="D165" s="14"/>
      <c r="E165" s="14"/>
      <c r="F165" s="22"/>
      <c r="G165" s="22"/>
      <c r="H165" s="18">
        <v>3000</v>
      </c>
      <c r="I165" s="18">
        <v>3000</v>
      </c>
      <c r="J165" s="18">
        <v>3000</v>
      </c>
      <c r="K165" s="18">
        <v>3000</v>
      </c>
      <c r="L165" s="18">
        <v>3000</v>
      </c>
      <c r="M165" s="18">
        <v>3000</v>
      </c>
      <c r="N165" s="18">
        <v>0</v>
      </c>
      <c r="O165" s="18">
        <v>0</v>
      </c>
      <c r="P165" s="18"/>
      <c r="Q165" s="18"/>
      <c r="R165" s="18"/>
      <c r="S165" s="18"/>
      <c r="T165" s="18">
        <v>18000</v>
      </c>
      <c r="U165" s="18">
        <v>0</v>
      </c>
    </row>
    <row r="166" spans="1:21" ht="24" hidden="1" x14ac:dyDescent="0.35">
      <c r="A166" s="13">
        <v>3381</v>
      </c>
      <c r="B166" s="5" t="s">
        <v>1054</v>
      </c>
      <c r="C166" s="14" t="s">
        <v>607</v>
      </c>
      <c r="D166" s="14"/>
      <c r="E166" s="14"/>
      <c r="F166" s="22"/>
      <c r="G166" s="22"/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/>
      <c r="Q166" s="18"/>
      <c r="R166" s="18"/>
      <c r="S166" s="18"/>
      <c r="T166" s="18">
        <v>0</v>
      </c>
      <c r="U166" s="18">
        <v>244000</v>
      </c>
    </row>
    <row r="167" spans="1:21" ht="24" hidden="1" x14ac:dyDescent="0.35">
      <c r="A167" s="13">
        <v>3382</v>
      </c>
      <c r="B167" s="5" t="s">
        <v>1055</v>
      </c>
      <c r="C167" s="14" t="s">
        <v>607</v>
      </c>
      <c r="D167" s="14"/>
      <c r="E167" s="14"/>
      <c r="F167" s="22"/>
      <c r="G167" s="22"/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/>
      <c r="Q167" s="18"/>
      <c r="R167" s="18"/>
      <c r="S167" s="18"/>
      <c r="T167" s="18">
        <v>0</v>
      </c>
      <c r="U167" s="18">
        <v>73000</v>
      </c>
    </row>
    <row r="168" spans="1:21" ht="24" hidden="1" x14ac:dyDescent="0.35">
      <c r="A168" s="13">
        <v>3385</v>
      </c>
      <c r="B168" s="5" t="s">
        <v>1056</v>
      </c>
      <c r="C168" s="14" t="s">
        <v>607</v>
      </c>
      <c r="D168" s="14"/>
      <c r="E168" s="14"/>
      <c r="F168" s="22"/>
      <c r="G168" s="22"/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0</v>
      </c>
      <c r="P168" s="18"/>
      <c r="Q168" s="18"/>
      <c r="R168" s="18"/>
      <c r="S168" s="18"/>
      <c r="T168" s="18">
        <v>0</v>
      </c>
      <c r="U168" s="18">
        <v>35000</v>
      </c>
    </row>
    <row r="169" spans="1:21" ht="24" hidden="1" x14ac:dyDescent="0.35">
      <c r="A169" s="13">
        <v>3386</v>
      </c>
      <c r="B169" s="5" t="s">
        <v>1057</v>
      </c>
      <c r="C169" s="14" t="s">
        <v>607</v>
      </c>
      <c r="D169" s="14"/>
      <c r="E169" s="14"/>
      <c r="F169" s="22"/>
      <c r="G169" s="22"/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/>
      <c r="Q169" s="18"/>
      <c r="R169" s="18"/>
      <c r="S169" s="18"/>
      <c r="T169" s="18">
        <v>0</v>
      </c>
      <c r="U169" s="18">
        <v>73000</v>
      </c>
    </row>
    <row r="170" spans="1:21" ht="24.5" hidden="1" x14ac:dyDescent="0.35">
      <c r="A170" s="13">
        <v>3387</v>
      </c>
      <c r="B170" s="5" t="s">
        <v>1058</v>
      </c>
      <c r="C170" s="14" t="s">
        <v>607</v>
      </c>
      <c r="D170" s="14"/>
      <c r="E170" s="14"/>
      <c r="F170" s="22"/>
      <c r="G170" s="22"/>
      <c r="H170" s="18">
        <v>0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/>
      <c r="Q170" s="18"/>
      <c r="R170" s="18"/>
      <c r="S170" s="18"/>
      <c r="T170" s="18">
        <v>0</v>
      </c>
      <c r="U170" s="18">
        <v>50000</v>
      </c>
    </row>
    <row r="171" spans="1:21" ht="24" hidden="1" x14ac:dyDescent="0.35">
      <c r="A171" s="13">
        <v>3403</v>
      </c>
      <c r="B171" s="5" t="s">
        <v>759</v>
      </c>
      <c r="C171" s="14" t="s">
        <v>605</v>
      </c>
      <c r="D171" s="14"/>
      <c r="E171" s="14"/>
      <c r="F171" s="22"/>
      <c r="G171" s="22"/>
      <c r="H171" s="18">
        <v>35400</v>
      </c>
      <c r="I171" s="18">
        <v>69000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/>
      <c r="Q171" s="18"/>
      <c r="R171" s="18"/>
      <c r="S171" s="18"/>
      <c r="T171" s="18">
        <v>104400</v>
      </c>
      <c r="U171" s="18">
        <v>350000</v>
      </c>
    </row>
    <row r="172" spans="1:21" ht="24" hidden="1" x14ac:dyDescent="0.35">
      <c r="A172" s="13">
        <v>3542</v>
      </c>
      <c r="B172" s="5" t="s">
        <v>760</v>
      </c>
      <c r="C172" s="14" t="s">
        <v>953</v>
      </c>
      <c r="D172" s="14"/>
      <c r="E172" s="14"/>
      <c r="F172" s="22"/>
      <c r="G172" s="22"/>
      <c r="H172" s="18">
        <v>503630.00000000006</v>
      </c>
      <c r="I172" s="18">
        <v>574789.99999999988</v>
      </c>
      <c r="J172" s="18">
        <v>780620</v>
      </c>
      <c r="K172" s="18">
        <v>842920.00000000012</v>
      </c>
      <c r="L172" s="18">
        <v>797100.00000000012</v>
      </c>
      <c r="M172" s="18">
        <v>639886.00000000012</v>
      </c>
      <c r="N172" s="18">
        <v>0</v>
      </c>
      <c r="O172" s="18">
        <v>0</v>
      </c>
      <c r="P172" s="18"/>
      <c r="Q172" s="18"/>
      <c r="R172" s="18"/>
      <c r="S172" s="18"/>
      <c r="T172" s="18">
        <v>4138946.0000000009</v>
      </c>
      <c r="U172" s="18">
        <v>7956000</v>
      </c>
    </row>
    <row r="173" spans="1:21" ht="24" hidden="1" x14ac:dyDescent="0.35">
      <c r="A173" s="13">
        <v>3553</v>
      </c>
      <c r="B173" s="5" t="s">
        <v>761</v>
      </c>
      <c r="C173" s="14" t="s">
        <v>953</v>
      </c>
      <c r="D173" s="14"/>
      <c r="E173" s="14"/>
      <c r="F173" s="22"/>
      <c r="G173" s="22"/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/>
      <c r="Q173" s="18"/>
      <c r="R173" s="18"/>
      <c r="S173" s="18"/>
      <c r="T173" s="18">
        <v>0</v>
      </c>
      <c r="U173" s="18">
        <v>1762000</v>
      </c>
    </row>
    <row r="174" spans="1:21" hidden="1" x14ac:dyDescent="0.35">
      <c r="A174" s="13">
        <v>3653</v>
      </c>
      <c r="B174" s="5" t="s">
        <v>762</v>
      </c>
      <c r="C174" s="17"/>
      <c r="D174" s="14"/>
      <c r="E174" s="14"/>
      <c r="F174" s="22"/>
      <c r="G174" s="22"/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/>
      <c r="Q174" s="19"/>
      <c r="R174" s="19"/>
      <c r="S174" s="19"/>
      <c r="T174" s="18">
        <v>0</v>
      </c>
      <c r="U174" s="19">
        <v>0</v>
      </c>
    </row>
    <row r="175" spans="1:21" ht="24" hidden="1" x14ac:dyDescent="0.35">
      <c r="A175" s="13">
        <v>3655</v>
      </c>
      <c r="B175" s="5" t="s">
        <v>763</v>
      </c>
      <c r="C175" s="14" t="s">
        <v>607</v>
      </c>
      <c r="D175" s="14"/>
      <c r="E175" s="14"/>
      <c r="F175" s="22"/>
      <c r="G175" s="22"/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17000</v>
      </c>
      <c r="N175" s="18">
        <v>0</v>
      </c>
      <c r="O175" s="18">
        <v>0</v>
      </c>
      <c r="P175" s="18"/>
      <c r="Q175" s="18"/>
      <c r="R175" s="18"/>
      <c r="S175" s="18"/>
      <c r="T175" s="18">
        <v>17000</v>
      </c>
      <c r="U175" s="18">
        <v>200000</v>
      </c>
    </row>
    <row r="176" spans="1:21" ht="24.5" hidden="1" x14ac:dyDescent="0.35">
      <c r="A176" s="13">
        <v>3711</v>
      </c>
      <c r="B176" s="5" t="s">
        <v>1059</v>
      </c>
      <c r="C176" s="14" t="s">
        <v>607</v>
      </c>
      <c r="D176" s="14"/>
      <c r="E176" s="14"/>
      <c r="F176" s="22"/>
      <c r="G176" s="22"/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/>
      <c r="Q176" s="18"/>
      <c r="R176" s="18"/>
      <c r="S176" s="18"/>
      <c r="T176" s="18">
        <v>0</v>
      </c>
      <c r="U176" s="18">
        <v>36000</v>
      </c>
    </row>
    <row r="177" spans="1:21" ht="24" hidden="1" x14ac:dyDescent="0.35">
      <c r="A177" s="13">
        <v>3720</v>
      </c>
      <c r="B177" s="5" t="s">
        <v>764</v>
      </c>
      <c r="C177" s="14" t="s">
        <v>605</v>
      </c>
      <c r="D177" s="14"/>
      <c r="E177" s="14"/>
      <c r="F177" s="22"/>
      <c r="G177" s="22"/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/>
      <c r="Q177" s="18"/>
      <c r="R177" s="18"/>
      <c r="S177" s="18"/>
      <c r="T177" s="18">
        <v>0</v>
      </c>
      <c r="U177" s="18">
        <v>130000</v>
      </c>
    </row>
    <row r="178" spans="1:21" ht="24" hidden="1" x14ac:dyDescent="0.35">
      <c r="A178" s="13">
        <v>3724</v>
      </c>
      <c r="B178" s="5" t="s">
        <v>765</v>
      </c>
      <c r="C178" s="14" t="s">
        <v>605</v>
      </c>
      <c r="D178" s="14"/>
      <c r="E178" s="14"/>
      <c r="F178" s="22"/>
      <c r="G178" s="22"/>
      <c r="H178" s="18">
        <v>705</v>
      </c>
      <c r="I178" s="18">
        <v>705</v>
      </c>
      <c r="J178" s="18">
        <v>705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/>
      <c r="Q178" s="18"/>
      <c r="R178" s="18"/>
      <c r="S178" s="18"/>
      <c r="T178" s="18">
        <v>2114.9999999999995</v>
      </c>
      <c r="U178" s="18">
        <v>8570</v>
      </c>
    </row>
    <row r="179" spans="1:21" ht="24" hidden="1" x14ac:dyDescent="0.35">
      <c r="A179" s="13">
        <v>3727</v>
      </c>
      <c r="B179" s="5" t="s">
        <v>766</v>
      </c>
      <c r="C179" s="14" t="s">
        <v>605</v>
      </c>
      <c r="D179" s="14"/>
      <c r="E179" s="14"/>
      <c r="F179" s="22"/>
      <c r="G179" s="22"/>
      <c r="H179" s="18">
        <v>99800</v>
      </c>
      <c r="I179" s="18">
        <v>41000</v>
      </c>
      <c r="J179" s="18">
        <v>45300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/>
      <c r="Q179" s="18"/>
      <c r="R179" s="18"/>
      <c r="S179" s="18"/>
      <c r="T179" s="18">
        <v>186100.00000000003</v>
      </c>
      <c r="U179" s="18">
        <v>533000</v>
      </c>
    </row>
    <row r="180" spans="1:21" ht="24" hidden="1" x14ac:dyDescent="0.35">
      <c r="A180" s="13">
        <v>3728</v>
      </c>
      <c r="B180" s="5" t="s">
        <v>767</v>
      </c>
      <c r="C180" s="14" t="s">
        <v>605</v>
      </c>
      <c r="D180" s="14"/>
      <c r="E180" s="14"/>
      <c r="F180" s="22"/>
      <c r="G180" s="22"/>
      <c r="H180" s="18">
        <v>0</v>
      </c>
      <c r="I180" s="18">
        <v>0</v>
      </c>
      <c r="J180" s="18">
        <v>9450</v>
      </c>
      <c r="K180" s="18">
        <v>7560</v>
      </c>
      <c r="L180" s="18">
        <v>9922.5</v>
      </c>
      <c r="M180" s="18">
        <v>9973</v>
      </c>
      <c r="N180" s="18">
        <v>0</v>
      </c>
      <c r="O180" s="18">
        <v>0</v>
      </c>
      <c r="P180" s="18"/>
      <c r="Q180" s="18"/>
      <c r="R180" s="18"/>
      <c r="S180" s="18"/>
      <c r="T180" s="18">
        <v>36905.5</v>
      </c>
      <c r="U180" s="18">
        <v>119679</v>
      </c>
    </row>
    <row r="181" spans="1:21" ht="36.5" hidden="1" x14ac:dyDescent="0.35">
      <c r="A181" s="13">
        <v>3758</v>
      </c>
      <c r="B181" s="5" t="s">
        <v>768</v>
      </c>
      <c r="C181" s="14" t="s">
        <v>605</v>
      </c>
      <c r="D181" s="14"/>
      <c r="E181" s="14"/>
      <c r="F181" s="22"/>
      <c r="G181" s="22"/>
      <c r="H181" s="18">
        <v>2673</v>
      </c>
      <c r="I181" s="18">
        <v>4592</v>
      </c>
      <c r="J181" s="18">
        <v>2523</v>
      </c>
      <c r="K181" s="18">
        <v>1000</v>
      </c>
      <c r="L181" s="18">
        <v>2900</v>
      </c>
      <c r="M181" s="18">
        <v>2700</v>
      </c>
      <c r="N181" s="18">
        <v>0</v>
      </c>
      <c r="O181" s="18">
        <v>0</v>
      </c>
      <c r="P181" s="18"/>
      <c r="Q181" s="18"/>
      <c r="R181" s="18"/>
      <c r="S181" s="18"/>
      <c r="T181" s="18">
        <v>16388</v>
      </c>
      <c r="U181" s="18">
        <v>40729</v>
      </c>
    </row>
    <row r="182" spans="1:21" x14ac:dyDescent="0.35">
      <c r="A182" s="13">
        <v>2583</v>
      </c>
      <c r="B182" s="5" t="s">
        <v>1331</v>
      </c>
      <c r="C182" s="14" t="s">
        <v>1221</v>
      </c>
      <c r="D182" s="14" t="s">
        <v>1328</v>
      </c>
      <c r="E182" s="14" t="s">
        <v>273</v>
      </c>
      <c r="F182" s="68">
        <f>A182</f>
        <v>2583</v>
      </c>
      <c r="G182" s="22">
        <v>11</v>
      </c>
      <c r="H182" s="71">
        <f>IFERROR(VLOOKUP(F182,aux!$A$4:$N$22,2,0),0)*1000</f>
        <v>0</v>
      </c>
      <c r="I182" s="71">
        <f>IFERROR(VLOOKUP(F182,aux!$A$4:$N$22,3,0),0)*1000</f>
        <v>0</v>
      </c>
      <c r="J182" s="71">
        <f>IFERROR(VLOOKUP(F182,aux!$A$4:$N$22,4,0),0)*1000</f>
        <v>0</v>
      </c>
      <c r="K182" s="71">
        <f>IFERROR(VLOOKUP(F182,aux!$A$4:$N$22,5,0),0)*1000</f>
        <v>0</v>
      </c>
      <c r="L182" s="71">
        <f>IFERROR(VLOOKUP(F182,aux!$A$4:$N$22,6,0),0)*1000</f>
        <v>0</v>
      </c>
      <c r="M182" s="71">
        <f>IFERROR(VLOOKUP(F182,aux!$A$4:$N$22,7,0),0)*1000</f>
        <v>0</v>
      </c>
      <c r="N182" s="71">
        <f>IFERROR(VLOOKUP(F182,aux!$A$4:$N$22,8,0),0)*1000</f>
        <v>0</v>
      </c>
      <c r="O182" s="71">
        <f>IFERROR(VLOOKUP(F182,aux!$A$4:$N$22,9,0),0)*1000</f>
        <v>0</v>
      </c>
      <c r="P182" s="71">
        <f>IFERROR(VLOOKUP(F182,aux!$A$4:$N$22,10,0),0)*1000</f>
        <v>0</v>
      </c>
      <c r="Q182" s="71"/>
      <c r="R182" s="71"/>
      <c r="S182" s="71"/>
      <c r="T182" s="71">
        <f>SUM(H182:S182)</f>
        <v>0</v>
      </c>
      <c r="U182" s="71">
        <f>IFERROR(VLOOKUP(F182,aux!$A$4:$N$22,14,0),0)*1000</f>
        <v>1697600</v>
      </c>
    </row>
    <row r="183" spans="1:21" ht="24.5" hidden="1" x14ac:dyDescent="0.35">
      <c r="A183" s="13">
        <v>4250</v>
      </c>
      <c r="B183" s="5" t="s">
        <v>770</v>
      </c>
      <c r="C183" s="14" t="s">
        <v>947</v>
      </c>
      <c r="D183" s="14"/>
      <c r="E183" s="14"/>
      <c r="F183" s="22"/>
      <c r="G183" s="22"/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0</v>
      </c>
      <c r="O183" s="18">
        <v>0</v>
      </c>
      <c r="P183" s="18"/>
      <c r="Q183" s="18"/>
      <c r="R183" s="18"/>
      <c r="S183" s="18"/>
      <c r="T183" s="18">
        <v>0</v>
      </c>
      <c r="U183" s="18">
        <v>0</v>
      </c>
    </row>
    <row r="184" spans="1:21" ht="24.5" hidden="1" x14ac:dyDescent="0.35">
      <c r="A184" s="13">
        <v>4251</v>
      </c>
      <c r="B184" s="5" t="s">
        <v>771</v>
      </c>
      <c r="C184" s="14" t="s">
        <v>947</v>
      </c>
      <c r="D184" s="14"/>
      <c r="E184" s="14"/>
      <c r="F184" s="22"/>
      <c r="G184" s="22"/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0</v>
      </c>
      <c r="O184" s="18">
        <v>0</v>
      </c>
      <c r="P184" s="18"/>
      <c r="Q184" s="18"/>
      <c r="R184" s="18"/>
      <c r="S184" s="18"/>
      <c r="T184" s="18">
        <v>0</v>
      </c>
      <c r="U184" s="18">
        <v>0</v>
      </c>
    </row>
    <row r="185" spans="1:21" ht="24.5" hidden="1" x14ac:dyDescent="0.35">
      <c r="A185" s="13">
        <v>4252</v>
      </c>
      <c r="B185" s="5" t="s">
        <v>772</v>
      </c>
      <c r="C185" s="14" t="s">
        <v>947</v>
      </c>
      <c r="D185" s="14"/>
      <c r="E185" s="14"/>
      <c r="F185" s="22"/>
      <c r="G185" s="22"/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/>
      <c r="Q185" s="18"/>
      <c r="R185" s="18"/>
      <c r="S185" s="18"/>
      <c r="T185" s="18">
        <v>0</v>
      </c>
      <c r="U185" s="18">
        <v>0</v>
      </c>
    </row>
    <row r="186" spans="1:21" ht="24.5" hidden="1" x14ac:dyDescent="0.35">
      <c r="A186" s="13">
        <v>4253</v>
      </c>
      <c r="B186" s="5" t="s">
        <v>773</v>
      </c>
      <c r="C186" s="14" t="s">
        <v>947</v>
      </c>
      <c r="D186" s="14"/>
      <c r="E186" s="14"/>
      <c r="F186" s="22"/>
      <c r="G186" s="22"/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/>
      <c r="Q186" s="18"/>
      <c r="R186" s="18"/>
      <c r="S186" s="18"/>
      <c r="T186" s="18">
        <v>0</v>
      </c>
      <c r="U186" s="18">
        <v>0</v>
      </c>
    </row>
    <row r="187" spans="1:21" ht="24.5" hidden="1" x14ac:dyDescent="0.35">
      <c r="A187" s="13">
        <v>4254</v>
      </c>
      <c r="B187" s="5" t="s">
        <v>774</v>
      </c>
      <c r="C187" s="14" t="s">
        <v>947</v>
      </c>
      <c r="D187" s="14"/>
      <c r="E187" s="14"/>
      <c r="F187" s="22"/>
      <c r="G187" s="22"/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/>
      <c r="Q187" s="18"/>
      <c r="R187" s="18"/>
      <c r="S187" s="18"/>
      <c r="T187" s="18">
        <v>0</v>
      </c>
      <c r="U187" s="18">
        <v>0</v>
      </c>
    </row>
    <row r="188" spans="1:21" ht="24.5" hidden="1" x14ac:dyDescent="0.35">
      <c r="A188" s="13">
        <v>4255</v>
      </c>
      <c r="B188" s="5" t="s">
        <v>775</v>
      </c>
      <c r="C188" s="14" t="s">
        <v>947</v>
      </c>
      <c r="D188" s="14"/>
      <c r="E188" s="14"/>
      <c r="F188" s="22"/>
      <c r="G188" s="22"/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/>
      <c r="Q188" s="18"/>
      <c r="R188" s="18"/>
      <c r="S188" s="18"/>
      <c r="T188" s="18">
        <v>0</v>
      </c>
      <c r="U188" s="18">
        <v>0</v>
      </c>
    </row>
    <row r="189" spans="1:21" ht="36.5" hidden="1" x14ac:dyDescent="0.35">
      <c r="A189" s="13">
        <v>4256</v>
      </c>
      <c r="B189" s="5" t="s">
        <v>776</v>
      </c>
      <c r="C189" s="14" t="s">
        <v>947</v>
      </c>
      <c r="D189" s="14"/>
      <c r="E189" s="14"/>
      <c r="F189" s="22"/>
      <c r="G189" s="22"/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/>
      <c r="Q189" s="18"/>
      <c r="R189" s="18"/>
      <c r="S189" s="18"/>
      <c r="T189" s="18">
        <v>0</v>
      </c>
      <c r="U189" s="18">
        <v>0</v>
      </c>
    </row>
    <row r="190" spans="1:21" ht="36.5" hidden="1" x14ac:dyDescent="0.35">
      <c r="A190" s="13">
        <v>4267</v>
      </c>
      <c r="B190" s="5" t="s">
        <v>777</v>
      </c>
      <c r="C190" s="14" t="s">
        <v>947</v>
      </c>
      <c r="D190" s="14"/>
      <c r="E190" s="14"/>
      <c r="F190" s="22"/>
      <c r="G190" s="22"/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/>
      <c r="Q190" s="18"/>
      <c r="R190" s="18"/>
      <c r="S190" s="18"/>
      <c r="T190" s="18">
        <v>0</v>
      </c>
      <c r="U190" s="18">
        <v>0</v>
      </c>
    </row>
    <row r="191" spans="1:21" ht="24.5" hidden="1" x14ac:dyDescent="0.35">
      <c r="A191" s="13">
        <v>4271</v>
      </c>
      <c r="B191" s="5" t="s">
        <v>778</v>
      </c>
      <c r="C191" s="14" t="s">
        <v>947</v>
      </c>
      <c r="D191" s="14"/>
      <c r="E191" s="14"/>
      <c r="F191" s="22"/>
      <c r="G191" s="22"/>
      <c r="H191" s="18">
        <v>1600</v>
      </c>
      <c r="I191" s="18">
        <v>1600</v>
      </c>
      <c r="J191" s="18">
        <v>1600</v>
      </c>
      <c r="K191" s="18">
        <v>1600</v>
      </c>
      <c r="L191" s="18">
        <v>1600</v>
      </c>
      <c r="M191" s="18">
        <v>1600</v>
      </c>
      <c r="N191" s="18">
        <v>0</v>
      </c>
      <c r="O191" s="18">
        <v>0</v>
      </c>
      <c r="P191" s="18"/>
      <c r="Q191" s="18"/>
      <c r="R191" s="18"/>
      <c r="S191" s="18"/>
      <c r="T191" s="18">
        <v>9600</v>
      </c>
      <c r="U191" s="18">
        <v>19200</v>
      </c>
    </row>
    <row r="192" spans="1:21" ht="24" hidden="1" x14ac:dyDescent="0.35">
      <c r="A192" s="13">
        <v>4274</v>
      </c>
      <c r="B192" s="5" t="s">
        <v>779</v>
      </c>
      <c r="C192" s="14" t="s">
        <v>947</v>
      </c>
      <c r="D192" s="14"/>
      <c r="E192" s="14"/>
      <c r="F192" s="22"/>
      <c r="G192" s="22"/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/>
      <c r="Q192" s="18"/>
      <c r="R192" s="18"/>
      <c r="S192" s="18"/>
      <c r="T192" s="18">
        <v>0</v>
      </c>
      <c r="U192" s="18">
        <v>0</v>
      </c>
    </row>
    <row r="193" spans="1:21" ht="36.5" hidden="1" x14ac:dyDescent="0.35">
      <c r="A193" s="13">
        <v>4276</v>
      </c>
      <c r="B193" s="5" t="s">
        <v>780</v>
      </c>
      <c r="C193" s="14" t="s">
        <v>947</v>
      </c>
      <c r="D193" s="14"/>
      <c r="E193" s="14"/>
      <c r="F193" s="22"/>
      <c r="G193" s="22"/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/>
      <c r="Q193" s="18"/>
      <c r="R193" s="18"/>
      <c r="S193" s="18"/>
      <c r="T193" s="18">
        <v>0</v>
      </c>
      <c r="U193" s="18">
        <v>0</v>
      </c>
    </row>
    <row r="194" spans="1:21" ht="24.5" hidden="1" x14ac:dyDescent="0.35">
      <c r="A194" s="13">
        <v>4277</v>
      </c>
      <c r="B194" s="5" t="s">
        <v>781</v>
      </c>
      <c r="C194" s="14" t="s">
        <v>947</v>
      </c>
      <c r="D194" s="14"/>
      <c r="E194" s="14"/>
      <c r="F194" s="22"/>
      <c r="G194" s="22"/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/>
      <c r="Q194" s="18"/>
      <c r="R194" s="18"/>
      <c r="S194" s="18"/>
      <c r="T194" s="18">
        <v>0</v>
      </c>
      <c r="U194" s="18">
        <v>0</v>
      </c>
    </row>
    <row r="195" spans="1:21" ht="24" hidden="1" x14ac:dyDescent="0.35">
      <c r="A195" s="13">
        <v>4282</v>
      </c>
      <c r="B195" s="5" t="s">
        <v>782</v>
      </c>
      <c r="C195" s="14" t="s">
        <v>947</v>
      </c>
      <c r="D195" s="14"/>
      <c r="E195" s="14"/>
      <c r="F195" s="22"/>
      <c r="G195" s="22"/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/>
      <c r="Q195" s="18"/>
      <c r="R195" s="18"/>
      <c r="S195" s="18"/>
      <c r="T195" s="18">
        <v>0</v>
      </c>
      <c r="U195" s="18">
        <v>0</v>
      </c>
    </row>
    <row r="196" spans="1:21" ht="24.5" hidden="1" x14ac:dyDescent="0.35">
      <c r="A196" s="13">
        <v>4295</v>
      </c>
      <c r="B196" s="5" t="s">
        <v>783</v>
      </c>
      <c r="C196" s="14" t="s">
        <v>947</v>
      </c>
      <c r="D196" s="14"/>
      <c r="E196" s="14"/>
      <c r="F196" s="22"/>
      <c r="G196" s="22"/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/>
      <c r="Q196" s="18"/>
      <c r="R196" s="18"/>
      <c r="S196" s="18"/>
      <c r="T196" s="18">
        <v>0</v>
      </c>
      <c r="U196" s="18">
        <v>0</v>
      </c>
    </row>
    <row r="197" spans="1:21" ht="24.5" hidden="1" x14ac:dyDescent="0.35">
      <c r="A197" s="13">
        <v>4298</v>
      </c>
      <c r="B197" s="5" t="s">
        <v>784</v>
      </c>
      <c r="C197" s="14" t="s">
        <v>947</v>
      </c>
      <c r="D197" s="14"/>
      <c r="E197" s="14"/>
      <c r="F197" s="22"/>
      <c r="G197" s="22"/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/>
      <c r="Q197" s="18"/>
      <c r="R197" s="18"/>
      <c r="S197" s="18"/>
      <c r="T197" s="18">
        <v>0</v>
      </c>
      <c r="U197" s="18">
        <v>0</v>
      </c>
    </row>
    <row r="198" spans="1:21" ht="24.5" hidden="1" x14ac:dyDescent="0.35">
      <c r="A198" s="13">
        <v>4300</v>
      </c>
      <c r="B198" s="5" t="s">
        <v>785</v>
      </c>
      <c r="C198" s="14" t="s">
        <v>947</v>
      </c>
      <c r="D198" s="14"/>
      <c r="E198" s="14"/>
      <c r="F198" s="22"/>
      <c r="G198" s="22"/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/>
      <c r="Q198" s="18"/>
      <c r="R198" s="18"/>
      <c r="S198" s="18"/>
      <c r="T198" s="18">
        <v>0</v>
      </c>
      <c r="U198" s="18">
        <v>0</v>
      </c>
    </row>
    <row r="199" spans="1:21" hidden="1" x14ac:dyDescent="0.35">
      <c r="A199" s="13">
        <v>4802</v>
      </c>
      <c r="B199" s="5" t="s">
        <v>1060</v>
      </c>
      <c r="C199" s="14" t="s">
        <v>949</v>
      </c>
      <c r="D199" s="14"/>
      <c r="E199" s="14"/>
      <c r="F199" s="22"/>
      <c r="G199" s="22">
        <v>10</v>
      </c>
      <c r="H199" s="18">
        <v>0</v>
      </c>
      <c r="I199" s="18">
        <v>0</v>
      </c>
      <c r="J199" s="18">
        <v>-869597</v>
      </c>
      <c r="K199" s="18">
        <v>-193637</v>
      </c>
      <c r="L199" s="18">
        <v>0</v>
      </c>
      <c r="M199" s="18">
        <v>53600.000000000022</v>
      </c>
      <c r="N199" s="18">
        <v>0</v>
      </c>
      <c r="O199" s="18">
        <v>0</v>
      </c>
      <c r="P199" s="18"/>
      <c r="Q199" s="18"/>
      <c r="R199" s="18"/>
      <c r="S199" s="18"/>
      <c r="T199" s="18">
        <v>-1009633.9999999999</v>
      </c>
      <c r="U199" s="18">
        <v>2650000</v>
      </c>
    </row>
    <row r="200" spans="1:21" ht="24" hidden="1" x14ac:dyDescent="0.35">
      <c r="A200" s="13">
        <v>4833</v>
      </c>
      <c r="B200" s="5" t="s">
        <v>786</v>
      </c>
      <c r="C200" s="14" t="s">
        <v>607</v>
      </c>
      <c r="D200" s="14"/>
      <c r="E200" s="14"/>
      <c r="F200" s="22"/>
      <c r="G200" s="22"/>
      <c r="H200" s="18">
        <v>0</v>
      </c>
      <c r="I200" s="18">
        <v>0</v>
      </c>
      <c r="J200" s="18">
        <v>0</v>
      </c>
      <c r="K200" s="18">
        <v>39780</v>
      </c>
      <c r="L200" s="18">
        <v>49930</v>
      </c>
      <c r="M200" s="18">
        <v>46971.816330000001</v>
      </c>
      <c r="N200" s="18">
        <v>0</v>
      </c>
      <c r="O200" s="18">
        <v>0</v>
      </c>
      <c r="P200" s="18"/>
      <c r="Q200" s="18"/>
      <c r="R200" s="18"/>
      <c r="S200" s="18"/>
      <c r="T200" s="18">
        <v>136681.81633</v>
      </c>
      <c r="U200" s="18">
        <v>563734.00000000012</v>
      </c>
    </row>
    <row r="201" spans="1:21" ht="36.5" hidden="1" x14ac:dyDescent="0.35">
      <c r="A201" s="13">
        <v>4839</v>
      </c>
      <c r="B201" s="5" t="s">
        <v>787</v>
      </c>
      <c r="C201" s="14" t="s">
        <v>942</v>
      </c>
      <c r="D201" s="14"/>
      <c r="E201" s="14"/>
      <c r="F201" s="22"/>
      <c r="G201" s="22"/>
      <c r="H201" s="18">
        <v>48305</v>
      </c>
      <c r="I201" s="18">
        <v>43313</v>
      </c>
      <c r="J201" s="18">
        <v>47022</v>
      </c>
      <c r="K201" s="18">
        <v>46815</v>
      </c>
      <c r="L201" s="18">
        <v>39819</v>
      </c>
      <c r="M201" s="18">
        <v>47000</v>
      </c>
      <c r="N201" s="18">
        <v>0</v>
      </c>
      <c r="O201" s="18">
        <v>0</v>
      </c>
      <c r="P201" s="18"/>
      <c r="Q201" s="18"/>
      <c r="R201" s="18"/>
      <c r="S201" s="18"/>
      <c r="T201" s="18">
        <v>272274</v>
      </c>
      <c r="U201" s="18">
        <v>564000</v>
      </c>
    </row>
    <row r="202" spans="1:21" ht="24" hidden="1" x14ac:dyDescent="0.35">
      <c r="A202" s="13">
        <v>5090</v>
      </c>
      <c r="B202" s="5" t="s">
        <v>788</v>
      </c>
      <c r="C202" s="14" t="s">
        <v>605</v>
      </c>
      <c r="D202" s="14"/>
      <c r="E202" s="14"/>
      <c r="F202" s="22"/>
      <c r="G202" s="22"/>
      <c r="H202" s="18">
        <v>45435</v>
      </c>
      <c r="I202" s="18">
        <v>37863</v>
      </c>
      <c r="J202" s="18">
        <v>46339</v>
      </c>
      <c r="K202" s="18">
        <v>46464</v>
      </c>
      <c r="L202" s="18">
        <v>37478</v>
      </c>
      <c r="M202" s="18">
        <v>46495</v>
      </c>
      <c r="N202" s="18">
        <v>0</v>
      </c>
      <c r="O202" s="18">
        <v>0</v>
      </c>
      <c r="P202" s="18"/>
      <c r="Q202" s="18"/>
      <c r="R202" s="18"/>
      <c r="S202" s="18"/>
      <c r="T202" s="18">
        <v>260074</v>
      </c>
      <c r="U202" s="18">
        <v>56887.499999999993</v>
      </c>
    </row>
    <row r="203" spans="1:21" ht="24.5" hidden="1" x14ac:dyDescent="0.35">
      <c r="A203" s="13">
        <v>5108</v>
      </c>
      <c r="B203" s="5" t="s">
        <v>789</v>
      </c>
      <c r="C203" s="14" t="s">
        <v>938</v>
      </c>
      <c r="D203" s="14"/>
      <c r="E203" s="14"/>
      <c r="F203" s="22"/>
      <c r="G203" s="22"/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/>
      <c r="Q203" s="19"/>
      <c r="R203" s="19"/>
      <c r="S203" s="19"/>
      <c r="T203" s="18">
        <v>0</v>
      </c>
      <c r="U203" s="19">
        <v>0</v>
      </c>
    </row>
    <row r="204" spans="1:21" ht="24.5" hidden="1" x14ac:dyDescent="0.35">
      <c r="A204" s="13">
        <v>5123</v>
      </c>
      <c r="B204" s="5" t="s">
        <v>790</v>
      </c>
      <c r="C204" s="14" t="s">
        <v>947</v>
      </c>
      <c r="D204" s="14"/>
      <c r="E204" s="14"/>
      <c r="F204" s="22"/>
      <c r="G204" s="22"/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/>
      <c r="Q204" s="19"/>
      <c r="R204" s="19"/>
      <c r="S204" s="19"/>
      <c r="T204" s="18">
        <v>0</v>
      </c>
      <c r="U204" s="19">
        <v>0</v>
      </c>
    </row>
    <row r="205" spans="1:21" ht="24.5" hidden="1" x14ac:dyDescent="0.35">
      <c r="A205" s="13">
        <v>5600</v>
      </c>
      <c r="B205" s="5" t="s">
        <v>1062</v>
      </c>
      <c r="C205" s="17"/>
      <c r="D205" s="14"/>
      <c r="E205" s="14"/>
      <c r="F205" s="22"/>
      <c r="G205" s="22"/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/>
      <c r="Q205" s="19"/>
      <c r="R205" s="19"/>
      <c r="S205" s="19"/>
      <c r="T205" s="18">
        <v>0</v>
      </c>
      <c r="U205" s="19">
        <v>0</v>
      </c>
    </row>
    <row r="206" spans="1:21" hidden="1" x14ac:dyDescent="0.35">
      <c r="A206" s="13">
        <v>5603</v>
      </c>
      <c r="B206" s="5" t="s">
        <v>1063</v>
      </c>
      <c r="C206" s="17"/>
      <c r="D206" s="14"/>
      <c r="E206" s="14"/>
      <c r="F206" s="22"/>
      <c r="G206" s="22"/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/>
      <c r="Q206" s="19"/>
      <c r="R206" s="19"/>
      <c r="S206" s="19"/>
      <c r="T206" s="18">
        <v>0</v>
      </c>
      <c r="U206" s="19">
        <v>0</v>
      </c>
    </row>
    <row r="207" spans="1:21" hidden="1" x14ac:dyDescent="0.35">
      <c r="A207" s="13">
        <v>5768</v>
      </c>
      <c r="B207" s="5" t="s">
        <v>1064</v>
      </c>
      <c r="C207" s="17"/>
      <c r="D207" s="14"/>
      <c r="E207" s="14"/>
      <c r="F207" s="22"/>
      <c r="G207" s="22"/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/>
      <c r="Q207" s="19"/>
      <c r="R207" s="19"/>
      <c r="S207" s="19"/>
      <c r="T207" s="18">
        <v>0</v>
      </c>
      <c r="U207" s="19">
        <v>0</v>
      </c>
    </row>
    <row r="208" spans="1:21" hidden="1" x14ac:dyDescent="0.35">
      <c r="A208" s="13">
        <v>5769</v>
      </c>
      <c r="B208" s="5" t="s">
        <v>801</v>
      </c>
      <c r="C208" s="17"/>
      <c r="D208" s="14"/>
      <c r="E208" s="14"/>
      <c r="F208" s="22"/>
      <c r="G208" s="22"/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/>
      <c r="Q208" s="19"/>
      <c r="R208" s="19"/>
      <c r="S208" s="19"/>
      <c r="T208" s="18">
        <v>0</v>
      </c>
      <c r="U208" s="19">
        <v>0</v>
      </c>
    </row>
    <row r="209" spans="1:21" ht="24.5" hidden="1" x14ac:dyDescent="0.35">
      <c r="A209" s="13">
        <v>5772</v>
      </c>
      <c r="B209" s="5" t="s">
        <v>802</v>
      </c>
      <c r="C209" s="17"/>
      <c r="D209" s="14"/>
      <c r="E209" s="14"/>
      <c r="F209" s="22"/>
      <c r="G209" s="22"/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/>
      <c r="Q209" s="19"/>
      <c r="R209" s="19"/>
      <c r="S209" s="19"/>
      <c r="T209" s="18">
        <v>0</v>
      </c>
      <c r="U209" s="19">
        <v>0</v>
      </c>
    </row>
    <row r="210" spans="1:21" ht="24.5" hidden="1" x14ac:dyDescent="0.35">
      <c r="A210" s="13">
        <v>5774</v>
      </c>
      <c r="B210" s="5" t="s">
        <v>1065</v>
      </c>
      <c r="C210" s="17"/>
      <c r="D210" s="14"/>
      <c r="E210" s="14"/>
      <c r="F210" s="22"/>
      <c r="G210" s="22"/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/>
      <c r="Q210" s="19"/>
      <c r="R210" s="19"/>
      <c r="S210" s="19"/>
      <c r="T210" s="18">
        <v>0</v>
      </c>
      <c r="U210" s="19">
        <v>0</v>
      </c>
    </row>
    <row r="211" spans="1:21" hidden="1" x14ac:dyDescent="0.35">
      <c r="A211" s="13">
        <v>5778</v>
      </c>
      <c r="B211" s="5" t="s">
        <v>1066</v>
      </c>
      <c r="C211" s="17"/>
      <c r="D211" s="14"/>
      <c r="E211" s="14"/>
      <c r="F211" s="22"/>
      <c r="G211" s="22"/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/>
      <c r="Q211" s="19"/>
      <c r="R211" s="19"/>
      <c r="S211" s="19"/>
      <c r="T211" s="18">
        <v>0</v>
      </c>
      <c r="U211" s="19">
        <v>0</v>
      </c>
    </row>
    <row r="212" spans="1:21" s="32" customFormat="1" ht="24.5" hidden="1" x14ac:dyDescent="0.35">
      <c r="A212" s="61">
        <v>5799</v>
      </c>
      <c r="B212" s="62" t="s">
        <v>803</v>
      </c>
      <c r="C212" s="15" t="s">
        <v>944</v>
      </c>
      <c r="D212" s="15" t="s">
        <v>1328</v>
      </c>
      <c r="E212" s="15" t="s">
        <v>1338</v>
      </c>
      <c r="F212" s="31"/>
      <c r="G212" s="31">
        <v>11</v>
      </c>
      <c r="H212" s="66">
        <v>166857.76821011002</v>
      </c>
      <c r="I212" s="66">
        <v>296362.90573986439</v>
      </c>
      <c r="J212" s="66">
        <v>0</v>
      </c>
      <c r="K212" s="66">
        <v>0</v>
      </c>
      <c r="L212" s="66">
        <v>0</v>
      </c>
      <c r="M212" s="66">
        <v>535555.63622694602</v>
      </c>
      <c r="N212" s="66">
        <v>0</v>
      </c>
      <c r="O212" s="66">
        <v>0</v>
      </c>
      <c r="P212" s="66"/>
      <c r="Q212" s="66"/>
      <c r="R212" s="66"/>
      <c r="S212" s="66"/>
      <c r="T212" s="66">
        <v>998776.31017692049</v>
      </c>
      <c r="U212" s="66">
        <v>8880000</v>
      </c>
    </row>
    <row r="213" spans="1:21" ht="24" hidden="1" x14ac:dyDescent="0.35">
      <c r="A213" s="13">
        <v>5896</v>
      </c>
      <c r="B213" s="10" t="s">
        <v>1202</v>
      </c>
      <c r="C213" s="14" t="s">
        <v>1222</v>
      </c>
      <c r="D213" s="14" t="str">
        <f>IFERROR(VLOOKUP(A213,[2]Planilha2!$A$5:$B$1099,2,0),"-")</f>
        <v>To be assigned</v>
      </c>
      <c r="E213" s="14" t="s">
        <v>109</v>
      </c>
      <c r="F213" s="22"/>
      <c r="G213" s="22">
        <v>11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/>
      <c r="Q213" s="65"/>
      <c r="R213" s="65"/>
      <c r="S213" s="65"/>
      <c r="T213" s="65">
        <v>0</v>
      </c>
      <c r="U213" s="65">
        <v>0</v>
      </c>
    </row>
    <row r="214" spans="1:21" ht="24.5" hidden="1" x14ac:dyDescent="0.35">
      <c r="A214" s="13">
        <v>6054</v>
      </c>
      <c r="B214" s="5" t="s">
        <v>808</v>
      </c>
      <c r="C214" s="14" t="s">
        <v>948</v>
      </c>
      <c r="D214" s="14"/>
      <c r="E214" s="14"/>
      <c r="F214" s="22"/>
      <c r="G214" s="22"/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/>
      <c r="Q214" s="18"/>
      <c r="R214" s="18"/>
      <c r="S214" s="18"/>
      <c r="T214" s="18">
        <v>0</v>
      </c>
      <c r="U214" s="18">
        <v>0</v>
      </c>
    </row>
    <row r="215" spans="1:21" hidden="1" x14ac:dyDescent="0.35">
      <c r="A215" s="13">
        <v>6105</v>
      </c>
      <c r="B215" s="5" t="s">
        <v>811</v>
      </c>
      <c r="C215" s="14" t="s">
        <v>942</v>
      </c>
      <c r="D215" s="14"/>
      <c r="E215" s="14"/>
      <c r="F215" s="22"/>
      <c r="G215" s="22"/>
      <c r="H215" s="18">
        <v>34600</v>
      </c>
      <c r="I215" s="18">
        <v>23000</v>
      </c>
      <c r="J215" s="18">
        <v>48000</v>
      </c>
      <c r="K215" s="18">
        <v>29000</v>
      </c>
      <c r="L215" s="18">
        <v>27000</v>
      </c>
      <c r="M215" s="18">
        <v>16000</v>
      </c>
      <c r="N215" s="18">
        <v>0</v>
      </c>
      <c r="O215" s="18">
        <v>0</v>
      </c>
      <c r="P215" s="18"/>
      <c r="Q215" s="18"/>
      <c r="R215" s="18"/>
      <c r="S215" s="18"/>
      <c r="T215" s="18">
        <v>177600</v>
      </c>
      <c r="U215" s="18">
        <v>254000</v>
      </c>
    </row>
    <row r="216" spans="1:21" hidden="1" x14ac:dyDescent="0.35">
      <c r="A216" s="13">
        <v>6106</v>
      </c>
      <c r="B216" s="5" t="s">
        <v>812</v>
      </c>
      <c r="C216" s="14" t="s">
        <v>942</v>
      </c>
      <c r="D216" s="14"/>
      <c r="E216" s="14"/>
      <c r="F216" s="22"/>
      <c r="G216" s="22"/>
      <c r="H216" s="18">
        <v>3000</v>
      </c>
      <c r="I216" s="18">
        <v>3000</v>
      </c>
      <c r="J216" s="18">
        <v>3000</v>
      </c>
      <c r="K216" s="18">
        <v>3000</v>
      </c>
      <c r="L216" s="18">
        <v>3000</v>
      </c>
      <c r="M216" s="18">
        <v>3000</v>
      </c>
      <c r="N216" s="18">
        <v>0</v>
      </c>
      <c r="O216" s="18">
        <v>0</v>
      </c>
      <c r="P216" s="18"/>
      <c r="Q216" s="18"/>
      <c r="R216" s="18"/>
      <c r="S216" s="18"/>
      <c r="T216" s="18">
        <v>18000</v>
      </c>
      <c r="U216" s="18">
        <v>343000</v>
      </c>
    </row>
    <row r="217" spans="1:21" ht="24" hidden="1" x14ac:dyDescent="0.35">
      <c r="A217" s="13">
        <v>6185</v>
      </c>
      <c r="B217" s="5" t="s">
        <v>813</v>
      </c>
      <c r="C217" s="14" t="s">
        <v>605</v>
      </c>
      <c r="D217" s="14"/>
      <c r="E217" s="14"/>
      <c r="F217" s="22"/>
      <c r="G217" s="22"/>
      <c r="H217" s="18">
        <v>41600</v>
      </c>
      <c r="I217" s="18">
        <v>35700</v>
      </c>
      <c r="J217" s="18">
        <v>40400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/>
      <c r="Q217" s="18"/>
      <c r="R217" s="18"/>
      <c r="S217" s="18"/>
      <c r="T217" s="18">
        <v>117700.00000000001</v>
      </c>
      <c r="U217" s="18">
        <v>186000</v>
      </c>
    </row>
    <row r="218" spans="1:21" ht="24" hidden="1" x14ac:dyDescent="0.35">
      <c r="A218" s="13">
        <v>6194</v>
      </c>
      <c r="B218" s="5" t="s">
        <v>815</v>
      </c>
      <c r="C218" s="14" t="s">
        <v>607</v>
      </c>
      <c r="D218" s="14"/>
      <c r="E218" s="14"/>
      <c r="F218" s="22"/>
      <c r="G218" s="22"/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/>
      <c r="Q218" s="18"/>
      <c r="R218" s="18"/>
      <c r="S218" s="18"/>
      <c r="T218" s="18">
        <v>0</v>
      </c>
      <c r="U218" s="18">
        <v>134000</v>
      </c>
    </row>
    <row r="219" spans="1:21" ht="24" hidden="1" x14ac:dyDescent="0.35">
      <c r="A219" s="13">
        <v>6236</v>
      </c>
      <c r="B219" s="5" t="s">
        <v>818</v>
      </c>
      <c r="C219" s="14" t="s">
        <v>962</v>
      </c>
      <c r="D219" s="14"/>
      <c r="E219" s="14"/>
      <c r="F219" s="22"/>
      <c r="G219" s="22"/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/>
      <c r="Q219" s="18"/>
      <c r="R219" s="18"/>
      <c r="S219" s="18"/>
      <c r="T219" s="18">
        <v>0</v>
      </c>
      <c r="U219" s="18">
        <v>0</v>
      </c>
    </row>
    <row r="220" spans="1:21" ht="24.5" hidden="1" x14ac:dyDescent="0.35">
      <c r="A220" s="13">
        <v>6283</v>
      </c>
      <c r="B220" s="5" t="s">
        <v>821</v>
      </c>
      <c r="C220" s="14" t="s">
        <v>947</v>
      </c>
      <c r="D220" s="14"/>
      <c r="E220" s="14"/>
      <c r="F220" s="22"/>
      <c r="G220" s="22"/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/>
      <c r="Q220" s="18"/>
      <c r="R220" s="18"/>
      <c r="S220" s="18"/>
      <c r="T220" s="18">
        <v>0</v>
      </c>
      <c r="U220" s="18">
        <v>0</v>
      </c>
    </row>
    <row r="221" spans="1:21" ht="24.5" hidden="1" x14ac:dyDescent="0.35">
      <c r="A221" s="13">
        <v>6294</v>
      </c>
      <c r="B221" s="5" t="s">
        <v>1068</v>
      </c>
      <c r="C221" s="14" t="s">
        <v>948</v>
      </c>
      <c r="D221" s="14"/>
      <c r="E221" s="14"/>
      <c r="F221" s="22"/>
      <c r="G221" s="22"/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/>
      <c r="Q221" s="18"/>
      <c r="R221" s="18"/>
      <c r="S221" s="18"/>
      <c r="T221" s="18">
        <v>0</v>
      </c>
      <c r="U221" s="18">
        <v>5893.75</v>
      </c>
    </row>
    <row r="222" spans="1:21" ht="24.5" hidden="1" x14ac:dyDescent="0.35">
      <c r="A222" s="13">
        <v>6324</v>
      </c>
      <c r="B222" s="5" t="s">
        <v>824</v>
      </c>
      <c r="C222" s="14" t="s">
        <v>937</v>
      </c>
      <c r="D222" s="14"/>
      <c r="E222" s="14"/>
      <c r="F222" s="22"/>
      <c r="G222" s="22"/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/>
      <c r="Q222" s="19"/>
      <c r="R222" s="19"/>
      <c r="S222" s="19"/>
      <c r="T222" s="18">
        <v>0</v>
      </c>
      <c r="U222" s="19">
        <v>0</v>
      </c>
    </row>
    <row r="223" spans="1:21" ht="24.5" hidden="1" x14ac:dyDescent="0.35">
      <c r="A223" s="13">
        <v>6328</v>
      </c>
      <c r="B223" s="5" t="s">
        <v>825</v>
      </c>
      <c r="C223" s="14" t="s">
        <v>937</v>
      </c>
      <c r="D223" s="14"/>
      <c r="E223" s="14"/>
      <c r="F223" s="22"/>
      <c r="G223" s="22"/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/>
      <c r="Q223" s="19"/>
      <c r="R223" s="19"/>
      <c r="S223" s="19"/>
      <c r="T223" s="18">
        <v>0</v>
      </c>
      <c r="U223" s="19">
        <v>0</v>
      </c>
    </row>
    <row r="224" spans="1:21" hidden="1" x14ac:dyDescent="0.35">
      <c r="A224" s="13">
        <v>6383</v>
      </c>
      <c r="B224" s="10" t="s">
        <v>1203</v>
      </c>
      <c r="C224" s="14" t="s">
        <v>1221</v>
      </c>
      <c r="D224" s="14" t="str">
        <f>IFERROR(VLOOKUP(A224,[2]Planilha2!$A$5:$B$1099,2,0),"-")</f>
        <v>Indirectos</v>
      </c>
      <c r="E224" s="14" t="s">
        <v>381</v>
      </c>
      <c r="F224" s="22"/>
      <c r="G224" s="22">
        <v>11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/>
      <c r="Q224" s="65"/>
      <c r="R224" s="65"/>
      <c r="S224" s="65"/>
      <c r="T224" s="65">
        <v>0</v>
      </c>
      <c r="U224" s="65">
        <v>109000</v>
      </c>
    </row>
    <row r="225" spans="1:21" hidden="1" x14ac:dyDescent="0.35">
      <c r="A225" s="13">
        <v>6507</v>
      </c>
      <c r="B225" s="5" t="s">
        <v>831</v>
      </c>
      <c r="C225" s="14" t="s">
        <v>949</v>
      </c>
      <c r="D225" s="14"/>
      <c r="E225" s="14"/>
      <c r="F225" s="22"/>
      <c r="G225" s="22">
        <v>10</v>
      </c>
      <c r="H225" s="18">
        <v>20000</v>
      </c>
      <c r="I225" s="18">
        <v>15000</v>
      </c>
      <c r="J225" s="18">
        <v>17000</v>
      </c>
      <c r="K225" s="18">
        <v>17000</v>
      </c>
      <c r="L225" s="18">
        <v>13000</v>
      </c>
      <c r="M225" s="18">
        <v>12000</v>
      </c>
      <c r="N225" s="18">
        <v>0</v>
      </c>
      <c r="O225" s="18">
        <v>0</v>
      </c>
      <c r="P225" s="18"/>
      <c r="Q225" s="18"/>
      <c r="R225" s="18"/>
      <c r="S225" s="18"/>
      <c r="T225" s="18">
        <v>94000</v>
      </c>
      <c r="U225" s="18">
        <v>160000</v>
      </c>
    </row>
    <row r="226" spans="1:21" hidden="1" x14ac:dyDescent="0.35">
      <c r="A226" s="13">
        <v>6528</v>
      </c>
      <c r="B226" s="5" t="s">
        <v>1071</v>
      </c>
      <c r="C226" s="14" t="s">
        <v>948</v>
      </c>
      <c r="D226" s="14"/>
      <c r="E226" s="14"/>
      <c r="F226" s="22"/>
      <c r="G226" s="22"/>
      <c r="H226" s="18">
        <v>62540</v>
      </c>
      <c r="I226" s="18">
        <v>61300</v>
      </c>
      <c r="J226" s="18">
        <v>70320</v>
      </c>
      <c r="K226" s="18">
        <v>78970</v>
      </c>
      <c r="L226" s="18">
        <v>88280</v>
      </c>
      <c r="M226" s="18">
        <v>60750</v>
      </c>
      <c r="N226" s="18">
        <v>0</v>
      </c>
      <c r="O226" s="18">
        <v>0</v>
      </c>
      <c r="P226" s="18"/>
      <c r="Q226" s="18"/>
      <c r="R226" s="18"/>
      <c r="S226" s="18"/>
      <c r="T226" s="18">
        <v>422159.99999999994</v>
      </c>
      <c r="U226" s="18">
        <v>729000</v>
      </c>
    </row>
    <row r="227" spans="1:21" ht="24" hidden="1" x14ac:dyDescent="0.35">
      <c r="A227" s="13">
        <v>6535</v>
      </c>
      <c r="B227" s="5" t="s">
        <v>833</v>
      </c>
      <c r="C227" s="14" t="s">
        <v>947</v>
      </c>
      <c r="D227" s="14"/>
      <c r="E227" s="14"/>
      <c r="F227" s="22"/>
      <c r="G227" s="22"/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/>
      <c r="Q227" s="18"/>
      <c r="R227" s="18"/>
      <c r="S227" s="18"/>
      <c r="T227" s="18">
        <v>0</v>
      </c>
      <c r="U227" s="18">
        <v>0</v>
      </c>
    </row>
    <row r="228" spans="1:21" hidden="1" x14ac:dyDescent="0.35">
      <c r="A228" s="13">
        <v>6557</v>
      </c>
      <c r="B228" s="5" t="s">
        <v>1072</v>
      </c>
      <c r="C228" s="14" t="s">
        <v>948</v>
      </c>
      <c r="D228" s="14"/>
      <c r="E228" s="14"/>
      <c r="F228" s="22"/>
      <c r="G228" s="22"/>
      <c r="H228" s="18">
        <v>29480</v>
      </c>
      <c r="I228" s="18">
        <v>29480</v>
      </c>
      <c r="J228" s="18">
        <v>29480</v>
      </c>
      <c r="K228" s="18">
        <v>29480</v>
      </c>
      <c r="L228" s="18">
        <v>29480</v>
      </c>
      <c r="M228" s="18">
        <v>15480</v>
      </c>
      <c r="N228" s="18">
        <v>0</v>
      </c>
      <c r="O228" s="18">
        <v>0</v>
      </c>
      <c r="P228" s="18"/>
      <c r="Q228" s="18"/>
      <c r="R228" s="18"/>
      <c r="S228" s="18"/>
      <c r="T228" s="18">
        <v>162880</v>
      </c>
      <c r="U228" s="18">
        <v>310000</v>
      </c>
    </row>
    <row r="229" spans="1:21" hidden="1" x14ac:dyDescent="0.35">
      <c r="A229" s="13">
        <v>6568</v>
      </c>
      <c r="B229" s="5" t="s">
        <v>1073</v>
      </c>
      <c r="C229" s="17"/>
      <c r="D229" s="14"/>
      <c r="E229" s="14"/>
      <c r="F229" s="22"/>
      <c r="G229" s="22"/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/>
      <c r="Q229" s="19"/>
      <c r="R229" s="19"/>
      <c r="S229" s="19"/>
      <c r="T229" s="18">
        <v>0</v>
      </c>
      <c r="U229" s="19">
        <v>0</v>
      </c>
    </row>
    <row r="230" spans="1:21" hidden="1" x14ac:dyDescent="0.35">
      <c r="A230" s="13">
        <v>6707</v>
      </c>
      <c r="B230" s="5" t="s">
        <v>834</v>
      </c>
      <c r="C230" s="14" t="s">
        <v>946</v>
      </c>
      <c r="D230" s="14"/>
      <c r="E230" s="14"/>
      <c r="F230" s="22"/>
      <c r="G230" s="22"/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/>
      <c r="Q230" s="18"/>
      <c r="R230" s="18"/>
      <c r="S230" s="18"/>
      <c r="T230" s="18">
        <v>0</v>
      </c>
      <c r="U230" s="18">
        <v>308155</v>
      </c>
    </row>
    <row r="231" spans="1:21" hidden="1" x14ac:dyDescent="0.35">
      <c r="A231" s="13">
        <v>6713</v>
      </c>
      <c r="B231" s="5" t="s">
        <v>835</v>
      </c>
      <c r="C231" s="14" t="s">
        <v>946</v>
      </c>
      <c r="D231" s="14"/>
      <c r="E231" s="14"/>
      <c r="F231" s="22"/>
      <c r="G231" s="22"/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/>
      <c r="Q231" s="18"/>
      <c r="R231" s="18"/>
      <c r="S231" s="18"/>
      <c r="T231" s="18">
        <v>0</v>
      </c>
      <c r="U231" s="18">
        <v>11861025</v>
      </c>
    </row>
    <row r="232" spans="1:21" ht="24.5" hidden="1" x14ac:dyDescent="0.35">
      <c r="A232" s="13">
        <v>6792</v>
      </c>
      <c r="B232" s="5" t="s">
        <v>836</v>
      </c>
      <c r="C232" s="14" t="s">
        <v>955</v>
      </c>
      <c r="D232" s="14"/>
      <c r="E232" s="14"/>
      <c r="F232" s="22"/>
      <c r="G232" s="22"/>
      <c r="H232" s="18">
        <v>43788</v>
      </c>
      <c r="I232" s="18">
        <v>87116</v>
      </c>
      <c r="J232" s="18">
        <v>115758</v>
      </c>
      <c r="K232" s="18">
        <v>212866</v>
      </c>
      <c r="L232" s="18">
        <v>19000</v>
      </c>
      <c r="M232" s="18">
        <v>89000</v>
      </c>
      <c r="N232" s="18">
        <v>0</v>
      </c>
      <c r="O232" s="18">
        <v>0</v>
      </c>
      <c r="P232" s="18"/>
      <c r="Q232" s="18"/>
      <c r="R232" s="18"/>
      <c r="S232" s="18"/>
      <c r="T232" s="18">
        <v>567528</v>
      </c>
      <c r="U232" s="18">
        <v>752000</v>
      </c>
    </row>
    <row r="233" spans="1:21" ht="24.5" hidden="1" x14ac:dyDescent="0.35">
      <c r="A233" s="13">
        <v>6816</v>
      </c>
      <c r="B233" s="5" t="s">
        <v>837</v>
      </c>
      <c r="C233" s="14" t="s">
        <v>605</v>
      </c>
      <c r="D233" s="14"/>
      <c r="E233" s="14"/>
      <c r="F233" s="22"/>
      <c r="G233" s="22"/>
      <c r="H233" s="18">
        <v>28800</v>
      </c>
      <c r="I233" s="18">
        <v>20530</v>
      </c>
      <c r="J233" s="18">
        <v>17940</v>
      </c>
      <c r="K233" s="18">
        <v>23150</v>
      </c>
      <c r="L233" s="18">
        <v>11000</v>
      </c>
      <c r="M233" s="18">
        <v>17770</v>
      </c>
      <c r="N233" s="18">
        <v>0</v>
      </c>
      <c r="O233" s="18">
        <v>0</v>
      </c>
      <c r="P233" s="18"/>
      <c r="Q233" s="18"/>
      <c r="R233" s="18"/>
      <c r="S233" s="18"/>
      <c r="T233" s="18">
        <v>119189.99999999999</v>
      </c>
      <c r="U233" s="18">
        <v>237000</v>
      </c>
    </row>
    <row r="234" spans="1:21" ht="24" hidden="1" x14ac:dyDescent="0.35">
      <c r="A234" s="13">
        <v>6821</v>
      </c>
      <c r="B234" s="5" t="s">
        <v>838</v>
      </c>
      <c r="C234" s="14" t="s">
        <v>605</v>
      </c>
      <c r="D234" s="14"/>
      <c r="E234" s="14"/>
      <c r="F234" s="22"/>
      <c r="G234" s="22"/>
      <c r="H234" s="18">
        <v>2300</v>
      </c>
      <c r="I234" s="18">
        <v>0</v>
      </c>
      <c r="J234" s="18">
        <v>4100</v>
      </c>
      <c r="K234" s="18">
        <v>0</v>
      </c>
      <c r="L234" s="18">
        <v>2740</v>
      </c>
      <c r="M234" s="18">
        <v>1100</v>
      </c>
      <c r="N234" s="18">
        <v>0</v>
      </c>
      <c r="O234" s="18">
        <v>0</v>
      </c>
      <c r="P234" s="18"/>
      <c r="Q234" s="18"/>
      <c r="R234" s="18"/>
      <c r="S234" s="18"/>
      <c r="T234" s="18">
        <v>10240</v>
      </c>
      <c r="U234" s="18">
        <v>36500</v>
      </c>
    </row>
    <row r="235" spans="1:21" hidden="1" x14ac:dyDescent="0.35">
      <c r="A235" s="13">
        <v>6823</v>
      </c>
      <c r="B235" s="5" t="s">
        <v>1077</v>
      </c>
      <c r="C235" s="14" t="s">
        <v>948</v>
      </c>
      <c r="D235" s="14"/>
      <c r="E235" s="14"/>
      <c r="F235" s="22"/>
      <c r="G235" s="22"/>
      <c r="H235" s="18">
        <v>12200</v>
      </c>
      <c r="I235" s="18">
        <v>12200</v>
      </c>
      <c r="J235" s="18">
        <v>12200</v>
      </c>
      <c r="K235" s="18">
        <v>12000</v>
      </c>
      <c r="L235" s="18">
        <v>12000</v>
      </c>
      <c r="M235" s="18">
        <v>12000</v>
      </c>
      <c r="N235" s="18">
        <v>0</v>
      </c>
      <c r="O235" s="18">
        <v>0</v>
      </c>
      <c r="P235" s="18"/>
      <c r="Q235" s="18"/>
      <c r="R235" s="18"/>
      <c r="S235" s="18"/>
      <c r="T235" s="18">
        <v>72600</v>
      </c>
      <c r="U235" s="18">
        <v>146000</v>
      </c>
    </row>
    <row r="236" spans="1:21" hidden="1" x14ac:dyDescent="0.35">
      <c r="A236" s="13">
        <v>6872</v>
      </c>
      <c r="B236" s="5" t="s">
        <v>839</v>
      </c>
      <c r="C236" s="14" t="s">
        <v>937</v>
      </c>
      <c r="D236" s="14"/>
      <c r="E236" s="14"/>
      <c r="F236" s="22"/>
      <c r="G236" s="22"/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/>
      <c r="Q236" s="19"/>
      <c r="R236" s="19"/>
      <c r="S236" s="19"/>
      <c r="T236" s="18">
        <v>0</v>
      </c>
      <c r="U236" s="19">
        <v>0</v>
      </c>
    </row>
    <row r="237" spans="1:21" hidden="1" x14ac:dyDescent="0.35">
      <c r="A237" s="13">
        <v>6890</v>
      </c>
      <c r="B237" s="5" t="s">
        <v>1162</v>
      </c>
      <c r="C237" s="14" t="s">
        <v>942</v>
      </c>
      <c r="D237" s="14"/>
      <c r="E237" s="14"/>
      <c r="F237" s="22"/>
      <c r="G237" s="22"/>
      <c r="H237" s="18">
        <v>0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/>
      <c r="Q237" s="18"/>
      <c r="R237" s="18"/>
      <c r="S237" s="18"/>
      <c r="T237" s="18">
        <v>0</v>
      </c>
      <c r="U237" s="18">
        <v>93000</v>
      </c>
    </row>
    <row r="238" spans="1:21" ht="24" hidden="1" x14ac:dyDescent="0.35">
      <c r="A238" s="13">
        <v>7131</v>
      </c>
      <c r="B238" s="5" t="s">
        <v>840</v>
      </c>
      <c r="C238" s="14" t="s">
        <v>955</v>
      </c>
      <c r="D238" s="14"/>
      <c r="E238" s="14"/>
      <c r="F238" s="22"/>
      <c r="G238" s="22"/>
      <c r="H238" s="18">
        <v>-259767</v>
      </c>
      <c r="I238" s="18">
        <v>-87097</v>
      </c>
      <c r="J238" s="18">
        <v>30844</v>
      </c>
      <c r="K238" s="18">
        <v>-144806</v>
      </c>
      <c r="L238" s="18">
        <v>14211</v>
      </c>
      <c r="M238" s="18">
        <v>30000</v>
      </c>
      <c r="N238" s="18">
        <v>0</v>
      </c>
      <c r="O238" s="18">
        <v>0</v>
      </c>
      <c r="P238" s="18"/>
      <c r="Q238" s="18"/>
      <c r="R238" s="18"/>
      <c r="S238" s="18"/>
      <c r="T238" s="18">
        <v>-416615</v>
      </c>
      <c r="U238" s="18">
        <v>360000</v>
      </c>
    </row>
    <row r="239" spans="1:21" ht="24" hidden="1" x14ac:dyDescent="0.35">
      <c r="A239" s="13">
        <v>7267</v>
      </c>
      <c r="B239" s="5" t="s">
        <v>1163</v>
      </c>
      <c r="C239" s="14" t="s">
        <v>1221</v>
      </c>
      <c r="D239" s="14" t="str">
        <f>IFERROR(VLOOKUP(A239,[2]Planilha2!$A$5:$B$1099,2,0),"-")</f>
        <v>Venta Neta Financieira</v>
      </c>
      <c r="E239" s="14" t="s">
        <v>381</v>
      </c>
      <c r="F239" s="22"/>
      <c r="G239" s="22">
        <v>11</v>
      </c>
      <c r="H239" s="65">
        <v>0</v>
      </c>
      <c r="I239" s="65">
        <v>35250</v>
      </c>
      <c r="J239" s="65">
        <v>7360</v>
      </c>
      <c r="K239" s="65">
        <v>0</v>
      </c>
      <c r="L239" s="65">
        <v>-40210</v>
      </c>
      <c r="M239" s="65">
        <v>39400</v>
      </c>
      <c r="N239" s="65">
        <v>0</v>
      </c>
      <c r="O239" s="65">
        <v>0</v>
      </c>
      <c r="P239" s="65"/>
      <c r="Q239" s="65"/>
      <c r="R239" s="65"/>
      <c r="S239" s="65"/>
      <c r="T239" s="65">
        <v>41800</v>
      </c>
      <c r="U239" s="65">
        <v>312711.99999999994</v>
      </c>
    </row>
    <row r="240" spans="1:21" hidden="1" x14ac:dyDescent="0.35">
      <c r="A240" s="13">
        <v>7275</v>
      </c>
      <c r="B240" s="5" t="s">
        <v>841</v>
      </c>
      <c r="C240" s="14" t="s">
        <v>944</v>
      </c>
      <c r="D240" s="14"/>
      <c r="E240" s="14"/>
      <c r="F240" s="22"/>
      <c r="G240" s="22"/>
      <c r="H240" s="18">
        <v>47711</v>
      </c>
      <c r="I240" s="18">
        <v>43410</v>
      </c>
      <c r="J240" s="18">
        <v>53604</v>
      </c>
      <c r="K240" s="18">
        <v>256808</v>
      </c>
      <c r="L240" s="18">
        <v>126982</v>
      </c>
      <c r="M240" s="18">
        <v>119282</v>
      </c>
      <c r="N240" s="18">
        <v>0</v>
      </c>
      <c r="O240" s="18">
        <v>0</v>
      </c>
      <c r="P240" s="18"/>
      <c r="Q240" s="18"/>
      <c r="R240" s="18"/>
      <c r="S240" s="18"/>
      <c r="T240" s="18">
        <v>647797</v>
      </c>
      <c r="U240" s="18">
        <v>1431000</v>
      </c>
    </row>
    <row r="241" spans="1:21" ht="24" hidden="1" x14ac:dyDescent="0.35">
      <c r="A241" s="13">
        <v>7278</v>
      </c>
      <c r="B241" s="5" t="s">
        <v>842</v>
      </c>
      <c r="C241" s="14" t="s">
        <v>605</v>
      </c>
      <c r="D241" s="14"/>
      <c r="E241" s="14"/>
      <c r="F241" s="22"/>
      <c r="G241" s="22"/>
      <c r="H241" s="18">
        <v>37060</v>
      </c>
      <c r="I241" s="18">
        <v>38805</v>
      </c>
      <c r="J241" s="18">
        <v>39290</v>
      </c>
      <c r="K241" s="18">
        <v>34500</v>
      </c>
      <c r="L241" s="18">
        <v>27200</v>
      </c>
      <c r="M241" s="18">
        <v>38000</v>
      </c>
      <c r="N241" s="18">
        <v>0</v>
      </c>
      <c r="O241" s="18">
        <v>0</v>
      </c>
      <c r="P241" s="18"/>
      <c r="Q241" s="18"/>
      <c r="R241" s="18"/>
      <c r="S241" s="18"/>
      <c r="T241" s="18">
        <v>214855</v>
      </c>
      <c r="U241" s="18">
        <v>456000</v>
      </c>
    </row>
    <row r="242" spans="1:21" ht="15" hidden="1" customHeight="1" x14ac:dyDescent="0.35">
      <c r="A242" s="13">
        <v>7291</v>
      </c>
      <c r="B242" s="5" t="s">
        <v>1078</v>
      </c>
      <c r="C242" s="17"/>
      <c r="D242" s="14"/>
      <c r="E242" s="14"/>
      <c r="F242" s="22"/>
      <c r="G242" s="22"/>
      <c r="H242" s="19">
        <v>0</v>
      </c>
      <c r="I242" s="19">
        <v>0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/>
      <c r="Q242" s="19"/>
      <c r="R242" s="19"/>
      <c r="S242" s="19"/>
      <c r="T242" s="18">
        <v>0</v>
      </c>
      <c r="U242" s="19">
        <v>0</v>
      </c>
    </row>
    <row r="243" spans="1:21" hidden="1" x14ac:dyDescent="0.35">
      <c r="A243" s="13">
        <v>7292</v>
      </c>
      <c r="B243" s="5" t="s">
        <v>843</v>
      </c>
      <c r="C243" s="14" t="s">
        <v>948</v>
      </c>
      <c r="D243" s="14"/>
      <c r="E243" s="14"/>
      <c r="F243" s="22"/>
      <c r="G243" s="22"/>
      <c r="H243" s="18">
        <v>18100</v>
      </c>
      <c r="I243" s="18">
        <v>16596</v>
      </c>
      <c r="J243" s="18">
        <v>18023</v>
      </c>
      <c r="K243" s="18">
        <v>18250</v>
      </c>
      <c r="L243" s="18">
        <v>18300</v>
      </c>
      <c r="M243" s="18">
        <v>18250</v>
      </c>
      <c r="N243" s="18">
        <v>0</v>
      </c>
      <c r="O243" s="18">
        <v>0</v>
      </c>
      <c r="P243" s="18"/>
      <c r="Q243" s="18"/>
      <c r="R243" s="18"/>
      <c r="S243" s="18"/>
      <c r="T243" s="18">
        <v>107518.99999999999</v>
      </c>
      <c r="U243" s="18">
        <v>218000</v>
      </c>
    </row>
    <row r="244" spans="1:21" hidden="1" x14ac:dyDescent="0.35">
      <c r="A244" s="13">
        <v>7303</v>
      </c>
      <c r="B244" s="5" t="s">
        <v>844</v>
      </c>
      <c r="C244" s="14" t="s">
        <v>948</v>
      </c>
      <c r="D244" s="14"/>
      <c r="E244" s="14"/>
      <c r="F244" s="22"/>
      <c r="G244" s="22"/>
      <c r="H244" s="18">
        <v>46243</v>
      </c>
      <c r="I244" s="18">
        <v>52828</v>
      </c>
      <c r="J244" s="18">
        <v>89623</v>
      </c>
      <c r="K244" s="18">
        <v>90839</v>
      </c>
      <c r="L244" s="18">
        <v>-11703</v>
      </c>
      <c r="M244" s="18">
        <v>60000</v>
      </c>
      <c r="N244" s="18">
        <v>0</v>
      </c>
      <c r="O244" s="18">
        <v>0</v>
      </c>
      <c r="P244" s="18"/>
      <c r="Q244" s="18"/>
      <c r="R244" s="18"/>
      <c r="S244" s="18"/>
      <c r="T244" s="18">
        <v>327830.00000000006</v>
      </c>
      <c r="U244" s="18">
        <v>723000</v>
      </c>
    </row>
    <row r="245" spans="1:21" hidden="1" x14ac:dyDescent="0.35">
      <c r="A245" s="13">
        <v>7308</v>
      </c>
      <c r="B245" s="5" t="s">
        <v>845</v>
      </c>
      <c r="C245" s="14" t="s">
        <v>944</v>
      </c>
      <c r="D245" s="14"/>
      <c r="E245" s="14"/>
      <c r="F245" s="22"/>
      <c r="G245" s="22"/>
      <c r="H245" s="18">
        <v>7807.8739669110118</v>
      </c>
      <c r="I245" s="18">
        <v>34080</v>
      </c>
      <c r="J245" s="18">
        <v>-4600.122685072698</v>
      </c>
      <c r="K245" s="18">
        <v>-2880</v>
      </c>
      <c r="L245" s="18">
        <v>0</v>
      </c>
      <c r="M245" s="18">
        <v>75345.169799528754</v>
      </c>
      <c r="N245" s="18">
        <v>0</v>
      </c>
      <c r="O245" s="18">
        <v>0</v>
      </c>
      <c r="P245" s="18"/>
      <c r="Q245" s="18"/>
      <c r="R245" s="18"/>
      <c r="S245" s="18"/>
      <c r="T245" s="18">
        <v>109752.92108136705</v>
      </c>
      <c r="U245" s="18">
        <v>877283.27398999978</v>
      </c>
    </row>
    <row r="246" spans="1:21" hidden="1" x14ac:dyDescent="0.35">
      <c r="A246" s="13">
        <v>7346</v>
      </c>
      <c r="B246" s="5" t="s">
        <v>846</v>
      </c>
      <c r="C246" s="14" t="s">
        <v>942</v>
      </c>
      <c r="D246" s="14"/>
      <c r="E246" s="14"/>
      <c r="F246" s="22"/>
      <c r="G246" s="22"/>
      <c r="H246" s="18">
        <v>119000</v>
      </c>
      <c r="I246" s="18">
        <v>84000</v>
      </c>
      <c r="J246" s="18">
        <v>109000</v>
      </c>
      <c r="K246" s="18">
        <v>152000</v>
      </c>
      <c r="L246" s="18">
        <v>147000</v>
      </c>
      <c r="M246" s="18">
        <v>247000</v>
      </c>
      <c r="N246" s="18">
        <v>0</v>
      </c>
      <c r="O246" s="18">
        <v>0</v>
      </c>
      <c r="P246" s="18"/>
      <c r="Q246" s="18"/>
      <c r="R246" s="18"/>
      <c r="S246" s="18"/>
      <c r="T246" s="18">
        <v>858000</v>
      </c>
      <c r="U246" s="18">
        <v>1994000</v>
      </c>
    </row>
    <row r="247" spans="1:21" hidden="1" x14ac:dyDescent="0.35">
      <c r="A247" s="13">
        <v>7409</v>
      </c>
      <c r="B247" s="5" t="s">
        <v>847</v>
      </c>
      <c r="C247" s="14" t="s">
        <v>948</v>
      </c>
      <c r="D247" s="14"/>
      <c r="E247" s="14"/>
      <c r="F247" s="22"/>
      <c r="G247" s="22"/>
      <c r="H247" s="18">
        <v>22546</v>
      </c>
      <c r="I247" s="18">
        <v>27008</v>
      </c>
      <c r="J247" s="18">
        <v>27253</v>
      </c>
      <c r="K247" s="18">
        <v>15722</v>
      </c>
      <c r="L247" s="18">
        <v>32997</v>
      </c>
      <c r="M247" s="18">
        <v>5000</v>
      </c>
      <c r="N247" s="18">
        <v>0</v>
      </c>
      <c r="O247" s="18">
        <v>0</v>
      </c>
      <c r="P247" s="18"/>
      <c r="Q247" s="18"/>
      <c r="R247" s="18"/>
      <c r="S247" s="18"/>
      <c r="T247" s="18">
        <v>130526.00000000001</v>
      </c>
      <c r="U247" s="18">
        <v>60000</v>
      </c>
    </row>
    <row r="248" spans="1:21" ht="24" hidden="1" x14ac:dyDescent="0.35">
      <c r="A248" s="13">
        <v>7419</v>
      </c>
      <c r="B248" s="5" t="s">
        <v>848</v>
      </c>
      <c r="C248" s="14" t="s">
        <v>955</v>
      </c>
      <c r="D248" s="14"/>
      <c r="E248" s="14"/>
      <c r="F248" s="22"/>
      <c r="G248" s="22"/>
      <c r="H248" s="18">
        <v>35166</v>
      </c>
      <c r="I248" s="18">
        <v>12385</v>
      </c>
      <c r="J248" s="18">
        <v>49570</v>
      </c>
      <c r="K248" s="18">
        <v>7945</v>
      </c>
      <c r="L248" s="18">
        <v>587</v>
      </c>
      <c r="M248" s="18">
        <v>10000</v>
      </c>
      <c r="N248" s="18">
        <v>0</v>
      </c>
      <c r="O248" s="18">
        <v>0</v>
      </c>
      <c r="P248" s="18"/>
      <c r="Q248" s="18"/>
      <c r="R248" s="18"/>
      <c r="S248" s="18"/>
      <c r="T248" s="18">
        <v>115653</v>
      </c>
      <c r="U248" s="18">
        <v>120000</v>
      </c>
    </row>
    <row r="249" spans="1:21" ht="24" hidden="1" x14ac:dyDescent="0.35">
      <c r="A249" s="13">
        <v>7426</v>
      </c>
      <c r="B249" s="5" t="s">
        <v>849</v>
      </c>
      <c r="C249" s="14" t="s">
        <v>955</v>
      </c>
      <c r="D249" s="14"/>
      <c r="E249" s="14"/>
      <c r="F249" s="22"/>
      <c r="G249" s="22"/>
      <c r="H249" s="18">
        <v>158900</v>
      </c>
      <c r="I249" s="18">
        <v>11374</v>
      </c>
      <c r="J249" s="18">
        <v>129967.00000000001</v>
      </c>
      <c r="K249" s="18">
        <v>55113</v>
      </c>
      <c r="L249" s="18">
        <v>79761</v>
      </c>
      <c r="M249" s="18">
        <v>40000</v>
      </c>
      <c r="N249" s="18">
        <v>0</v>
      </c>
      <c r="O249" s="18">
        <v>0</v>
      </c>
      <c r="P249" s="18"/>
      <c r="Q249" s="18"/>
      <c r="R249" s="18"/>
      <c r="S249" s="18"/>
      <c r="T249" s="18">
        <v>475115</v>
      </c>
      <c r="U249" s="18">
        <v>480000</v>
      </c>
    </row>
    <row r="250" spans="1:21" ht="24" hidden="1" x14ac:dyDescent="0.35">
      <c r="A250" s="13">
        <v>7431</v>
      </c>
      <c r="B250" s="5" t="s">
        <v>850</v>
      </c>
      <c r="C250" s="14" t="s">
        <v>955</v>
      </c>
      <c r="D250" s="14"/>
      <c r="E250" s="14"/>
      <c r="F250" s="22"/>
      <c r="G250" s="22"/>
      <c r="H250" s="18">
        <v>9177</v>
      </c>
      <c r="I250" s="18">
        <v>12424</v>
      </c>
      <c r="J250" s="18">
        <v>-972</v>
      </c>
      <c r="K250" s="18">
        <v>1204</v>
      </c>
      <c r="L250" s="18">
        <v>6487</v>
      </c>
      <c r="M250" s="18">
        <v>8000</v>
      </c>
      <c r="N250" s="18">
        <v>0</v>
      </c>
      <c r="O250" s="18">
        <v>0</v>
      </c>
      <c r="P250" s="18"/>
      <c r="Q250" s="18"/>
      <c r="R250" s="18"/>
      <c r="S250" s="18"/>
      <c r="T250" s="18">
        <v>36320</v>
      </c>
      <c r="U250" s="18">
        <v>96000</v>
      </c>
    </row>
    <row r="251" spans="1:21" ht="24" hidden="1" x14ac:dyDescent="0.35">
      <c r="A251" s="13">
        <v>7479</v>
      </c>
      <c r="B251" s="5" t="s">
        <v>1079</v>
      </c>
      <c r="C251" s="14" t="s">
        <v>960</v>
      </c>
      <c r="D251" s="14"/>
      <c r="E251" s="14"/>
      <c r="F251" s="22"/>
      <c r="G251" s="22"/>
      <c r="H251" s="18">
        <v>0</v>
      </c>
      <c r="I251" s="18">
        <v>0</v>
      </c>
      <c r="J251" s="18">
        <v>297.98</v>
      </c>
      <c r="K251" s="18">
        <v>25190.92</v>
      </c>
      <c r="L251" s="18">
        <v>42021.87</v>
      </c>
      <c r="M251" s="18">
        <v>50880</v>
      </c>
      <c r="N251" s="18">
        <v>0</v>
      </c>
      <c r="O251" s="18">
        <v>0</v>
      </c>
      <c r="P251" s="18"/>
      <c r="Q251" s="18"/>
      <c r="R251" s="18"/>
      <c r="S251" s="18"/>
      <c r="T251" s="18">
        <v>118390.77</v>
      </c>
      <c r="U251" s="18">
        <v>610000</v>
      </c>
    </row>
    <row r="252" spans="1:21" ht="24" hidden="1" x14ac:dyDescent="0.35">
      <c r="A252" s="13">
        <v>7532</v>
      </c>
      <c r="B252" s="5" t="s">
        <v>851</v>
      </c>
      <c r="C252" s="14" t="s">
        <v>607</v>
      </c>
      <c r="D252" s="14"/>
      <c r="E252" s="14"/>
      <c r="F252" s="22"/>
      <c r="G252" s="22"/>
      <c r="H252" s="18">
        <v>2441.84</v>
      </c>
      <c r="I252" s="18">
        <v>2464.02</v>
      </c>
      <c r="J252" s="18">
        <v>2462.92</v>
      </c>
      <c r="K252" s="18">
        <v>2530.23</v>
      </c>
      <c r="L252" s="18">
        <v>2550.42</v>
      </c>
      <c r="M252" s="18">
        <v>0</v>
      </c>
      <c r="N252" s="18">
        <v>0</v>
      </c>
      <c r="O252" s="18">
        <v>0</v>
      </c>
      <c r="P252" s="18"/>
      <c r="Q252" s="18"/>
      <c r="R252" s="18"/>
      <c r="S252" s="18"/>
      <c r="T252" s="18">
        <v>12449.43</v>
      </c>
      <c r="U252" s="18">
        <v>34300</v>
      </c>
    </row>
    <row r="253" spans="1:21" ht="24.5" hidden="1" x14ac:dyDescent="0.35">
      <c r="A253" s="13">
        <v>7546</v>
      </c>
      <c r="B253" s="5" t="s">
        <v>1164</v>
      </c>
      <c r="C253" s="14" t="s">
        <v>607</v>
      </c>
      <c r="D253" s="14"/>
      <c r="E253" s="14"/>
      <c r="F253" s="22"/>
      <c r="G253" s="22"/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/>
      <c r="Q253" s="18"/>
      <c r="R253" s="18"/>
      <c r="S253" s="18"/>
      <c r="T253" s="18">
        <v>0</v>
      </c>
      <c r="U253" s="18">
        <v>27880</v>
      </c>
    </row>
    <row r="254" spans="1:21" hidden="1" x14ac:dyDescent="0.35">
      <c r="A254" s="13">
        <v>7571</v>
      </c>
      <c r="B254" s="5" t="s">
        <v>1080</v>
      </c>
      <c r="C254" s="17"/>
      <c r="D254" s="14"/>
      <c r="E254" s="14"/>
      <c r="F254" s="22"/>
      <c r="G254" s="22"/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/>
      <c r="Q254" s="19"/>
      <c r="R254" s="19"/>
      <c r="S254" s="19"/>
      <c r="T254" s="18">
        <v>0</v>
      </c>
      <c r="U254" s="19">
        <v>0</v>
      </c>
    </row>
    <row r="255" spans="1:21" ht="24" hidden="1" x14ac:dyDescent="0.35">
      <c r="A255" s="13">
        <v>7575</v>
      </c>
      <c r="B255" s="5" t="s">
        <v>1165</v>
      </c>
      <c r="C255" s="14" t="s">
        <v>938</v>
      </c>
      <c r="D255" s="14"/>
      <c r="E255" s="14"/>
      <c r="F255" s="22"/>
      <c r="G255" s="22"/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/>
      <c r="Q255" s="19"/>
      <c r="R255" s="19"/>
      <c r="S255" s="19"/>
      <c r="T255" s="18">
        <v>0</v>
      </c>
      <c r="U255" s="19">
        <v>0</v>
      </c>
    </row>
    <row r="256" spans="1:21" ht="24" hidden="1" x14ac:dyDescent="0.35">
      <c r="A256" s="13">
        <v>7584</v>
      </c>
      <c r="B256" s="5" t="s">
        <v>1081</v>
      </c>
      <c r="C256" s="14" t="s">
        <v>938</v>
      </c>
      <c r="D256" s="14"/>
      <c r="E256" s="14"/>
      <c r="F256" s="22"/>
      <c r="G256" s="22"/>
      <c r="H256" s="19">
        <v>0</v>
      </c>
      <c r="I256" s="19">
        <v>0</v>
      </c>
      <c r="J256" s="19">
        <v>0</v>
      </c>
      <c r="K256" s="19">
        <v>0</v>
      </c>
      <c r="L256" s="19">
        <v>0</v>
      </c>
      <c r="M256" s="19">
        <v>0</v>
      </c>
      <c r="N256" s="19">
        <v>0</v>
      </c>
      <c r="O256" s="19">
        <v>0</v>
      </c>
      <c r="P256" s="19"/>
      <c r="Q256" s="19"/>
      <c r="R256" s="19"/>
      <c r="S256" s="19"/>
      <c r="T256" s="18">
        <v>0</v>
      </c>
      <c r="U256" s="19">
        <v>0</v>
      </c>
    </row>
    <row r="257" spans="1:21" hidden="1" x14ac:dyDescent="0.35">
      <c r="A257" s="13">
        <v>7611</v>
      </c>
      <c r="B257" s="5" t="s">
        <v>1082</v>
      </c>
      <c r="C257" s="17"/>
      <c r="D257" s="14"/>
      <c r="E257" s="14"/>
      <c r="F257" s="22"/>
      <c r="G257" s="22"/>
      <c r="H257" s="19">
        <v>0</v>
      </c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/>
      <c r="Q257" s="19"/>
      <c r="R257" s="19"/>
      <c r="S257" s="19"/>
      <c r="T257" s="18">
        <v>0</v>
      </c>
      <c r="U257" s="19">
        <v>0</v>
      </c>
    </row>
    <row r="258" spans="1:21" ht="24" hidden="1" x14ac:dyDescent="0.35">
      <c r="A258" s="13">
        <v>7617</v>
      </c>
      <c r="B258" s="5" t="s">
        <v>1083</v>
      </c>
      <c r="C258" s="14" t="s">
        <v>938</v>
      </c>
      <c r="D258" s="14"/>
      <c r="E258" s="14"/>
      <c r="F258" s="22"/>
      <c r="G258" s="22"/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/>
      <c r="Q258" s="19"/>
      <c r="R258" s="19"/>
      <c r="S258" s="19"/>
      <c r="T258" s="18">
        <v>0</v>
      </c>
      <c r="U258" s="19">
        <v>0</v>
      </c>
    </row>
    <row r="259" spans="1:21" ht="24" hidden="1" x14ac:dyDescent="0.35">
      <c r="A259" s="13">
        <v>7636</v>
      </c>
      <c r="B259" s="5" t="s">
        <v>1084</v>
      </c>
      <c r="C259" s="14" t="s">
        <v>938</v>
      </c>
      <c r="D259" s="14"/>
      <c r="E259" s="14"/>
      <c r="F259" s="22"/>
      <c r="G259" s="22"/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/>
      <c r="Q259" s="19"/>
      <c r="R259" s="19"/>
      <c r="S259" s="19"/>
      <c r="T259" s="18">
        <v>0</v>
      </c>
      <c r="U259" s="19">
        <v>0</v>
      </c>
    </row>
    <row r="260" spans="1:21" hidden="1" x14ac:dyDescent="0.35">
      <c r="A260" s="13">
        <v>7641</v>
      </c>
      <c r="B260" s="5" t="s">
        <v>852</v>
      </c>
      <c r="C260" s="17"/>
      <c r="D260" s="14"/>
      <c r="E260" s="14"/>
      <c r="F260" s="22"/>
      <c r="G260" s="22"/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/>
      <c r="Q260" s="19"/>
      <c r="R260" s="19"/>
      <c r="S260" s="19"/>
      <c r="T260" s="18">
        <v>0</v>
      </c>
      <c r="U260" s="19">
        <v>0</v>
      </c>
    </row>
    <row r="261" spans="1:21" ht="24" hidden="1" x14ac:dyDescent="0.35">
      <c r="A261" s="13">
        <v>7679</v>
      </c>
      <c r="B261" s="5" t="s">
        <v>854</v>
      </c>
      <c r="C261" s="14" t="s">
        <v>607</v>
      </c>
      <c r="D261" s="14"/>
      <c r="E261" s="14"/>
      <c r="F261" s="22"/>
      <c r="G261" s="22"/>
      <c r="H261" s="18">
        <v>25000</v>
      </c>
      <c r="I261" s="18">
        <v>1000</v>
      </c>
      <c r="J261" s="18">
        <v>8000</v>
      </c>
      <c r="K261" s="18">
        <v>7000</v>
      </c>
      <c r="L261" s="18">
        <v>0</v>
      </c>
      <c r="M261" s="18">
        <v>5000</v>
      </c>
      <c r="N261" s="18">
        <v>0</v>
      </c>
      <c r="O261" s="18">
        <v>0</v>
      </c>
      <c r="P261" s="18"/>
      <c r="Q261" s="18"/>
      <c r="R261" s="18"/>
      <c r="S261" s="18"/>
      <c r="T261" s="18">
        <v>46000</v>
      </c>
      <c r="U261" s="18">
        <v>391000</v>
      </c>
    </row>
    <row r="262" spans="1:21" hidden="1" x14ac:dyDescent="0.35">
      <c r="A262" s="13">
        <v>7691</v>
      </c>
      <c r="B262" s="5" t="s">
        <v>1085</v>
      </c>
      <c r="C262" s="14" t="s">
        <v>950</v>
      </c>
      <c r="D262" s="14"/>
      <c r="E262" s="14"/>
      <c r="F262" s="22"/>
      <c r="G262" s="22"/>
      <c r="H262" s="18">
        <v>-915600.00000000012</v>
      </c>
      <c r="I262" s="18">
        <v>153720.00000000003</v>
      </c>
      <c r="J262" s="18">
        <v>234779.99999999997</v>
      </c>
      <c r="K262" s="18">
        <v>177470.00000000003</v>
      </c>
      <c r="L262" s="18">
        <v>0</v>
      </c>
      <c r="M262" s="18">
        <v>214323.31465930623</v>
      </c>
      <c r="N262" s="18">
        <v>0</v>
      </c>
      <c r="O262" s="18">
        <v>0</v>
      </c>
      <c r="P262" s="18"/>
      <c r="Q262" s="18"/>
      <c r="R262" s="18"/>
      <c r="S262" s="18"/>
      <c r="T262" s="18">
        <v>-135306.68534069389</v>
      </c>
      <c r="U262" s="18">
        <v>2484000</v>
      </c>
    </row>
    <row r="263" spans="1:21" ht="24.5" hidden="1" x14ac:dyDescent="0.35">
      <c r="A263" s="13">
        <v>7772</v>
      </c>
      <c r="B263" s="5" t="s">
        <v>857</v>
      </c>
      <c r="C263" s="14" t="s">
        <v>942</v>
      </c>
      <c r="D263" s="14"/>
      <c r="E263" s="14"/>
      <c r="F263" s="22"/>
      <c r="G263" s="22"/>
      <c r="H263" s="18">
        <v>0</v>
      </c>
      <c r="I263" s="18">
        <v>103747</v>
      </c>
      <c r="J263" s="18">
        <v>108660</v>
      </c>
      <c r="K263" s="18">
        <v>115055</v>
      </c>
      <c r="L263" s="18">
        <v>93702</v>
      </c>
      <c r="M263" s="18">
        <v>158000</v>
      </c>
      <c r="N263" s="18">
        <v>0</v>
      </c>
      <c r="O263" s="18">
        <v>0</v>
      </c>
      <c r="P263" s="18"/>
      <c r="Q263" s="18"/>
      <c r="R263" s="18"/>
      <c r="S263" s="18"/>
      <c r="T263" s="18">
        <v>579164</v>
      </c>
      <c r="U263" s="18">
        <v>1655000</v>
      </c>
    </row>
    <row r="264" spans="1:21" ht="24" hidden="1" x14ac:dyDescent="0.35">
      <c r="A264" s="13">
        <v>7873</v>
      </c>
      <c r="B264" s="5" t="s">
        <v>1086</v>
      </c>
      <c r="C264" s="14" t="s">
        <v>607</v>
      </c>
      <c r="D264" s="14"/>
      <c r="E264" s="14"/>
      <c r="F264" s="22"/>
      <c r="G264" s="22"/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/>
      <c r="Q264" s="18"/>
      <c r="R264" s="18"/>
      <c r="S264" s="18"/>
      <c r="T264" s="18">
        <v>0</v>
      </c>
      <c r="U264" s="18">
        <v>25317.5</v>
      </c>
    </row>
    <row r="265" spans="1:21" ht="24" hidden="1" x14ac:dyDescent="0.35">
      <c r="A265" s="13">
        <v>7886</v>
      </c>
      <c r="B265" s="5" t="s">
        <v>1087</v>
      </c>
      <c r="C265" s="14" t="s">
        <v>960</v>
      </c>
      <c r="D265" s="14"/>
      <c r="E265" s="14"/>
      <c r="F265" s="22"/>
      <c r="G265" s="22"/>
      <c r="H265" s="18">
        <v>35220</v>
      </c>
      <c r="I265" s="18">
        <v>28990</v>
      </c>
      <c r="J265" s="18">
        <v>55744</v>
      </c>
      <c r="K265" s="18">
        <v>34854</v>
      </c>
      <c r="L265" s="18">
        <v>30370</v>
      </c>
      <c r="M265" s="18">
        <v>17833</v>
      </c>
      <c r="N265" s="18">
        <v>0</v>
      </c>
      <c r="O265" s="18">
        <v>0</v>
      </c>
      <c r="P265" s="18"/>
      <c r="Q265" s="18"/>
      <c r="R265" s="18"/>
      <c r="S265" s="18"/>
      <c r="T265" s="18">
        <v>203011</v>
      </c>
      <c r="U265" s="18">
        <v>214281.98</v>
      </c>
    </row>
    <row r="266" spans="1:21" hidden="1" x14ac:dyDescent="0.35">
      <c r="A266" s="13">
        <v>7888</v>
      </c>
      <c r="B266" s="5" t="s">
        <v>1088</v>
      </c>
      <c r="C266" s="14" t="s">
        <v>948</v>
      </c>
      <c r="D266" s="14"/>
      <c r="E266" s="14"/>
      <c r="F266" s="22"/>
      <c r="G266" s="22"/>
      <c r="H266" s="18">
        <v>24036</v>
      </c>
      <c r="I266" s="18">
        <v>28237</v>
      </c>
      <c r="J266" s="18">
        <v>39368</v>
      </c>
      <c r="K266" s="18">
        <v>32590.000000000004</v>
      </c>
      <c r="L266" s="18">
        <v>24981</v>
      </c>
      <c r="M266" s="18">
        <v>18000</v>
      </c>
      <c r="N266" s="18">
        <v>0</v>
      </c>
      <c r="O266" s="18">
        <v>0</v>
      </c>
      <c r="P266" s="18"/>
      <c r="Q266" s="18"/>
      <c r="R266" s="18"/>
      <c r="S266" s="18"/>
      <c r="T266" s="18">
        <v>167212</v>
      </c>
      <c r="U266" s="18">
        <v>114360</v>
      </c>
    </row>
    <row r="267" spans="1:21" hidden="1" x14ac:dyDescent="0.35">
      <c r="A267" s="13">
        <v>7890</v>
      </c>
      <c r="B267" s="5" t="s">
        <v>858</v>
      </c>
      <c r="C267" s="14" t="s">
        <v>948</v>
      </c>
      <c r="D267" s="14"/>
      <c r="E267" s="14"/>
      <c r="F267" s="22"/>
      <c r="G267" s="22"/>
      <c r="H267" s="18">
        <v>0</v>
      </c>
      <c r="I267" s="18">
        <v>0</v>
      </c>
      <c r="J267" s="18">
        <v>79000</v>
      </c>
      <c r="K267" s="18">
        <v>69000</v>
      </c>
      <c r="L267" s="18">
        <v>52000</v>
      </c>
      <c r="M267" s="18">
        <v>72000</v>
      </c>
      <c r="N267" s="18">
        <v>0</v>
      </c>
      <c r="O267" s="18">
        <v>0</v>
      </c>
      <c r="P267" s="18"/>
      <c r="Q267" s="18"/>
      <c r="R267" s="18"/>
      <c r="S267" s="18"/>
      <c r="T267" s="18">
        <v>272000</v>
      </c>
      <c r="U267" s="18">
        <v>864000</v>
      </c>
    </row>
    <row r="268" spans="1:21" ht="24" hidden="1" x14ac:dyDescent="0.35">
      <c r="A268" s="13">
        <v>7891</v>
      </c>
      <c r="B268" s="5" t="s">
        <v>1089</v>
      </c>
      <c r="C268" s="14" t="s">
        <v>960</v>
      </c>
      <c r="D268" s="14"/>
      <c r="E268" s="14"/>
      <c r="F268" s="22"/>
      <c r="G268" s="22"/>
      <c r="H268" s="18">
        <v>17349</v>
      </c>
      <c r="I268" s="18">
        <v>12303</v>
      </c>
      <c r="J268" s="18">
        <v>22937</v>
      </c>
      <c r="K268" s="18">
        <v>18249</v>
      </c>
      <c r="L268" s="18">
        <v>10706</v>
      </c>
      <c r="M268" s="18">
        <v>26775</v>
      </c>
      <c r="N268" s="18">
        <v>0</v>
      </c>
      <c r="O268" s="18">
        <v>0</v>
      </c>
      <c r="P268" s="18"/>
      <c r="Q268" s="18"/>
      <c r="R268" s="18"/>
      <c r="S268" s="18"/>
      <c r="T268" s="18">
        <v>108318.99999999999</v>
      </c>
      <c r="U268" s="18">
        <v>327471</v>
      </c>
    </row>
    <row r="269" spans="1:21" ht="24" hidden="1" x14ac:dyDescent="0.35">
      <c r="A269" s="13">
        <v>7892</v>
      </c>
      <c r="B269" s="5" t="s">
        <v>1090</v>
      </c>
      <c r="C269" s="14" t="s">
        <v>960</v>
      </c>
      <c r="D269" s="14"/>
      <c r="E269" s="14"/>
      <c r="F269" s="22"/>
      <c r="G269" s="22"/>
      <c r="H269" s="18">
        <v>9300</v>
      </c>
      <c r="I269" s="18">
        <v>16400</v>
      </c>
      <c r="J269" s="18">
        <v>13600</v>
      </c>
      <c r="K269" s="18">
        <v>12899</v>
      </c>
      <c r="L269" s="18">
        <v>10191</v>
      </c>
      <c r="M269" s="18">
        <v>41245</v>
      </c>
      <c r="N269" s="18">
        <v>0</v>
      </c>
      <c r="O269" s="18">
        <v>0</v>
      </c>
      <c r="P269" s="18"/>
      <c r="Q269" s="18"/>
      <c r="R269" s="18"/>
      <c r="S269" s="18"/>
      <c r="T269" s="18">
        <v>103634.99999999999</v>
      </c>
      <c r="U269" s="18">
        <v>495000</v>
      </c>
    </row>
    <row r="270" spans="1:21" ht="24" hidden="1" x14ac:dyDescent="0.35">
      <c r="A270" s="13">
        <v>7913</v>
      </c>
      <c r="B270" s="5" t="s">
        <v>1091</v>
      </c>
      <c r="C270" s="14" t="s">
        <v>938</v>
      </c>
      <c r="D270" s="14"/>
      <c r="E270" s="14"/>
      <c r="F270" s="22"/>
      <c r="G270" s="22"/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/>
      <c r="Q270" s="19"/>
      <c r="R270" s="19"/>
      <c r="S270" s="19"/>
      <c r="T270" s="18">
        <v>0</v>
      </c>
      <c r="U270" s="19">
        <v>0</v>
      </c>
    </row>
    <row r="271" spans="1:21" ht="24.5" hidden="1" x14ac:dyDescent="0.35">
      <c r="A271" s="13">
        <v>7923</v>
      </c>
      <c r="B271" s="5" t="s">
        <v>859</v>
      </c>
      <c r="C271" s="14" t="s">
        <v>948</v>
      </c>
      <c r="D271" s="14"/>
      <c r="E271" s="14"/>
      <c r="F271" s="22"/>
      <c r="G271" s="22"/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/>
      <c r="Q271" s="18"/>
      <c r="R271" s="18"/>
      <c r="S271" s="18"/>
      <c r="T271" s="18">
        <v>0</v>
      </c>
      <c r="U271" s="18">
        <v>0</v>
      </c>
    </row>
    <row r="272" spans="1:21" ht="24" hidden="1" x14ac:dyDescent="0.35">
      <c r="A272" s="13">
        <v>7970</v>
      </c>
      <c r="B272" s="5" t="s">
        <v>860</v>
      </c>
      <c r="C272" s="14" t="s">
        <v>605</v>
      </c>
      <c r="D272" s="14"/>
      <c r="E272" s="14"/>
      <c r="F272" s="22"/>
      <c r="G272" s="22"/>
      <c r="H272" s="18">
        <v>110000</v>
      </c>
      <c r="I272" s="18">
        <v>54500</v>
      </c>
      <c r="J272" s="18">
        <v>54500</v>
      </c>
      <c r="K272" s="18">
        <v>109000</v>
      </c>
      <c r="L272" s="18">
        <v>55500</v>
      </c>
      <c r="M272" s="18">
        <v>0</v>
      </c>
      <c r="N272" s="18">
        <v>0</v>
      </c>
      <c r="O272" s="18">
        <v>0</v>
      </c>
      <c r="P272" s="18"/>
      <c r="Q272" s="18"/>
      <c r="R272" s="18"/>
      <c r="S272" s="18"/>
      <c r="T272" s="18">
        <v>383500</v>
      </c>
      <c r="U272" s="18">
        <v>969000</v>
      </c>
    </row>
    <row r="273" spans="1:21" hidden="1" x14ac:dyDescent="0.35">
      <c r="A273" s="13">
        <v>7988</v>
      </c>
      <c r="B273" s="5" t="s">
        <v>1204</v>
      </c>
      <c r="C273" s="14">
        <v>9</v>
      </c>
      <c r="D273" s="14" t="s">
        <v>1214</v>
      </c>
      <c r="E273" s="14" t="s">
        <v>106</v>
      </c>
      <c r="F273" s="22"/>
      <c r="G273" s="22">
        <v>9</v>
      </c>
      <c r="H273" s="18">
        <v>256000</v>
      </c>
      <c r="I273" s="18">
        <v>-143000</v>
      </c>
      <c r="J273" s="18">
        <v>353000</v>
      </c>
      <c r="K273" s="18">
        <v>350000</v>
      </c>
      <c r="L273" s="18">
        <v>423000</v>
      </c>
      <c r="M273" s="18">
        <v>0</v>
      </c>
      <c r="N273" s="18">
        <v>0</v>
      </c>
      <c r="O273" s="18">
        <v>0</v>
      </c>
      <c r="P273" s="18"/>
      <c r="Q273" s="18"/>
      <c r="R273" s="18"/>
      <c r="S273" s="18"/>
      <c r="T273" s="18">
        <v>1239000</v>
      </c>
      <c r="U273" s="18">
        <v>1632000</v>
      </c>
    </row>
    <row r="274" spans="1:21" ht="24.5" hidden="1" x14ac:dyDescent="0.35">
      <c r="A274" s="13">
        <v>8007</v>
      </c>
      <c r="B274" s="5" t="s">
        <v>861</v>
      </c>
      <c r="C274" s="14" t="s">
        <v>609</v>
      </c>
      <c r="D274" s="14"/>
      <c r="E274" s="14"/>
      <c r="F274" s="22"/>
      <c r="G274" s="22"/>
      <c r="H274" s="18">
        <v>1448.8700000000001</v>
      </c>
      <c r="I274" s="18">
        <v>3362.33</v>
      </c>
      <c r="J274" s="18">
        <v>5018.08</v>
      </c>
      <c r="K274" s="18">
        <v>7232.0999999999995</v>
      </c>
      <c r="L274" s="18">
        <v>6601.59</v>
      </c>
      <c r="M274" s="18">
        <v>1693.25</v>
      </c>
      <c r="N274" s="18">
        <v>0</v>
      </c>
      <c r="O274" s="18">
        <v>0</v>
      </c>
      <c r="P274" s="18"/>
      <c r="Q274" s="18"/>
      <c r="R274" s="18"/>
      <c r="S274" s="18"/>
      <c r="T274" s="18">
        <v>25356.22</v>
      </c>
      <c r="U274" s="18">
        <v>20319</v>
      </c>
    </row>
    <row r="275" spans="1:21" ht="24.5" hidden="1" x14ac:dyDescent="0.35">
      <c r="A275" s="13">
        <v>8074</v>
      </c>
      <c r="B275" s="5" t="s">
        <v>862</v>
      </c>
      <c r="C275" s="14" t="s">
        <v>605</v>
      </c>
      <c r="D275" s="14"/>
      <c r="E275" s="14"/>
      <c r="F275" s="22"/>
      <c r="G275" s="22"/>
      <c r="H275" s="18">
        <v>28325</v>
      </c>
      <c r="I275" s="18">
        <v>25778</v>
      </c>
      <c r="J275" s="18">
        <v>27382</v>
      </c>
      <c r="K275" s="18">
        <v>28078</v>
      </c>
      <c r="L275" s="18">
        <v>24665</v>
      </c>
      <c r="M275" s="18">
        <v>46000</v>
      </c>
      <c r="N275" s="18">
        <v>0</v>
      </c>
      <c r="O275" s="18">
        <v>0</v>
      </c>
      <c r="P275" s="18"/>
      <c r="Q275" s="18"/>
      <c r="R275" s="18"/>
      <c r="S275" s="18"/>
      <c r="T275" s="18">
        <v>180228</v>
      </c>
      <c r="U275" s="18">
        <v>557945</v>
      </c>
    </row>
    <row r="276" spans="1:21" ht="24.5" hidden="1" x14ac:dyDescent="0.35">
      <c r="A276" s="13">
        <v>8106</v>
      </c>
      <c r="B276" s="5" t="s">
        <v>863</v>
      </c>
      <c r="C276" s="14" t="s">
        <v>942</v>
      </c>
      <c r="D276" s="14"/>
      <c r="E276" s="14"/>
      <c r="F276" s="22"/>
      <c r="G276" s="22"/>
      <c r="H276" s="18">
        <v>75871</v>
      </c>
      <c r="I276" s="18">
        <v>70807</v>
      </c>
      <c r="J276" s="18">
        <v>72733</v>
      </c>
      <c r="K276" s="18">
        <v>87190</v>
      </c>
      <c r="L276" s="18">
        <v>64099.000000000007</v>
      </c>
      <c r="M276" s="18">
        <v>85500</v>
      </c>
      <c r="N276" s="18">
        <v>0</v>
      </c>
      <c r="O276" s="18">
        <v>0</v>
      </c>
      <c r="P276" s="18"/>
      <c r="Q276" s="18"/>
      <c r="R276" s="18"/>
      <c r="S276" s="18"/>
      <c r="T276" s="18">
        <v>456200</v>
      </c>
      <c r="U276" s="18">
        <v>1026000</v>
      </c>
    </row>
    <row r="277" spans="1:21" ht="24" hidden="1" x14ac:dyDescent="0.35">
      <c r="A277" s="13">
        <v>8135</v>
      </c>
      <c r="B277" s="5" t="s">
        <v>864</v>
      </c>
      <c r="C277" s="14" t="s">
        <v>607</v>
      </c>
      <c r="D277" s="14"/>
      <c r="E277" s="14"/>
      <c r="F277" s="22"/>
      <c r="G277" s="22"/>
      <c r="H277" s="18">
        <v>0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/>
      <c r="Q277" s="18"/>
      <c r="R277" s="18"/>
      <c r="S277" s="18"/>
      <c r="T277" s="18">
        <v>0</v>
      </c>
      <c r="U277" s="18">
        <v>1839.9775</v>
      </c>
    </row>
    <row r="278" spans="1:21" ht="24" hidden="1" x14ac:dyDescent="0.35">
      <c r="A278" s="13">
        <v>8136</v>
      </c>
      <c r="B278" s="5" t="s">
        <v>865</v>
      </c>
      <c r="C278" s="14" t="s">
        <v>607</v>
      </c>
      <c r="D278" s="14"/>
      <c r="E278" s="14"/>
      <c r="F278" s="22"/>
      <c r="G278" s="22"/>
      <c r="H278" s="18">
        <v>0</v>
      </c>
      <c r="I278" s="18">
        <v>0</v>
      </c>
      <c r="J278" s="18">
        <v>0</v>
      </c>
      <c r="K278" s="18">
        <v>10000</v>
      </c>
      <c r="L278" s="18">
        <v>10000</v>
      </c>
      <c r="M278" s="18">
        <v>2250</v>
      </c>
      <c r="N278" s="18">
        <v>0</v>
      </c>
      <c r="O278" s="18">
        <v>0</v>
      </c>
      <c r="P278" s="18"/>
      <c r="Q278" s="18"/>
      <c r="R278" s="18"/>
      <c r="S278" s="18"/>
      <c r="T278" s="18">
        <v>22250</v>
      </c>
      <c r="U278" s="18">
        <v>27000</v>
      </c>
    </row>
    <row r="279" spans="1:21" ht="24" hidden="1" x14ac:dyDescent="0.35">
      <c r="A279" s="13">
        <v>8137</v>
      </c>
      <c r="B279" s="5" t="s">
        <v>866</v>
      </c>
      <c r="C279" s="14" t="s">
        <v>607</v>
      </c>
      <c r="D279" s="14"/>
      <c r="E279" s="14"/>
      <c r="F279" s="22"/>
      <c r="G279" s="22"/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9000</v>
      </c>
      <c r="N279" s="18">
        <v>0</v>
      </c>
      <c r="O279" s="18">
        <v>0</v>
      </c>
      <c r="P279" s="18"/>
      <c r="Q279" s="18"/>
      <c r="R279" s="18"/>
      <c r="S279" s="18"/>
      <c r="T279" s="18">
        <v>9000</v>
      </c>
      <c r="U279" s="18">
        <v>108000</v>
      </c>
    </row>
    <row r="280" spans="1:21" ht="24" hidden="1" x14ac:dyDescent="0.35">
      <c r="A280" s="13">
        <v>8138</v>
      </c>
      <c r="B280" s="5" t="s">
        <v>867</v>
      </c>
      <c r="C280" s="14" t="s">
        <v>607</v>
      </c>
      <c r="D280" s="14"/>
      <c r="E280" s="14"/>
      <c r="F280" s="22"/>
      <c r="G280" s="22"/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3000</v>
      </c>
      <c r="N280" s="18">
        <v>0</v>
      </c>
      <c r="O280" s="18">
        <v>0</v>
      </c>
      <c r="P280" s="18"/>
      <c r="Q280" s="18"/>
      <c r="R280" s="18"/>
      <c r="S280" s="18"/>
      <c r="T280" s="18">
        <v>3000</v>
      </c>
      <c r="U280" s="18">
        <v>36000</v>
      </c>
    </row>
    <row r="281" spans="1:21" hidden="1" x14ac:dyDescent="0.35">
      <c r="A281" s="13">
        <v>8162</v>
      </c>
      <c r="B281" s="5" t="s">
        <v>1093</v>
      </c>
      <c r="C281" s="14" t="s">
        <v>944</v>
      </c>
      <c r="D281" s="14"/>
      <c r="E281" s="14"/>
      <c r="F281" s="22"/>
      <c r="G281" s="22"/>
      <c r="H281" s="18">
        <v>130470</v>
      </c>
      <c r="I281" s="18">
        <v>481589.99999999994</v>
      </c>
      <c r="J281" s="18">
        <v>135060</v>
      </c>
      <c r="K281" s="18">
        <v>-44769.999999999993</v>
      </c>
      <c r="L281" s="18">
        <v>0</v>
      </c>
      <c r="M281" s="18">
        <v>1207250</v>
      </c>
      <c r="N281" s="18">
        <v>0</v>
      </c>
      <c r="O281" s="18">
        <v>0</v>
      </c>
      <c r="P281" s="18"/>
      <c r="Q281" s="18"/>
      <c r="R281" s="18"/>
      <c r="S281" s="18"/>
      <c r="T281" s="18">
        <v>1909600</v>
      </c>
      <c r="U281" s="18">
        <v>14487000</v>
      </c>
    </row>
    <row r="282" spans="1:21" ht="24.5" hidden="1" x14ac:dyDescent="0.35">
      <c r="A282" s="13">
        <v>8172</v>
      </c>
      <c r="B282" s="5" t="s">
        <v>868</v>
      </c>
      <c r="C282" s="14" t="s">
        <v>607</v>
      </c>
      <c r="D282" s="14"/>
      <c r="E282" s="14"/>
      <c r="F282" s="22"/>
      <c r="G282" s="22"/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/>
      <c r="Q282" s="18"/>
      <c r="R282" s="18"/>
      <c r="S282" s="18"/>
      <c r="T282" s="18">
        <v>0</v>
      </c>
      <c r="U282" s="18">
        <v>15499.9475</v>
      </c>
    </row>
    <row r="283" spans="1:21" hidden="1" x14ac:dyDescent="0.35">
      <c r="A283" s="13">
        <v>8186</v>
      </c>
      <c r="B283" s="5" t="s">
        <v>869</v>
      </c>
      <c r="C283" s="14" t="s">
        <v>949</v>
      </c>
      <c r="D283" s="14"/>
      <c r="E283" s="14"/>
      <c r="F283" s="22"/>
      <c r="G283" s="22">
        <v>10</v>
      </c>
      <c r="H283" s="18">
        <v>41000</v>
      </c>
      <c r="I283" s="18">
        <v>27000</v>
      </c>
      <c r="J283" s="18">
        <v>44000</v>
      </c>
      <c r="K283" s="18">
        <v>27166</v>
      </c>
      <c r="L283" s="18">
        <v>26000</v>
      </c>
      <c r="M283" s="18">
        <v>31000</v>
      </c>
      <c r="N283" s="18">
        <v>0</v>
      </c>
      <c r="O283" s="18">
        <v>0</v>
      </c>
      <c r="P283" s="18"/>
      <c r="Q283" s="18"/>
      <c r="R283" s="18"/>
      <c r="S283" s="18"/>
      <c r="T283" s="18">
        <v>196166</v>
      </c>
      <c r="U283" s="18">
        <v>426000</v>
      </c>
    </row>
    <row r="284" spans="1:21" ht="24.5" hidden="1" x14ac:dyDescent="0.35">
      <c r="A284" s="13">
        <v>8253</v>
      </c>
      <c r="B284" s="5" t="s">
        <v>1094</v>
      </c>
      <c r="C284" s="14" t="s">
        <v>938</v>
      </c>
      <c r="D284" s="14"/>
      <c r="E284" s="14"/>
      <c r="F284" s="22"/>
      <c r="G284" s="22"/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/>
      <c r="Q284" s="19"/>
      <c r="R284" s="19"/>
      <c r="S284" s="19"/>
      <c r="T284" s="18">
        <v>0</v>
      </c>
      <c r="U284" s="19">
        <v>0</v>
      </c>
    </row>
    <row r="285" spans="1:21" ht="24.5" hidden="1" x14ac:dyDescent="0.35">
      <c r="A285" s="13">
        <v>8256</v>
      </c>
      <c r="B285" s="5" t="s">
        <v>1095</v>
      </c>
      <c r="C285" s="14" t="s">
        <v>938</v>
      </c>
      <c r="D285" s="14"/>
      <c r="E285" s="14"/>
      <c r="F285" s="22"/>
      <c r="G285" s="22"/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/>
      <c r="Q285" s="19"/>
      <c r="R285" s="19"/>
      <c r="S285" s="19"/>
      <c r="T285" s="18">
        <v>0</v>
      </c>
      <c r="U285" s="19">
        <v>0</v>
      </c>
    </row>
    <row r="286" spans="1:21" hidden="1" x14ac:dyDescent="0.35">
      <c r="A286" s="13">
        <v>8263</v>
      </c>
      <c r="B286" s="5" t="s">
        <v>870</v>
      </c>
      <c r="C286" s="17"/>
      <c r="D286" s="14"/>
      <c r="E286" s="14"/>
      <c r="F286" s="22"/>
      <c r="G286" s="22"/>
      <c r="H286" s="19">
        <v>0</v>
      </c>
      <c r="I286" s="19">
        <v>0</v>
      </c>
      <c r="J286" s="19">
        <v>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/>
      <c r="Q286" s="19"/>
      <c r="R286" s="19"/>
      <c r="S286" s="19"/>
      <c r="T286" s="18">
        <v>0</v>
      </c>
      <c r="U286" s="19">
        <v>0</v>
      </c>
    </row>
    <row r="287" spans="1:21" hidden="1" x14ac:dyDescent="0.35">
      <c r="A287" s="13">
        <v>8267</v>
      </c>
      <c r="B287" s="5" t="s">
        <v>871</v>
      </c>
      <c r="C287" s="17"/>
      <c r="D287" s="14"/>
      <c r="E287" s="14"/>
      <c r="F287" s="22"/>
      <c r="G287" s="22"/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/>
      <c r="Q287" s="19"/>
      <c r="R287" s="19"/>
      <c r="S287" s="19"/>
      <c r="T287" s="18">
        <v>0</v>
      </c>
      <c r="U287" s="19">
        <v>0</v>
      </c>
    </row>
    <row r="288" spans="1:21" ht="24" hidden="1" x14ac:dyDescent="0.35">
      <c r="A288" s="13">
        <v>8274</v>
      </c>
      <c r="B288" s="5" t="s">
        <v>872</v>
      </c>
      <c r="C288" s="14" t="s">
        <v>938</v>
      </c>
      <c r="D288" s="14"/>
      <c r="E288" s="14"/>
      <c r="F288" s="22"/>
      <c r="G288" s="22"/>
      <c r="H288" s="19">
        <v>0</v>
      </c>
      <c r="I288" s="19">
        <v>0</v>
      </c>
      <c r="J288" s="19">
        <v>0</v>
      </c>
      <c r="K288" s="19">
        <v>0</v>
      </c>
      <c r="L288" s="19">
        <v>0</v>
      </c>
      <c r="M288" s="19">
        <v>0</v>
      </c>
      <c r="N288" s="19">
        <v>0</v>
      </c>
      <c r="O288" s="19">
        <v>0</v>
      </c>
      <c r="P288" s="19"/>
      <c r="Q288" s="19"/>
      <c r="R288" s="19"/>
      <c r="S288" s="19"/>
      <c r="T288" s="18">
        <v>0</v>
      </c>
      <c r="U288" s="19">
        <v>0</v>
      </c>
    </row>
    <row r="289" spans="1:21" hidden="1" x14ac:dyDescent="0.35">
      <c r="A289" s="13">
        <v>8275</v>
      </c>
      <c r="B289" s="5" t="s">
        <v>873</v>
      </c>
      <c r="C289" s="17"/>
      <c r="D289" s="14"/>
      <c r="E289" s="14"/>
      <c r="F289" s="22"/>
      <c r="G289" s="22"/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/>
      <c r="Q289" s="19"/>
      <c r="R289" s="19"/>
      <c r="S289" s="19"/>
      <c r="T289" s="18">
        <v>0</v>
      </c>
      <c r="U289" s="19">
        <v>0</v>
      </c>
    </row>
    <row r="290" spans="1:21" ht="24" hidden="1" x14ac:dyDescent="0.35">
      <c r="A290" s="13">
        <v>8276</v>
      </c>
      <c r="B290" s="5" t="s">
        <v>874</v>
      </c>
      <c r="C290" s="14" t="s">
        <v>938</v>
      </c>
      <c r="D290" s="14"/>
      <c r="E290" s="14"/>
      <c r="F290" s="22"/>
      <c r="G290" s="22"/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0</v>
      </c>
      <c r="P290" s="19"/>
      <c r="Q290" s="19"/>
      <c r="R290" s="19"/>
      <c r="S290" s="19"/>
      <c r="T290" s="18">
        <v>0</v>
      </c>
      <c r="U290" s="19">
        <v>0</v>
      </c>
    </row>
    <row r="291" spans="1:21" hidden="1" x14ac:dyDescent="0.35">
      <c r="A291" s="13">
        <v>8277</v>
      </c>
      <c r="B291" s="5" t="s">
        <v>875</v>
      </c>
      <c r="C291" s="17"/>
      <c r="D291" s="14"/>
      <c r="E291" s="14"/>
      <c r="F291" s="22"/>
      <c r="G291" s="22"/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/>
      <c r="Q291" s="19"/>
      <c r="R291" s="19"/>
      <c r="S291" s="19"/>
      <c r="T291" s="18">
        <v>0</v>
      </c>
      <c r="U291" s="19">
        <v>0</v>
      </c>
    </row>
    <row r="292" spans="1:21" ht="24" hidden="1" x14ac:dyDescent="0.35">
      <c r="A292" s="13">
        <v>8278</v>
      </c>
      <c r="B292" s="5" t="s">
        <v>876</v>
      </c>
      <c r="C292" s="14" t="s">
        <v>938</v>
      </c>
      <c r="D292" s="14"/>
      <c r="E292" s="14"/>
      <c r="F292" s="22"/>
      <c r="G292" s="22"/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/>
      <c r="Q292" s="19"/>
      <c r="R292" s="19"/>
      <c r="S292" s="19"/>
      <c r="T292" s="18">
        <v>0</v>
      </c>
      <c r="U292" s="19">
        <v>0</v>
      </c>
    </row>
    <row r="293" spans="1:21" hidden="1" x14ac:dyDescent="0.35">
      <c r="A293" s="13">
        <v>8309</v>
      </c>
      <c r="B293" s="5" t="s">
        <v>877</v>
      </c>
      <c r="C293" s="17"/>
      <c r="D293" s="14"/>
      <c r="E293" s="14"/>
      <c r="F293" s="22"/>
      <c r="G293" s="22"/>
      <c r="H293" s="19">
        <v>0</v>
      </c>
      <c r="I293" s="19">
        <v>0</v>
      </c>
      <c r="J293" s="19">
        <v>0</v>
      </c>
      <c r="K293" s="19">
        <v>0</v>
      </c>
      <c r="L293" s="19">
        <v>0</v>
      </c>
      <c r="M293" s="19">
        <v>0</v>
      </c>
      <c r="N293" s="19">
        <v>0</v>
      </c>
      <c r="O293" s="19">
        <v>0</v>
      </c>
      <c r="P293" s="19"/>
      <c r="Q293" s="19"/>
      <c r="R293" s="19"/>
      <c r="S293" s="19"/>
      <c r="T293" s="18">
        <v>0</v>
      </c>
      <c r="U293" s="19">
        <v>0</v>
      </c>
    </row>
    <row r="294" spans="1:21" ht="24.5" hidden="1" x14ac:dyDescent="0.35">
      <c r="A294" s="13">
        <v>8310</v>
      </c>
      <c r="B294" s="5" t="s">
        <v>1096</v>
      </c>
      <c r="C294" s="17"/>
      <c r="D294" s="14"/>
      <c r="E294" s="14"/>
      <c r="F294" s="22"/>
      <c r="G294" s="22"/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0</v>
      </c>
      <c r="O294" s="19">
        <v>0</v>
      </c>
      <c r="P294" s="19"/>
      <c r="Q294" s="19"/>
      <c r="R294" s="19"/>
      <c r="S294" s="19"/>
      <c r="T294" s="18">
        <v>0</v>
      </c>
      <c r="U294" s="19">
        <v>0</v>
      </c>
    </row>
    <row r="295" spans="1:21" ht="24.5" hidden="1" x14ac:dyDescent="0.35">
      <c r="A295" s="13">
        <v>8311</v>
      </c>
      <c r="B295" s="5" t="s">
        <v>1097</v>
      </c>
      <c r="C295" s="17"/>
      <c r="D295" s="14"/>
      <c r="E295" s="14"/>
      <c r="F295" s="22"/>
      <c r="G295" s="22"/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/>
      <c r="Q295" s="19"/>
      <c r="R295" s="19"/>
      <c r="S295" s="19"/>
      <c r="T295" s="18">
        <v>0</v>
      </c>
      <c r="U295" s="19">
        <v>0</v>
      </c>
    </row>
    <row r="296" spans="1:21" ht="24.5" hidden="1" x14ac:dyDescent="0.35">
      <c r="A296" s="13">
        <v>8313</v>
      </c>
      <c r="B296" s="5" t="s">
        <v>1098</v>
      </c>
      <c r="C296" s="17"/>
      <c r="D296" s="14"/>
      <c r="E296" s="14"/>
      <c r="F296" s="22"/>
      <c r="G296" s="22"/>
      <c r="H296" s="19">
        <v>0</v>
      </c>
      <c r="I296" s="19">
        <v>0</v>
      </c>
      <c r="J296" s="19">
        <v>0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/>
      <c r="Q296" s="19"/>
      <c r="R296" s="19"/>
      <c r="S296" s="19"/>
      <c r="T296" s="18">
        <v>0</v>
      </c>
      <c r="U296" s="19">
        <v>0</v>
      </c>
    </row>
    <row r="297" spans="1:21" ht="24.5" hidden="1" x14ac:dyDescent="0.35">
      <c r="A297" s="13">
        <v>8314</v>
      </c>
      <c r="B297" s="5" t="s">
        <v>878</v>
      </c>
      <c r="C297" s="17"/>
      <c r="D297" s="14"/>
      <c r="E297" s="14"/>
      <c r="F297" s="22"/>
      <c r="G297" s="22"/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/>
      <c r="Q297" s="19"/>
      <c r="R297" s="19"/>
      <c r="S297" s="19"/>
      <c r="T297" s="18">
        <v>0</v>
      </c>
      <c r="U297" s="19">
        <v>0</v>
      </c>
    </row>
    <row r="298" spans="1:21" ht="24" hidden="1" x14ac:dyDescent="0.35">
      <c r="A298" s="13">
        <v>8354</v>
      </c>
      <c r="B298" s="5" t="s">
        <v>1099</v>
      </c>
      <c r="C298" s="14" t="s">
        <v>960</v>
      </c>
      <c r="D298" s="14"/>
      <c r="E298" s="14"/>
      <c r="F298" s="22"/>
      <c r="G298" s="22"/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15972</v>
      </c>
      <c r="N298" s="18">
        <v>0</v>
      </c>
      <c r="O298" s="18">
        <v>0</v>
      </c>
      <c r="P298" s="18"/>
      <c r="Q298" s="18"/>
      <c r="R298" s="18"/>
      <c r="S298" s="18"/>
      <c r="T298" s="18">
        <v>15972</v>
      </c>
      <c r="U298" s="18">
        <v>191658.00000000003</v>
      </c>
    </row>
    <row r="299" spans="1:21" hidden="1" x14ac:dyDescent="0.35">
      <c r="A299" s="13">
        <v>8365</v>
      </c>
      <c r="B299" s="5" t="s">
        <v>879</v>
      </c>
      <c r="C299" s="14" t="s">
        <v>949</v>
      </c>
      <c r="D299" s="14"/>
      <c r="E299" s="14"/>
      <c r="F299" s="22"/>
      <c r="G299" s="22">
        <v>9</v>
      </c>
      <c r="H299" s="18">
        <v>31000</v>
      </c>
      <c r="I299" s="18">
        <v>33000</v>
      </c>
      <c r="J299" s="18">
        <v>36000</v>
      </c>
      <c r="K299" s="18">
        <v>26000</v>
      </c>
      <c r="L299" s="18">
        <v>36000</v>
      </c>
      <c r="M299" s="18">
        <v>24000</v>
      </c>
      <c r="N299" s="18">
        <v>0</v>
      </c>
      <c r="O299" s="18">
        <v>0</v>
      </c>
      <c r="P299" s="18"/>
      <c r="Q299" s="18"/>
      <c r="R299" s="18"/>
      <c r="S299" s="18"/>
      <c r="T299" s="18">
        <v>186000</v>
      </c>
      <c r="U299" s="18">
        <v>288000</v>
      </c>
    </row>
    <row r="300" spans="1:21" ht="24" hidden="1" x14ac:dyDescent="0.35">
      <c r="A300" s="13">
        <v>8394</v>
      </c>
      <c r="B300" s="5" t="s">
        <v>880</v>
      </c>
      <c r="C300" s="14" t="s">
        <v>938</v>
      </c>
      <c r="D300" s="14"/>
      <c r="E300" s="14"/>
      <c r="F300" s="22"/>
      <c r="G300" s="22"/>
      <c r="H300" s="19">
        <v>0</v>
      </c>
      <c r="I300" s="19">
        <v>0</v>
      </c>
      <c r="J300" s="19">
        <v>0</v>
      </c>
      <c r="K300" s="19">
        <v>0</v>
      </c>
      <c r="L300" s="19">
        <v>0</v>
      </c>
      <c r="M300" s="19">
        <v>0</v>
      </c>
      <c r="N300" s="19">
        <v>0</v>
      </c>
      <c r="O300" s="19">
        <v>0</v>
      </c>
      <c r="P300" s="19"/>
      <c r="Q300" s="19"/>
      <c r="R300" s="19"/>
      <c r="S300" s="19"/>
      <c r="T300" s="18">
        <v>0</v>
      </c>
      <c r="U300" s="19">
        <v>0</v>
      </c>
    </row>
    <row r="301" spans="1:21" ht="24" hidden="1" x14ac:dyDescent="0.35">
      <c r="A301" s="13">
        <v>8436</v>
      </c>
      <c r="B301" s="5" t="s">
        <v>882</v>
      </c>
      <c r="C301" s="14" t="s">
        <v>938</v>
      </c>
      <c r="D301" s="14"/>
      <c r="E301" s="14"/>
      <c r="F301" s="22"/>
      <c r="G301" s="22"/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/>
      <c r="Q301" s="19"/>
      <c r="R301" s="19"/>
      <c r="S301" s="19"/>
      <c r="T301" s="18">
        <v>0</v>
      </c>
      <c r="U301" s="19">
        <v>0</v>
      </c>
    </row>
    <row r="302" spans="1:21" ht="24" hidden="1" x14ac:dyDescent="0.35">
      <c r="A302" s="13">
        <v>8443</v>
      </c>
      <c r="B302" s="5" t="s">
        <v>883</v>
      </c>
      <c r="C302" s="14" t="s">
        <v>938</v>
      </c>
      <c r="D302" s="14"/>
      <c r="E302" s="14"/>
      <c r="F302" s="22"/>
      <c r="G302" s="22"/>
      <c r="H302" s="19">
        <v>0</v>
      </c>
      <c r="I302" s="19">
        <v>0</v>
      </c>
      <c r="J302" s="19">
        <v>0</v>
      </c>
      <c r="K302" s="19">
        <v>0</v>
      </c>
      <c r="L302" s="19">
        <v>0</v>
      </c>
      <c r="M302" s="19">
        <v>0</v>
      </c>
      <c r="N302" s="19">
        <v>0</v>
      </c>
      <c r="O302" s="19">
        <v>0</v>
      </c>
      <c r="P302" s="19"/>
      <c r="Q302" s="19"/>
      <c r="R302" s="19"/>
      <c r="S302" s="19"/>
      <c r="T302" s="18">
        <v>0</v>
      </c>
      <c r="U302" s="19">
        <v>0</v>
      </c>
    </row>
    <row r="303" spans="1:21" hidden="1" x14ac:dyDescent="0.35">
      <c r="A303" s="13">
        <v>8446</v>
      </c>
      <c r="B303" s="5" t="s">
        <v>884</v>
      </c>
      <c r="C303" s="17"/>
      <c r="D303" s="14"/>
      <c r="E303" s="14"/>
      <c r="F303" s="22"/>
      <c r="G303" s="22"/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/>
      <c r="Q303" s="19"/>
      <c r="R303" s="19"/>
      <c r="S303" s="19"/>
      <c r="T303" s="18">
        <v>0</v>
      </c>
      <c r="U303" s="19">
        <v>0</v>
      </c>
    </row>
    <row r="304" spans="1:21" ht="24" hidden="1" x14ac:dyDescent="0.35">
      <c r="A304" s="13">
        <v>8464</v>
      </c>
      <c r="B304" s="5" t="s">
        <v>885</v>
      </c>
      <c r="C304" s="14" t="s">
        <v>938</v>
      </c>
      <c r="D304" s="14"/>
      <c r="E304" s="14"/>
      <c r="F304" s="22"/>
      <c r="G304" s="22"/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/>
      <c r="Q304" s="19"/>
      <c r="R304" s="19"/>
      <c r="S304" s="19"/>
      <c r="T304" s="18">
        <v>0</v>
      </c>
      <c r="U304" s="19">
        <v>0</v>
      </c>
    </row>
    <row r="305" spans="1:21" hidden="1" x14ac:dyDescent="0.35">
      <c r="A305" s="13">
        <v>8515</v>
      </c>
      <c r="B305" s="5" t="s">
        <v>886</v>
      </c>
      <c r="C305" s="14" t="s">
        <v>944</v>
      </c>
      <c r="D305" s="14"/>
      <c r="E305" s="14"/>
      <c r="F305" s="22"/>
      <c r="G305" s="22"/>
      <c r="H305" s="18">
        <v>0</v>
      </c>
      <c r="I305" s="18">
        <v>-780460</v>
      </c>
      <c r="J305" s="18">
        <v>57600</v>
      </c>
      <c r="K305" s="18">
        <v>380</v>
      </c>
      <c r="L305" s="18">
        <v>0</v>
      </c>
      <c r="M305" s="18">
        <v>769399.99999999988</v>
      </c>
      <c r="N305" s="18">
        <v>0</v>
      </c>
      <c r="O305" s="18">
        <v>0</v>
      </c>
      <c r="P305" s="18"/>
      <c r="Q305" s="18"/>
      <c r="R305" s="18"/>
      <c r="S305" s="18"/>
      <c r="T305" s="18">
        <v>46919.999999999847</v>
      </c>
      <c r="U305" s="18">
        <v>9255000</v>
      </c>
    </row>
    <row r="306" spans="1:21" hidden="1" x14ac:dyDescent="0.35">
      <c r="A306" s="13">
        <v>8519</v>
      </c>
      <c r="B306" s="5" t="s">
        <v>887</v>
      </c>
      <c r="C306" s="14" t="s">
        <v>944</v>
      </c>
      <c r="D306" s="14"/>
      <c r="E306" s="14"/>
      <c r="F306" s="22"/>
      <c r="G306" s="22"/>
      <c r="H306" s="18">
        <v>552160</v>
      </c>
      <c r="I306" s="18">
        <v>899000</v>
      </c>
      <c r="J306" s="18">
        <v>1092840</v>
      </c>
      <c r="K306" s="18">
        <v>707220</v>
      </c>
      <c r="L306" s="18">
        <v>0</v>
      </c>
      <c r="M306" s="18">
        <v>0</v>
      </c>
      <c r="N306" s="18">
        <v>0</v>
      </c>
      <c r="O306" s="18">
        <v>0</v>
      </c>
      <c r="P306" s="18"/>
      <c r="Q306" s="18"/>
      <c r="R306" s="18"/>
      <c r="S306" s="18"/>
      <c r="T306" s="18">
        <v>3251220.0000000005</v>
      </c>
      <c r="U306" s="18">
        <v>4800000</v>
      </c>
    </row>
    <row r="307" spans="1:21" hidden="1" x14ac:dyDescent="0.35">
      <c r="A307" s="13">
        <v>8521</v>
      </c>
      <c r="B307" s="5" t="s">
        <v>888</v>
      </c>
      <c r="C307" s="14" t="s">
        <v>951</v>
      </c>
      <c r="D307" s="14"/>
      <c r="E307" s="14"/>
      <c r="F307" s="22"/>
      <c r="G307" s="22"/>
      <c r="H307" s="18">
        <v>113579.99999999999</v>
      </c>
      <c r="I307" s="18">
        <v>212120</v>
      </c>
      <c r="J307" s="18">
        <v>343760</v>
      </c>
      <c r="K307" s="18">
        <v>35530</v>
      </c>
      <c r="L307" s="18">
        <v>273810</v>
      </c>
      <c r="M307" s="18">
        <v>273810</v>
      </c>
      <c r="N307" s="18">
        <v>0</v>
      </c>
      <c r="O307" s="18">
        <v>0</v>
      </c>
      <c r="P307" s="18"/>
      <c r="Q307" s="18"/>
      <c r="R307" s="18"/>
      <c r="S307" s="18"/>
      <c r="T307" s="18">
        <v>1252610</v>
      </c>
      <c r="U307" s="18">
        <v>3285000</v>
      </c>
    </row>
    <row r="308" spans="1:21" hidden="1" x14ac:dyDescent="0.35">
      <c r="A308" s="13">
        <v>8539</v>
      </c>
      <c r="B308" s="5" t="s">
        <v>1100</v>
      </c>
      <c r="C308" s="17"/>
      <c r="D308" s="14"/>
      <c r="E308" s="14"/>
      <c r="F308" s="22"/>
      <c r="G308" s="22"/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/>
      <c r="Q308" s="19"/>
      <c r="R308" s="19"/>
      <c r="S308" s="19"/>
      <c r="T308" s="18">
        <v>0</v>
      </c>
      <c r="U308" s="19">
        <v>0</v>
      </c>
    </row>
    <row r="309" spans="1:21" hidden="1" x14ac:dyDescent="0.35">
      <c r="A309" s="13">
        <v>8547</v>
      </c>
      <c r="B309" s="5" t="s">
        <v>889</v>
      </c>
      <c r="C309" s="17"/>
      <c r="D309" s="14"/>
      <c r="E309" s="14"/>
      <c r="F309" s="22"/>
      <c r="G309" s="22"/>
      <c r="H309" s="19">
        <v>0</v>
      </c>
      <c r="I309" s="19">
        <v>0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0</v>
      </c>
      <c r="P309" s="19"/>
      <c r="Q309" s="19"/>
      <c r="R309" s="19"/>
      <c r="S309" s="19"/>
      <c r="T309" s="18">
        <v>0</v>
      </c>
      <c r="U309" s="19">
        <v>0</v>
      </c>
    </row>
    <row r="310" spans="1:21" hidden="1" x14ac:dyDescent="0.35">
      <c r="A310" s="13">
        <v>8566</v>
      </c>
      <c r="B310" s="5" t="s">
        <v>1101</v>
      </c>
      <c r="C310" s="17"/>
      <c r="D310" s="14"/>
      <c r="E310" s="14"/>
      <c r="F310" s="22"/>
      <c r="G310" s="22"/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/>
      <c r="Q310" s="19"/>
      <c r="R310" s="19"/>
      <c r="S310" s="19"/>
      <c r="T310" s="18">
        <v>0</v>
      </c>
      <c r="U310" s="19">
        <v>0</v>
      </c>
    </row>
    <row r="311" spans="1:21" ht="24" hidden="1" x14ac:dyDescent="0.35">
      <c r="A311" s="13">
        <v>8574</v>
      </c>
      <c r="B311" s="5" t="s">
        <v>890</v>
      </c>
      <c r="C311" s="14" t="s">
        <v>938</v>
      </c>
      <c r="D311" s="14"/>
      <c r="E311" s="14"/>
      <c r="F311" s="22"/>
      <c r="G311" s="22"/>
      <c r="H311" s="19">
        <v>0</v>
      </c>
      <c r="I311" s="19">
        <v>0</v>
      </c>
      <c r="J311" s="19">
        <v>0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/>
      <c r="Q311" s="19"/>
      <c r="R311" s="19"/>
      <c r="S311" s="19"/>
      <c r="T311" s="18">
        <v>0</v>
      </c>
      <c r="U311" s="19">
        <v>0</v>
      </c>
    </row>
    <row r="312" spans="1:21" ht="24" hidden="1" x14ac:dyDescent="0.35">
      <c r="A312" s="13">
        <v>8578</v>
      </c>
      <c r="B312" s="5" t="s">
        <v>891</v>
      </c>
      <c r="C312" s="14" t="s">
        <v>938</v>
      </c>
      <c r="D312" s="14"/>
      <c r="E312" s="14"/>
      <c r="F312" s="22"/>
      <c r="G312" s="22"/>
      <c r="H312" s="19">
        <v>0</v>
      </c>
      <c r="I312" s="19">
        <v>0</v>
      </c>
      <c r="J312" s="19">
        <v>0</v>
      </c>
      <c r="K312" s="19">
        <v>0</v>
      </c>
      <c r="L312" s="19">
        <v>0</v>
      </c>
      <c r="M312" s="19">
        <v>0</v>
      </c>
      <c r="N312" s="19">
        <v>0</v>
      </c>
      <c r="O312" s="19">
        <v>0</v>
      </c>
      <c r="P312" s="19"/>
      <c r="Q312" s="19"/>
      <c r="R312" s="19"/>
      <c r="S312" s="19"/>
      <c r="T312" s="18">
        <v>0</v>
      </c>
      <c r="U312" s="19">
        <v>0</v>
      </c>
    </row>
    <row r="313" spans="1:21" hidden="1" x14ac:dyDescent="0.35">
      <c r="A313" s="13">
        <v>8584</v>
      </c>
      <c r="B313" s="5" t="s">
        <v>1102</v>
      </c>
      <c r="C313" s="17"/>
      <c r="D313" s="14"/>
      <c r="E313" s="14"/>
      <c r="F313" s="22"/>
      <c r="G313" s="22"/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/>
      <c r="Q313" s="19"/>
      <c r="R313" s="19"/>
      <c r="S313" s="19"/>
      <c r="T313" s="18">
        <v>0</v>
      </c>
      <c r="U313" s="19">
        <v>0</v>
      </c>
    </row>
    <row r="314" spans="1:21" ht="24.5" hidden="1" x14ac:dyDescent="0.35">
      <c r="A314" s="13">
        <v>8590</v>
      </c>
      <c r="B314" s="5" t="s">
        <v>892</v>
      </c>
      <c r="C314" s="14" t="s">
        <v>944</v>
      </c>
      <c r="D314" s="14"/>
      <c r="E314" s="14"/>
      <c r="F314" s="22"/>
      <c r="G314" s="22"/>
      <c r="H314" s="18">
        <v>126000</v>
      </c>
      <c r="I314" s="18">
        <v>-187220.00000000003</v>
      </c>
      <c r="J314" s="18">
        <v>111610.00000000001</v>
      </c>
      <c r="K314" s="18">
        <v>-42780</v>
      </c>
      <c r="L314" s="18">
        <v>0</v>
      </c>
      <c r="M314" s="18">
        <v>154851</v>
      </c>
      <c r="N314" s="18">
        <v>0</v>
      </c>
      <c r="O314" s="18">
        <v>0</v>
      </c>
      <c r="P314" s="18"/>
      <c r="Q314" s="18"/>
      <c r="R314" s="18"/>
      <c r="S314" s="18"/>
      <c r="T314" s="18">
        <v>162460.99999999997</v>
      </c>
      <c r="U314" s="18">
        <v>5679664</v>
      </c>
    </row>
    <row r="315" spans="1:21" ht="24" hidden="1" x14ac:dyDescent="0.35">
      <c r="A315" s="13">
        <v>8668</v>
      </c>
      <c r="B315" s="5" t="s">
        <v>1104</v>
      </c>
      <c r="C315" s="14" t="s">
        <v>938</v>
      </c>
      <c r="D315" s="14"/>
      <c r="E315" s="14"/>
      <c r="F315" s="22"/>
      <c r="G315" s="22"/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/>
      <c r="Q315" s="19"/>
      <c r="R315" s="19"/>
      <c r="S315" s="19"/>
      <c r="T315" s="18">
        <v>0</v>
      </c>
      <c r="U315" s="19">
        <v>0</v>
      </c>
    </row>
    <row r="316" spans="1:21" ht="24.5" hidden="1" x14ac:dyDescent="0.35">
      <c r="A316" s="13">
        <v>8679</v>
      </c>
      <c r="B316" s="5" t="s">
        <v>1105</v>
      </c>
      <c r="C316" s="14" t="s">
        <v>609</v>
      </c>
      <c r="D316" s="14"/>
      <c r="E316" s="14"/>
      <c r="F316" s="22"/>
      <c r="G316" s="22"/>
      <c r="H316" s="18">
        <v>2289</v>
      </c>
      <c r="I316" s="18">
        <v>2289</v>
      </c>
      <c r="J316" s="18">
        <v>2289</v>
      </c>
      <c r="K316" s="18">
        <v>2289</v>
      </c>
      <c r="L316" s="18">
        <v>2289</v>
      </c>
      <c r="M316" s="18">
        <v>2289</v>
      </c>
      <c r="N316" s="18">
        <v>0</v>
      </c>
      <c r="O316" s="18">
        <v>0</v>
      </c>
      <c r="P316" s="18"/>
      <c r="Q316" s="18"/>
      <c r="R316" s="18"/>
      <c r="S316" s="18"/>
      <c r="T316" s="18">
        <v>13734</v>
      </c>
      <c r="U316" s="18">
        <v>14000</v>
      </c>
    </row>
    <row r="317" spans="1:21" ht="24" hidden="1" x14ac:dyDescent="0.35">
      <c r="A317" s="13">
        <v>8680</v>
      </c>
      <c r="B317" s="5" t="s">
        <v>1106</v>
      </c>
      <c r="C317" s="14" t="s">
        <v>954</v>
      </c>
      <c r="D317" s="14"/>
      <c r="E317" s="14"/>
      <c r="F317" s="22"/>
      <c r="G317" s="22"/>
      <c r="H317" s="18">
        <v>11832</v>
      </c>
      <c r="I317" s="18">
        <v>8612</v>
      </c>
      <c r="J317" s="18">
        <v>3752</v>
      </c>
      <c r="K317" s="18">
        <v>10488</v>
      </c>
      <c r="L317" s="18">
        <v>12092</v>
      </c>
      <c r="M317" s="18">
        <v>8000</v>
      </c>
      <c r="N317" s="18">
        <v>0</v>
      </c>
      <c r="O317" s="18">
        <v>0</v>
      </c>
      <c r="P317" s="18"/>
      <c r="Q317" s="18"/>
      <c r="R317" s="18"/>
      <c r="S317" s="18"/>
      <c r="T317" s="18">
        <v>54775.999999999993</v>
      </c>
      <c r="U317" s="18">
        <v>96000</v>
      </c>
    </row>
    <row r="318" spans="1:21" ht="24.5" hidden="1" x14ac:dyDescent="0.35">
      <c r="A318" s="13">
        <v>8681</v>
      </c>
      <c r="B318" s="5" t="s">
        <v>1107</v>
      </c>
      <c r="C318" s="14" t="s">
        <v>609</v>
      </c>
      <c r="D318" s="14"/>
      <c r="E318" s="14"/>
      <c r="F318" s="22"/>
      <c r="G318" s="22"/>
      <c r="H318" s="18">
        <v>126</v>
      </c>
      <c r="I318" s="18">
        <v>-117</v>
      </c>
      <c r="J318" s="18">
        <v>846</v>
      </c>
      <c r="K318" s="18">
        <v>133</v>
      </c>
      <c r="L318" s="18">
        <v>54</v>
      </c>
      <c r="M318" s="18">
        <v>2500</v>
      </c>
      <c r="N318" s="18">
        <v>0</v>
      </c>
      <c r="O318" s="18">
        <v>0</v>
      </c>
      <c r="P318" s="18"/>
      <c r="Q318" s="18"/>
      <c r="R318" s="18"/>
      <c r="S318" s="18"/>
      <c r="T318" s="18">
        <v>3542</v>
      </c>
      <c r="U318" s="18">
        <v>30000</v>
      </c>
    </row>
    <row r="319" spans="1:21" ht="24.5" hidden="1" x14ac:dyDescent="0.35">
      <c r="A319" s="13">
        <v>8683</v>
      </c>
      <c r="B319" s="5" t="s">
        <v>1108</v>
      </c>
      <c r="C319" s="14" t="s">
        <v>948</v>
      </c>
      <c r="D319" s="14"/>
      <c r="E319" s="14"/>
      <c r="F319" s="22"/>
      <c r="G319" s="22"/>
      <c r="H319" s="18">
        <v>-1877</v>
      </c>
      <c r="I319" s="18">
        <v>-2245</v>
      </c>
      <c r="J319" s="18">
        <v>3100</v>
      </c>
      <c r="K319" s="18">
        <v>4384</v>
      </c>
      <c r="L319" s="18">
        <v>2649</v>
      </c>
      <c r="M319" s="18">
        <v>2649</v>
      </c>
      <c r="N319" s="18">
        <v>0</v>
      </c>
      <c r="O319" s="18">
        <v>0</v>
      </c>
      <c r="P319" s="18"/>
      <c r="Q319" s="18"/>
      <c r="R319" s="18"/>
      <c r="S319" s="18"/>
      <c r="T319" s="18">
        <v>8660</v>
      </c>
      <c r="U319" s="18">
        <v>31794</v>
      </c>
    </row>
    <row r="320" spans="1:21" ht="24" hidden="1" x14ac:dyDescent="0.35">
      <c r="A320" s="13">
        <v>8693</v>
      </c>
      <c r="B320" s="5" t="s">
        <v>1109</v>
      </c>
      <c r="C320" s="14" t="s">
        <v>609</v>
      </c>
      <c r="D320" s="14"/>
      <c r="E320" s="14"/>
      <c r="F320" s="22"/>
      <c r="G320" s="22"/>
      <c r="H320" s="18">
        <v>3757</v>
      </c>
      <c r="I320" s="18">
        <v>59895</v>
      </c>
      <c r="J320" s="18">
        <v>59895</v>
      </c>
      <c r="K320" s="18">
        <v>59895</v>
      </c>
      <c r="L320" s="18">
        <v>117480</v>
      </c>
      <c r="M320" s="18">
        <v>59895</v>
      </c>
      <c r="N320" s="18">
        <v>0</v>
      </c>
      <c r="O320" s="18">
        <v>0</v>
      </c>
      <c r="P320" s="18"/>
      <c r="Q320" s="18"/>
      <c r="R320" s="18"/>
      <c r="S320" s="18"/>
      <c r="T320" s="18">
        <v>360817</v>
      </c>
      <c r="U320" s="18">
        <v>718563</v>
      </c>
    </row>
    <row r="321" spans="1:21" ht="24" hidden="1" x14ac:dyDescent="0.35">
      <c r="A321" s="13">
        <v>8695</v>
      </c>
      <c r="B321" s="5" t="s">
        <v>1110</v>
      </c>
      <c r="C321" s="14" t="s">
        <v>609</v>
      </c>
      <c r="D321" s="14"/>
      <c r="E321" s="14"/>
      <c r="F321" s="22"/>
      <c r="G321" s="22"/>
      <c r="H321" s="18">
        <v>1750</v>
      </c>
      <c r="I321" s="18">
        <v>1750</v>
      </c>
      <c r="J321" s="18">
        <v>1750</v>
      </c>
      <c r="K321" s="18">
        <v>1750</v>
      </c>
      <c r="L321" s="18">
        <v>1750</v>
      </c>
      <c r="M321" s="18">
        <v>1750</v>
      </c>
      <c r="N321" s="18">
        <v>0</v>
      </c>
      <c r="O321" s="18">
        <v>0</v>
      </c>
      <c r="P321" s="18"/>
      <c r="Q321" s="18"/>
      <c r="R321" s="18"/>
      <c r="S321" s="18"/>
      <c r="T321" s="18">
        <v>10500</v>
      </c>
      <c r="U321" s="18">
        <v>12000</v>
      </c>
    </row>
    <row r="322" spans="1:21" ht="24" hidden="1" x14ac:dyDescent="0.35">
      <c r="A322" s="13">
        <v>8706</v>
      </c>
      <c r="B322" s="5" t="s">
        <v>895</v>
      </c>
      <c r="C322" s="14" t="s">
        <v>939</v>
      </c>
      <c r="D322" s="14"/>
      <c r="E322" s="14"/>
      <c r="F322" s="22"/>
      <c r="G322" s="22"/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10000</v>
      </c>
      <c r="N322" s="18">
        <v>0</v>
      </c>
      <c r="O322" s="18">
        <v>0</v>
      </c>
      <c r="P322" s="18"/>
      <c r="Q322" s="18"/>
      <c r="R322" s="18"/>
      <c r="S322" s="18"/>
      <c r="T322" s="18">
        <v>10000</v>
      </c>
      <c r="U322" s="18">
        <v>120000</v>
      </c>
    </row>
    <row r="323" spans="1:21" ht="24" hidden="1" x14ac:dyDescent="0.35">
      <c r="A323" s="13">
        <v>8707</v>
      </c>
      <c r="B323" s="5" t="s">
        <v>896</v>
      </c>
      <c r="C323" s="14" t="s">
        <v>939</v>
      </c>
      <c r="D323" s="14"/>
      <c r="E323" s="14"/>
      <c r="F323" s="22"/>
      <c r="G323" s="22"/>
      <c r="H323" s="18">
        <v>4842</v>
      </c>
      <c r="I323" s="18">
        <v>4842</v>
      </c>
      <c r="J323" s="18">
        <v>4842</v>
      </c>
      <c r="K323" s="18">
        <v>4842</v>
      </c>
      <c r="L323" s="18">
        <v>4842</v>
      </c>
      <c r="M323" s="18">
        <v>661.91500000000008</v>
      </c>
      <c r="N323" s="18">
        <v>0</v>
      </c>
      <c r="O323" s="18">
        <v>0</v>
      </c>
      <c r="P323" s="18"/>
      <c r="Q323" s="18"/>
      <c r="R323" s="18"/>
      <c r="S323" s="18"/>
      <c r="T323" s="18">
        <v>24871.914999999997</v>
      </c>
      <c r="U323" s="18">
        <v>9300</v>
      </c>
    </row>
    <row r="324" spans="1:21" ht="24" hidden="1" x14ac:dyDescent="0.35">
      <c r="A324" s="13">
        <v>8709</v>
      </c>
      <c r="B324" s="5" t="s">
        <v>897</v>
      </c>
      <c r="C324" s="14" t="s">
        <v>939</v>
      </c>
      <c r="D324" s="14"/>
      <c r="E324" s="14"/>
      <c r="F324" s="22"/>
      <c r="G324" s="22"/>
      <c r="H324" s="18">
        <v>4007.6</v>
      </c>
      <c r="I324" s="18">
        <v>3976.78</v>
      </c>
      <c r="J324" s="18">
        <v>2542</v>
      </c>
      <c r="K324" s="18">
        <v>2304</v>
      </c>
      <c r="L324" s="18">
        <v>2420</v>
      </c>
      <c r="M324" s="18">
        <v>2100</v>
      </c>
      <c r="N324" s="18">
        <v>0</v>
      </c>
      <c r="O324" s="18">
        <v>0</v>
      </c>
      <c r="P324" s="18"/>
      <c r="Q324" s="18"/>
      <c r="R324" s="18"/>
      <c r="S324" s="18"/>
      <c r="T324" s="18">
        <v>17350.38</v>
      </c>
      <c r="U324" s="18">
        <v>25200</v>
      </c>
    </row>
    <row r="325" spans="1:21" ht="24.5" hidden="1" x14ac:dyDescent="0.35">
      <c r="A325" s="13">
        <v>8710</v>
      </c>
      <c r="B325" s="5" t="s">
        <v>898</v>
      </c>
      <c r="C325" s="14" t="s">
        <v>939</v>
      </c>
      <c r="D325" s="14"/>
      <c r="E325" s="14"/>
      <c r="F325" s="22"/>
      <c r="G325" s="22"/>
      <c r="H325" s="18">
        <v>4000</v>
      </c>
      <c r="I325" s="18">
        <v>4000</v>
      </c>
      <c r="J325" s="18">
        <v>4000</v>
      </c>
      <c r="K325" s="18">
        <v>4000</v>
      </c>
      <c r="L325" s="18">
        <v>4000</v>
      </c>
      <c r="M325" s="18">
        <v>4288</v>
      </c>
      <c r="N325" s="18">
        <v>0</v>
      </c>
      <c r="O325" s="18">
        <v>0</v>
      </c>
      <c r="P325" s="18"/>
      <c r="Q325" s="18"/>
      <c r="R325" s="18"/>
      <c r="S325" s="18"/>
      <c r="T325" s="18">
        <v>24288</v>
      </c>
      <c r="U325" s="18">
        <v>51457</v>
      </c>
    </row>
    <row r="326" spans="1:21" ht="24.5" hidden="1" x14ac:dyDescent="0.35">
      <c r="A326" s="13">
        <v>8711</v>
      </c>
      <c r="B326" s="5" t="s">
        <v>899</v>
      </c>
      <c r="C326" s="14" t="s">
        <v>939</v>
      </c>
      <c r="D326" s="14"/>
      <c r="E326" s="14"/>
      <c r="F326" s="22"/>
      <c r="G326" s="22"/>
      <c r="H326" s="18">
        <v>0</v>
      </c>
      <c r="I326" s="18">
        <v>0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/>
      <c r="Q326" s="18"/>
      <c r="R326" s="18"/>
      <c r="S326" s="18"/>
      <c r="T326" s="18">
        <v>0</v>
      </c>
      <c r="U326" s="18">
        <v>220460</v>
      </c>
    </row>
    <row r="327" spans="1:21" ht="24" hidden="1" x14ac:dyDescent="0.35">
      <c r="A327" s="13">
        <v>8712</v>
      </c>
      <c r="B327" s="5" t="s">
        <v>900</v>
      </c>
      <c r="C327" s="14" t="s">
        <v>607</v>
      </c>
      <c r="D327" s="14"/>
      <c r="E327" s="14"/>
      <c r="F327" s="22"/>
      <c r="G327" s="22"/>
      <c r="H327" s="18">
        <v>2532</v>
      </c>
      <c r="I327" s="18">
        <v>0</v>
      </c>
      <c r="J327" s="18">
        <v>1342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/>
      <c r="Q327" s="18"/>
      <c r="R327" s="18"/>
      <c r="S327" s="18"/>
      <c r="T327" s="18">
        <v>3874</v>
      </c>
      <c r="U327" s="18">
        <v>15000</v>
      </c>
    </row>
    <row r="328" spans="1:21" ht="24" hidden="1" x14ac:dyDescent="0.35">
      <c r="A328" s="13">
        <v>8724</v>
      </c>
      <c r="B328" s="5" t="s">
        <v>1111</v>
      </c>
      <c r="C328" s="14" t="s">
        <v>609</v>
      </c>
      <c r="D328" s="14"/>
      <c r="E328" s="14"/>
      <c r="F328" s="22"/>
      <c r="G328" s="22"/>
      <c r="H328" s="18">
        <v>104639</v>
      </c>
      <c r="I328" s="18">
        <v>52300</v>
      </c>
      <c r="J328" s="18">
        <v>5848</v>
      </c>
      <c r="K328" s="18">
        <v>-53907</v>
      </c>
      <c r="L328" s="18">
        <v>91811.01</v>
      </c>
      <c r="M328" s="18">
        <v>14320</v>
      </c>
      <c r="N328" s="18">
        <v>0</v>
      </c>
      <c r="O328" s="18">
        <v>0</v>
      </c>
      <c r="P328" s="18"/>
      <c r="Q328" s="18"/>
      <c r="R328" s="18"/>
      <c r="S328" s="18"/>
      <c r="T328" s="18">
        <v>215011.01</v>
      </c>
      <c r="U328" s="18">
        <v>171840</v>
      </c>
    </row>
    <row r="329" spans="1:21" ht="24" hidden="1" x14ac:dyDescent="0.35">
      <c r="A329" s="13">
        <v>8732</v>
      </c>
      <c r="B329" s="5" t="s">
        <v>1112</v>
      </c>
      <c r="C329" s="14" t="s">
        <v>939</v>
      </c>
      <c r="D329" s="14"/>
      <c r="E329" s="14"/>
      <c r="F329" s="22"/>
      <c r="G329" s="22"/>
      <c r="H329" s="18">
        <v>2500</v>
      </c>
      <c r="I329" s="18">
        <v>2500</v>
      </c>
      <c r="J329" s="18">
        <v>2500</v>
      </c>
      <c r="K329" s="18">
        <v>-3500</v>
      </c>
      <c r="L329" s="18">
        <v>2500</v>
      </c>
      <c r="M329" s="18">
        <v>2500</v>
      </c>
      <c r="N329" s="18">
        <v>0</v>
      </c>
      <c r="O329" s="18">
        <v>0</v>
      </c>
      <c r="P329" s="18"/>
      <c r="Q329" s="18"/>
      <c r="R329" s="18"/>
      <c r="S329" s="18"/>
      <c r="T329" s="18">
        <v>9000</v>
      </c>
      <c r="U329" s="18">
        <v>30000</v>
      </c>
    </row>
    <row r="330" spans="1:21" ht="24" hidden="1" x14ac:dyDescent="0.35">
      <c r="A330" s="13">
        <v>8743</v>
      </c>
      <c r="B330" s="5" t="s">
        <v>1113</v>
      </c>
      <c r="C330" s="14" t="s">
        <v>609</v>
      </c>
      <c r="D330" s="14"/>
      <c r="E330" s="14"/>
      <c r="F330" s="22"/>
      <c r="G330" s="22"/>
      <c r="H330" s="18">
        <v>20608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/>
      <c r="Q330" s="18"/>
      <c r="R330" s="18"/>
      <c r="S330" s="18"/>
      <c r="T330" s="18">
        <v>20608</v>
      </c>
      <c r="U330" s="18">
        <v>10300</v>
      </c>
    </row>
    <row r="331" spans="1:21" ht="24" hidden="1" x14ac:dyDescent="0.35">
      <c r="A331" s="13">
        <v>8746</v>
      </c>
      <c r="B331" s="5" t="s">
        <v>1114</v>
      </c>
      <c r="C331" s="14" t="s">
        <v>939</v>
      </c>
      <c r="D331" s="14"/>
      <c r="E331" s="14"/>
      <c r="F331" s="22"/>
      <c r="G331" s="22"/>
      <c r="H331" s="18">
        <v>3298</v>
      </c>
      <c r="I331" s="18">
        <v>3825</v>
      </c>
      <c r="J331" s="18">
        <v>2791</v>
      </c>
      <c r="K331" s="18">
        <v>1092</v>
      </c>
      <c r="L331" s="18">
        <v>4121</v>
      </c>
      <c r="M331" s="18">
        <v>1500</v>
      </c>
      <c r="N331" s="18">
        <v>0</v>
      </c>
      <c r="O331" s="18">
        <v>0</v>
      </c>
      <c r="P331" s="18"/>
      <c r="Q331" s="18"/>
      <c r="R331" s="18"/>
      <c r="S331" s="18"/>
      <c r="T331" s="18">
        <v>16627.000000000004</v>
      </c>
      <c r="U331" s="18">
        <v>18000</v>
      </c>
    </row>
    <row r="332" spans="1:21" ht="24" hidden="1" x14ac:dyDescent="0.35">
      <c r="A332" s="13">
        <v>8747</v>
      </c>
      <c r="B332" s="5" t="s">
        <v>1115</v>
      </c>
      <c r="C332" s="14" t="s">
        <v>939</v>
      </c>
      <c r="D332" s="14"/>
      <c r="E332" s="14"/>
      <c r="F332" s="22"/>
      <c r="G332" s="22"/>
      <c r="H332" s="18">
        <v>0</v>
      </c>
      <c r="I332" s="18">
        <v>4828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/>
      <c r="Q332" s="18"/>
      <c r="R332" s="18"/>
      <c r="S332" s="18"/>
      <c r="T332" s="18">
        <v>4828</v>
      </c>
      <c r="U332" s="18">
        <v>8564</v>
      </c>
    </row>
    <row r="333" spans="1:21" ht="24" hidden="1" x14ac:dyDescent="0.35">
      <c r="A333" s="13">
        <v>8752</v>
      </c>
      <c r="B333" s="5" t="s">
        <v>1116</v>
      </c>
      <c r="C333" s="14" t="s">
        <v>609</v>
      </c>
      <c r="D333" s="14"/>
      <c r="E333" s="14"/>
      <c r="F333" s="22"/>
      <c r="G333" s="22"/>
      <c r="H333" s="18">
        <v>760</v>
      </c>
      <c r="I333" s="18">
        <v>760</v>
      </c>
      <c r="J333" s="18">
        <v>760</v>
      </c>
      <c r="K333" s="18">
        <v>760</v>
      </c>
      <c r="L333" s="18">
        <v>760</v>
      </c>
      <c r="M333" s="18">
        <v>760</v>
      </c>
      <c r="N333" s="18">
        <v>0</v>
      </c>
      <c r="O333" s="18">
        <v>0</v>
      </c>
      <c r="P333" s="18"/>
      <c r="Q333" s="18"/>
      <c r="R333" s="18"/>
      <c r="S333" s="18"/>
      <c r="T333" s="18">
        <v>4560</v>
      </c>
      <c r="U333" s="18">
        <v>9200</v>
      </c>
    </row>
    <row r="334" spans="1:21" ht="24" hidden="1" x14ac:dyDescent="0.35">
      <c r="A334" s="13">
        <v>8767</v>
      </c>
      <c r="B334" s="5" t="s">
        <v>1117</v>
      </c>
      <c r="C334" s="14" t="s">
        <v>939</v>
      </c>
      <c r="D334" s="14"/>
      <c r="E334" s="14"/>
      <c r="F334" s="22"/>
      <c r="G334" s="22"/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/>
      <c r="Q334" s="18"/>
      <c r="R334" s="18"/>
      <c r="S334" s="18"/>
      <c r="T334" s="18">
        <v>0</v>
      </c>
      <c r="U334" s="18">
        <v>0</v>
      </c>
    </row>
    <row r="335" spans="1:21" ht="24" hidden="1" x14ac:dyDescent="0.35">
      <c r="A335" s="13">
        <v>8768</v>
      </c>
      <c r="B335" s="5" t="s">
        <v>1118</v>
      </c>
      <c r="C335" s="14" t="s">
        <v>939</v>
      </c>
      <c r="D335" s="14"/>
      <c r="E335" s="14"/>
      <c r="F335" s="22"/>
      <c r="G335" s="22"/>
      <c r="H335" s="18">
        <v>8773</v>
      </c>
      <c r="I335" s="18">
        <v>8733</v>
      </c>
      <c r="J335" s="18">
        <v>9640</v>
      </c>
      <c r="K335" s="18">
        <v>0</v>
      </c>
      <c r="L335" s="18">
        <v>0</v>
      </c>
      <c r="M335" s="18">
        <v>8773</v>
      </c>
      <c r="N335" s="18">
        <v>0</v>
      </c>
      <c r="O335" s="18">
        <v>0</v>
      </c>
      <c r="P335" s="18"/>
      <c r="Q335" s="18"/>
      <c r="R335" s="18"/>
      <c r="S335" s="18"/>
      <c r="T335" s="18">
        <v>35919</v>
      </c>
      <c r="U335" s="18">
        <v>105276</v>
      </c>
    </row>
    <row r="336" spans="1:21" hidden="1" x14ac:dyDescent="0.35">
      <c r="A336" s="13">
        <v>8816</v>
      </c>
      <c r="B336" s="10" t="s">
        <v>1205</v>
      </c>
      <c r="C336" s="14" t="s">
        <v>1222</v>
      </c>
      <c r="D336" s="14" t="s">
        <v>1328</v>
      </c>
      <c r="E336" s="14" t="s">
        <v>515</v>
      </c>
      <c r="F336" s="68">
        <f>A336</f>
        <v>8816</v>
      </c>
      <c r="G336" s="22">
        <v>11</v>
      </c>
      <c r="H336" s="65">
        <v>0</v>
      </c>
      <c r="I336" s="65">
        <v>0</v>
      </c>
      <c r="J336" s="65">
        <v>0</v>
      </c>
      <c r="K336" s="65">
        <v>0</v>
      </c>
      <c r="L336" s="65">
        <v>0</v>
      </c>
      <c r="M336" s="65">
        <v>0</v>
      </c>
      <c r="N336" s="65">
        <v>0</v>
      </c>
      <c r="O336" s="65">
        <v>0</v>
      </c>
      <c r="P336" s="65"/>
      <c r="Q336" s="65"/>
      <c r="R336" s="65"/>
      <c r="S336" s="65"/>
      <c r="T336" s="65">
        <v>0</v>
      </c>
      <c r="U336" s="65">
        <v>20910</v>
      </c>
    </row>
    <row r="337" spans="1:21" hidden="1" x14ac:dyDescent="0.35">
      <c r="A337" s="13">
        <v>8838</v>
      </c>
      <c r="B337" s="5" t="s">
        <v>1119</v>
      </c>
      <c r="C337" s="17"/>
      <c r="D337" s="14"/>
      <c r="E337" s="14"/>
      <c r="F337" s="22"/>
      <c r="G337" s="22"/>
      <c r="H337" s="19">
        <v>0</v>
      </c>
      <c r="I337" s="19">
        <v>0</v>
      </c>
      <c r="J337" s="19">
        <v>0</v>
      </c>
      <c r="K337" s="19">
        <v>0</v>
      </c>
      <c r="L337" s="19">
        <v>0</v>
      </c>
      <c r="M337" s="19">
        <v>0</v>
      </c>
      <c r="N337" s="19">
        <v>0</v>
      </c>
      <c r="O337" s="19">
        <v>0</v>
      </c>
      <c r="P337" s="19"/>
      <c r="Q337" s="19"/>
      <c r="R337" s="19"/>
      <c r="S337" s="19"/>
      <c r="T337" s="18">
        <v>0</v>
      </c>
      <c r="U337" s="19">
        <v>0</v>
      </c>
    </row>
    <row r="338" spans="1:21" hidden="1" x14ac:dyDescent="0.35">
      <c r="A338" s="13">
        <v>8851</v>
      </c>
      <c r="B338" s="5" t="s">
        <v>1120</v>
      </c>
      <c r="C338" s="17"/>
      <c r="D338" s="14"/>
      <c r="E338" s="14"/>
      <c r="F338" s="22"/>
      <c r="G338" s="22"/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/>
      <c r="Q338" s="19"/>
      <c r="R338" s="19"/>
      <c r="S338" s="19"/>
      <c r="T338" s="18">
        <v>0</v>
      </c>
      <c r="U338" s="19">
        <v>0</v>
      </c>
    </row>
    <row r="339" spans="1:21" hidden="1" x14ac:dyDescent="0.35">
      <c r="A339" s="13">
        <v>8852</v>
      </c>
      <c r="B339" s="5" t="s">
        <v>1121</v>
      </c>
      <c r="C339" s="17"/>
      <c r="D339" s="14"/>
      <c r="E339" s="14"/>
      <c r="F339" s="22"/>
      <c r="G339" s="22"/>
      <c r="H339" s="19">
        <v>0</v>
      </c>
      <c r="I339" s="19">
        <v>0</v>
      </c>
      <c r="J339" s="19">
        <v>0</v>
      </c>
      <c r="K339" s="19">
        <v>0</v>
      </c>
      <c r="L339" s="19">
        <v>0</v>
      </c>
      <c r="M339" s="19">
        <v>0</v>
      </c>
      <c r="N339" s="19">
        <v>0</v>
      </c>
      <c r="O339" s="19">
        <v>0</v>
      </c>
      <c r="P339" s="19"/>
      <c r="Q339" s="19"/>
      <c r="R339" s="19"/>
      <c r="S339" s="19"/>
      <c r="T339" s="18">
        <v>0</v>
      </c>
      <c r="U339" s="19">
        <v>0</v>
      </c>
    </row>
    <row r="340" spans="1:21" hidden="1" x14ac:dyDescent="0.35">
      <c r="A340" s="13">
        <v>8854</v>
      </c>
      <c r="B340" s="5" t="s">
        <v>1122</v>
      </c>
      <c r="C340" s="17"/>
      <c r="D340" s="14"/>
      <c r="E340" s="14"/>
      <c r="F340" s="22"/>
      <c r="G340" s="22"/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/>
      <c r="Q340" s="19"/>
      <c r="R340" s="19"/>
      <c r="S340" s="19"/>
      <c r="T340" s="18">
        <v>0</v>
      </c>
      <c r="U340" s="19">
        <v>0</v>
      </c>
    </row>
    <row r="341" spans="1:21" hidden="1" x14ac:dyDescent="0.35">
      <c r="A341" s="13">
        <v>8856</v>
      </c>
      <c r="B341" s="5" t="s">
        <v>1168</v>
      </c>
      <c r="C341" s="17"/>
      <c r="D341" s="14"/>
      <c r="E341" s="14"/>
      <c r="F341" s="22"/>
      <c r="G341" s="22"/>
      <c r="H341" s="19">
        <v>0</v>
      </c>
      <c r="I341" s="19">
        <v>0</v>
      </c>
      <c r="J341" s="19">
        <v>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/>
      <c r="Q341" s="19"/>
      <c r="R341" s="19"/>
      <c r="S341" s="19"/>
      <c r="T341" s="18">
        <v>0</v>
      </c>
      <c r="U341" s="19">
        <v>0</v>
      </c>
    </row>
    <row r="342" spans="1:21" hidden="1" x14ac:dyDescent="0.35">
      <c r="A342" s="13">
        <v>8857</v>
      </c>
      <c r="B342" s="5" t="s">
        <v>1123</v>
      </c>
      <c r="C342" s="17"/>
      <c r="D342" s="14"/>
      <c r="E342" s="14"/>
      <c r="F342" s="22"/>
      <c r="G342" s="22"/>
      <c r="H342" s="19">
        <v>0</v>
      </c>
      <c r="I342" s="19">
        <v>0</v>
      </c>
      <c r="J342" s="19">
        <v>0</v>
      </c>
      <c r="K342" s="19">
        <v>0</v>
      </c>
      <c r="L342" s="19">
        <v>0</v>
      </c>
      <c r="M342" s="19">
        <v>0</v>
      </c>
      <c r="N342" s="19">
        <v>0</v>
      </c>
      <c r="O342" s="19">
        <v>0</v>
      </c>
      <c r="P342" s="19"/>
      <c r="Q342" s="19"/>
      <c r="R342" s="19"/>
      <c r="S342" s="19"/>
      <c r="T342" s="18">
        <v>0</v>
      </c>
      <c r="U342" s="19">
        <v>0</v>
      </c>
    </row>
    <row r="343" spans="1:21" ht="24" hidden="1" x14ac:dyDescent="0.35">
      <c r="A343" s="13">
        <v>8859</v>
      </c>
      <c r="B343" s="5" t="s">
        <v>1124</v>
      </c>
      <c r="C343" s="14" t="s">
        <v>939</v>
      </c>
      <c r="D343" s="14"/>
      <c r="E343" s="14"/>
      <c r="F343" s="22"/>
      <c r="G343" s="22"/>
      <c r="H343" s="18">
        <v>-1256</v>
      </c>
      <c r="I343" s="18">
        <v>2713</v>
      </c>
      <c r="J343" s="18">
        <v>2713</v>
      </c>
      <c r="K343" s="18">
        <v>-6644</v>
      </c>
      <c r="L343" s="18">
        <v>-2756</v>
      </c>
      <c r="M343" s="18">
        <v>1356</v>
      </c>
      <c r="N343" s="18">
        <v>0</v>
      </c>
      <c r="O343" s="18">
        <v>0</v>
      </c>
      <c r="P343" s="18"/>
      <c r="Q343" s="18"/>
      <c r="R343" s="18"/>
      <c r="S343" s="18"/>
      <c r="T343" s="18">
        <v>-3874.0000000000005</v>
      </c>
      <c r="U343" s="18">
        <v>28788</v>
      </c>
    </row>
    <row r="344" spans="1:21" ht="24" hidden="1" x14ac:dyDescent="0.35">
      <c r="A344" s="13">
        <v>8864</v>
      </c>
      <c r="B344" s="5" t="s">
        <v>1125</v>
      </c>
      <c r="C344" s="14" t="s">
        <v>939</v>
      </c>
      <c r="D344" s="14"/>
      <c r="E344" s="14"/>
      <c r="F344" s="22"/>
      <c r="G344" s="22"/>
      <c r="H344" s="18">
        <v>22510</v>
      </c>
      <c r="I344" s="18">
        <v>13604</v>
      </c>
      <c r="J344" s="18">
        <v>14023</v>
      </c>
      <c r="K344" s="18">
        <v>19096</v>
      </c>
      <c r="L344" s="18">
        <v>13528</v>
      </c>
      <c r="M344" s="18">
        <v>4885</v>
      </c>
      <c r="N344" s="18">
        <v>0</v>
      </c>
      <c r="O344" s="18">
        <v>0</v>
      </c>
      <c r="P344" s="18"/>
      <c r="Q344" s="18"/>
      <c r="R344" s="18"/>
      <c r="S344" s="18"/>
      <c r="T344" s="18">
        <v>87646.000000000015</v>
      </c>
      <c r="U344" s="18">
        <v>57339</v>
      </c>
    </row>
    <row r="345" spans="1:21" ht="24" hidden="1" x14ac:dyDescent="0.35">
      <c r="A345" s="13">
        <v>8867</v>
      </c>
      <c r="B345" s="5" t="s">
        <v>1126</v>
      </c>
      <c r="C345" s="14" t="s">
        <v>939</v>
      </c>
      <c r="D345" s="14"/>
      <c r="E345" s="14"/>
      <c r="F345" s="22"/>
      <c r="G345" s="22"/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3685</v>
      </c>
      <c r="N345" s="18">
        <v>0</v>
      </c>
      <c r="O345" s="18">
        <v>0</v>
      </c>
      <c r="P345" s="18"/>
      <c r="Q345" s="18"/>
      <c r="R345" s="18"/>
      <c r="S345" s="18"/>
      <c r="T345" s="18">
        <v>3685</v>
      </c>
      <c r="U345" s="18">
        <v>44040</v>
      </c>
    </row>
    <row r="346" spans="1:21" hidden="1" x14ac:dyDescent="0.35">
      <c r="A346" s="13">
        <v>8870</v>
      </c>
      <c r="B346" s="5" t="s">
        <v>1127</v>
      </c>
      <c r="C346" s="17"/>
      <c r="D346" s="14"/>
      <c r="E346" s="14"/>
      <c r="F346" s="22"/>
      <c r="G346" s="22"/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/>
      <c r="Q346" s="19"/>
      <c r="R346" s="19"/>
      <c r="S346" s="19"/>
      <c r="T346" s="18">
        <v>0</v>
      </c>
      <c r="U346" s="19">
        <v>0</v>
      </c>
    </row>
    <row r="347" spans="1:21" ht="24" hidden="1" x14ac:dyDescent="0.35">
      <c r="A347" s="13">
        <v>8873</v>
      </c>
      <c r="B347" s="5" t="s">
        <v>1128</v>
      </c>
      <c r="C347" s="14" t="s">
        <v>939</v>
      </c>
      <c r="D347" s="14"/>
      <c r="E347" s="14"/>
      <c r="F347" s="22"/>
      <c r="G347" s="22"/>
      <c r="H347" s="18">
        <v>3282</v>
      </c>
      <c r="I347" s="18">
        <v>3282</v>
      </c>
      <c r="J347" s="18">
        <v>3282</v>
      </c>
      <c r="K347" s="18">
        <v>3282</v>
      </c>
      <c r="L347" s="18">
        <v>3282</v>
      </c>
      <c r="M347" s="18">
        <v>3282</v>
      </c>
      <c r="N347" s="18">
        <v>0</v>
      </c>
      <c r="O347" s="18">
        <v>0</v>
      </c>
      <c r="P347" s="18"/>
      <c r="Q347" s="18"/>
      <c r="R347" s="18"/>
      <c r="S347" s="18"/>
      <c r="T347" s="18">
        <v>19692</v>
      </c>
      <c r="U347" s="18">
        <v>38268</v>
      </c>
    </row>
    <row r="348" spans="1:21" hidden="1" x14ac:dyDescent="0.35">
      <c r="A348" s="13">
        <v>8890</v>
      </c>
      <c r="B348" s="5" t="s">
        <v>901</v>
      </c>
      <c r="C348" s="14" t="s">
        <v>948</v>
      </c>
      <c r="D348" s="14"/>
      <c r="E348" s="14"/>
      <c r="F348" s="22"/>
      <c r="G348" s="22"/>
      <c r="H348" s="18">
        <v>91030</v>
      </c>
      <c r="I348" s="18">
        <v>75280</v>
      </c>
      <c r="J348" s="18">
        <v>130618</v>
      </c>
      <c r="K348" s="18">
        <v>90055</v>
      </c>
      <c r="L348" s="18">
        <v>112816</v>
      </c>
      <c r="M348" s="18">
        <v>0</v>
      </c>
      <c r="N348" s="18">
        <v>0</v>
      </c>
      <c r="O348" s="18">
        <v>0</v>
      </c>
      <c r="P348" s="18"/>
      <c r="Q348" s="18"/>
      <c r="R348" s="18"/>
      <c r="S348" s="18"/>
      <c r="T348" s="18">
        <v>499799</v>
      </c>
      <c r="U348" s="18">
        <v>1032000</v>
      </c>
    </row>
    <row r="349" spans="1:21" hidden="1" x14ac:dyDescent="0.35">
      <c r="A349" s="13">
        <v>8892</v>
      </c>
      <c r="B349" s="5" t="s">
        <v>902</v>
      </c>
      <c r="C349" s="17"/>
      <c r="D349" s="14"/>
      <c r="E349" s="14"/>
      <c r="F349" s="22"/>
      <c r="G349" s="22"/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/>
      <c r="Q349" s="19"/>
      <c r="R349" s="19"/>
      <c r="S349" s="19"/>
      <c r="T349" s="18">
        <v>0</v>
      </c>
      <c r="U349" s="19">
        <v>0</v>
      </c>
    </row>
    <row r="350" spans="1:21" hidden="1" x14ac:dyDescent="0.35">
      <c r="A350" s="13">
        <v>8898</v>
      </c>
      <c r="B350" s="5" t="s">
        <v>903</v>
      </c>
      <c r="C350" s="17"/>
      <c r="D350" s="14"/>
      <c r="E350" s="14"/>
      <c r="F350" s="22"/>
      <c r="G350" s="22"/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/>
      <c r="Q350" s="19"/>
      <c r="R350" s="19"/>
      <c r="S350" s="19"/>
      <c r="T350" s="18">
        <v>0</v>
      </c>
      <c r="U350" s="19">
        <v>0</v>
      </c>
    </row>
    <row r="351" spans="1:21" ht="24" hidden="1" x14ac:dyDescent="0.35">
      <c r="A351" s="13">
        <v>8900</v>
      </c>
      <c r="B351" s="5" t="s">
        <v>904</v>
      </c>
      <c r="C351" s="14" t="s">
        <v>609</v>
      </c>
      <c r="D351" s="14"/>
      <c r="E351" s="14"/>
      <c r="F351" s="22"/>
      <c r="G351" s="22"/>
      <c r="H351" s="18">
        <v>3000</v>
      </c>
      <c r="I351" s="18">
        <v>1270</v>
      </c>
      <c r="J351" s="18">
        <v>3000</v>
      </c>
      <c r="K351" s="18">
        <v>3000</v>
      </c>
      <c r="L351" s="18">
        <v>3000</v>
      </c>
      <c r="M351" s="18">
        <v>3000</v>
      </c>
      <c r="N351" s="18">
        <v>0</v>
      </c>
      <c r="O351" s="18">
        <v>0</v>
      </c>
      <c r="P351" s="18"/>
      <c r="Q351" s="18"/>
      <c r="R351" s="18"/>
      <c r="S351" s="18"/>
      <c r="T351" s="18">
        <v>16270</v>
      </c>
      <c r="U351" s="18">
        <v>36000</v>
      </c>
    </row>
    <row r="352" spans="1:21" ht="24" hidden="1" x14ac:dyDescent="0.35">
      <c r="A352" s="13">
        <v>8902</v>
      </c>
      <c r="B352" s="5" t="s">
        <v>905</v>
      </c>
      <c r="C352" s="14" t="s">
        <v>939</v>
      </c>
      <c r="D352" s="14"/>
      <c r="E352" s="14"/>
      <c r="F352" s="22"/>
      <c r="G352" s="22"/>
      <c r="H352" s="18">
        <v>-12539</v>
      </c>
      <c r="I352" s="18">
        <v>13856</v>
      </c>
      <c r="J352" s="18">
        <v>-1533</v>
      </c>
      <c r="K352" s="18">
        <v>2399</v>
      </c>
      <c r="L352" s="18">
        <v>-15278</v>
      </c>
      <c r="M352" s="18">
        <v>5000</v>
      </c>
      <c r="N352" s="18">
        <v>0</v>
      </c>
      <c r="O352" s="18">
        <v>0</v>
      </c>
      <c r="P352" s="18"/>
      <c r="Q352" s="18"/>
      <c r="R352" s="18"/>
      <c r="S352" s="18"/>
      <c r="T352" s="18">
        <v>-8095.0000000000009</v>
      </c>
      <c r="U352" s="18">
        <v>60000</v>
      </c>
    </row>
    <row r="353" spans="1:21" ht="24" hidden="1" x14ac:dyDescent="0.35">
      <c r="A353" s="13">
        <v>8906</v>
      </c>
      <c r="B353" s="5" t="s">
        <v>906</v>
      </c>
      <c r="C353" s="14" t="s">
        <v>609</v>
      </c>
      <c r="D353" s="14"/>
      <c r="E353" s="14"/>
      <c r="F353" s="22"/>
      <c r="G353" s="22"/>
      <c r="H353" s="18">
        <v>-8026.9999999999991</v>
      </c>
      <c r="I353" s="18">
        <v>-10856</v>
      </c>
      <c r="J353" s="18">
        <v>0</v>
      </c>
      <c r="K353" s="18">
        <v>0</v>
      </c>
      <c r="L353" s="18">
        <v>0</v>
      </c>
      <c r="M353" s="18">
        <v>2500</v>
      </c>
      <c r="N353" s="18">
        <v>0</v>
      </c>
      <c r="O353" s="18">
        <v>0</v>
      </c>
      <c r="P353" s="18"/>
      <c r="Q353" s="18"/>
      <c r="R353" s="18"/>
      <c r="S353" s="18"/>
      <c r="T353" s="18">
        <v>-16383</v>
      </c>
      <c r="U353" s="18">
        <v>30000</v>
      </c>
    </row>
    <row r="354" spans="1:21" ht="24" hidden="1" x14ac:dyDescent="0.35">
      <c r="A354" s="13">
        <v>8907</v>
      </c>
      <c r="B354" s="5" t="s">
        <v>907</v>
      </c>
      <c r="C354" s="14" t="s">
        <v>939</v>
      </c>
      <c r="D354" s="14"/>
      <c r="E354" s="14"/>
      <c r="F354" s="22"/>
      <c r="G354" s="22"/>
      <c r="H354" s="18">
        <v>-12668</v>
      </c>
      <c r="I354" s="18">
        <v>-3779</v>
      </c>
      <c r="J354" s="18">
        <v>3381</v>
      </c>
      <c r="K354" s="18">
        <v>773</v>
      </c>
      <c r="L354" s="18">
        <v>-3753</v>
      </c>
      <c r="M354" s="18">
        <v>2000</v>
      </c>
      <c r="N354" s="18">
        <v>0</v>
      </c>
      <c r="O354" s="18">
        <v>0</v>
      </c>
      <c r="P354" s="18"/>
      <c r="Q354" s="18"/>
      <c r="R354" s="18"/>
      <c r="S354" s="18"/>
      <c r="T354" s="18">
        <v>-14046</v>
      </c>
      <c r="U354" s="18">
        <v>24000</v>
      </c>
    </row>
    <row r="355" spans="1:21" ht="24" hidden="1" x14ac:dyDescent="0.35">
      <c r="A355" s="13">
        <v>8921</v>
      </c>
      <c r="B355" s="5" t="s">
        <v>1129</v>
      </c>
      <c r="C355" s="14" t="s">
        <v>955</v>
      </c>
      <c r="D355" s="14"/>
      <c r="E355" s="14"/>
      <c r="F355" s="22"/>
      <c r="G355" s="22"/>
      <c r="H355" s="18">
        <v>0</v>
      </c>
      <c r="I355" s="18">
        <v>0</v>
      </c>
      <c r="J355" s="18">
        <v>0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/>
      <c r="Q355" s="18"/>
      <c r="R355" s="18"/>
      <c r="S355" s="18"/>
      <c r="T355" s="18">
        <v>0</v>
      </c>
      <c r="U355" s="18">
        <v>0</v>
      </c>
    </row>
    <row r="356" spans="1:21" hidden="1" x14ac:dyDescent="0.35">
      <c r="A356" s="13">
        <v>8928</v>
      </c>
      <c r="B356" s="5" t="s">
        <v>908</v>
      </c>
      <c r="C356" s="14" t="s">
        <v>948</v>
      </c>
      <c r="D356" s="14"/>
      <c r="E356" s="14"/>
      <c r="F356" s="22"/>
      <c r="G356" s="22"/>
      <c r="H356" s="18">
        <v>7389</v>
      </c>
      <c r="I356" s="18">
        <v>14311</v>
      </c>
      <c r="J356" s="18">
        <v>9471</v>
      </c>
      <c r="K356" s="18">
        <v>9717</v>
      </c>
      <c r="L356" s="18">
        <v>8122</v>
      </c>
      <c r="M356" s="18">
        <v>5000</v>
      </c>
      <c r="N356" s="18">
        <v>0</v>
      </c>
      <c r="O356" s="18">
        <v>0</v>
      </c>
      <c r="P356" s="18"/>
      <c r="Q356" s="18"/>
      <c r="R356" s="18"/>
      <c r="S356" s="18"/>
      <c r="T356" s="18">
        <v>54010</v>
      </c>
      <c r="U356" s="18">
        <v>168000</v>
      </c>
    </row>
    <row r="357" spans="1:21" ht="24" hidden="1" x14ac:dyDescent="0.35">
      <c r="A357" s="13">
        <v>8933</v>
      </c>
      <c r="B357" s="5" t="s">
        <v>1130</v>
      </c>
      <c r="C357" s="14" t="s">
        <v>609</v>
      </c>
      <c r="D357" s="14"/>
      <c r="E357" s="14"/>
      <c r="F357" s="22"/>
      <c r="G357" s="22"/>
      <c r="H357" s="18">
        <v>4950</v>
      </c>
      <c r="I357" s="18">
        <v>4950</v>
      </c>
      <c r="J357" s="18">
        <v>4950</v>
      </c>
      <c r="K357" s="18">
        <v>4950</v>
      </c>
      <c r="L357" s="18">
        <v>4950</v>
      </c>
      <c r="M357" s="18">
        <v>4950</v>
      </c>
      <c r="N357" s="18">
        <v>0</v>
      </c>
      <c r="O357" s="18">
        <v>0</v>
      </c>
      <c r="P357" s="18"/>
      <c r="Q357" s="18"/>
      <c r="R357" s="18"/>
      <c r="S357" s="18"/>
      <c r="T357" s="18">
        <v>29700</v>
      </c>
      <c r="U357" s="18">
        <v>59400</v>
      </c>
    </row>
    <row r="358" spans="1:21" ht="24" hidden="1" x14ac:dyDescent="0.35">
      <c r="A358" s="13">
        <v>8936</v>
      </c>
      <c r="B358" s="5" t="s">
        <v>1169</v>
      </c>
      <c r="C358" s="14" t="s">
        <v>939</v>
      </c>
      <c r="D358" s="14"/>
      <c r="E358" s="14"/>
      <c r="F358" s="22"/>
      <c r="G358" s="22"/>
      <c r="H358" s="18">
        <v>0</v>
      </c>
      <c r="I358" s="18">
        <v>0</v>
      </c>
      <c r="J358" s="18">
        <v>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/>
      <c r="Q358" s="18"/>
      <c r="R358" s="18"/>
      <c r="S358" s="18"/>
      <c r="T358" s="18">
        <v>0</v>
      </c>
      <c r="U358" s="18">
        <v>0</v>
      </c>
    </row>
    <row r="359" spans="1:21" ht="24.5" hidden="1" x14ac:dyDescent="0.35">
      <c r="A359" s="13">
        <v>8942</v>
      </c>
      <c r="B359" s="5" t="s">
        <v>1131</v>
      </c>
      <c r="C359" s="14" t="s">
        <v>939</v>
      </c>
      <c r="D359" s="14"/>
      <c r="E359" s="14"/>
      <c r="F359" s="22"/>
      <c r="G359" s="22"/>
      <c r="H359" s="18">
        <v>61004.890000000007</v>
      </c>
      <c r="I359" s="18">
        <v>63462.539999999994</v>
      </c>
      <c r="J359" s="18">
        <v>55370.26</v>
      </c>
      <c r="K359" s="18">
        <v>62910.420000000006</v>
      </c>
      <c r="L359" s="18">
        <v>48774.71</v>
      </c>
      <c r="M359" s="18">
        <v>12269.349999999999</v>
      </c>
      <c r="N359" s="18">
        <v>0</v>
      </c>
      <c r="O359" s="18">
        <v>0</v>
      </c>
      <c r="P359" s="18"/>
      <c r="Q359" s="18"/>
      <c r="R359" s="18"/>
      <c r="S359" s="18"/>
      <c r="T359" s="18">
        <v>303792.17</v>
      </c>
      <c r="U359" s="18">
        <v>147232.21000000002</v>
      </c>
    </row>
    <row r="360" spans="1:21" ht="24" hidden="1" x14ac:dyDescent="0.35">
      <c r="A360" s="13">
        <v>8943</v>
      </c>
      <c r="B360" s="5" t="s">
        <v>1132</v>
      </c>
      <c r="C360" s="14" t="s">
        <v>939</v>
      </c>
      <c r="D360" s="14"/>
      <c r="E360" s="14"/>
      <c r="F360" s="22"/>
      <c r="G360" s="22"/>
      <c r="H360" s="18">
        <v>-32116.029999999995</v>
      </c>
      <c r="I360" s="18">
        <v>8186.44</v>
      </c>
      <c r="J360" s="18">
        <v>8186.44</v>
      </c>
      <c r="K360" s="18">
        <v>8186.44</v>
      </c>
      <c r="L360" s="18">
        <v>8186.44</v>
      </c>
      <c r="M360" s="18">
        <v>8186.44</v>
      </c>
      <c r="N360" s="18">
        <v>0</v>
      </c>
      <c r="O360" s="18">
        <v>0</v>
      </c>
      <c r="P360" s="18"/>
      <c r="Q360" s="18"/>
      <c r="R360" s="18"/>
      <c r="S360" s="18"/>
      <c r="T360" s="18">
        <v>8816.17</v>
      </c>
      <c r="U360" s="18">
        <v>98237.28</v>
      </c>
    </row>
    <row r="361" spans="1:21" ht="24.5" hidden="1" x14ac:dyDescent="0.35">
      <c r="A361" s="13">
        <v>8944</v>
      </c>
      <c r="B361" s="5" t="s">
        <v>1133</v>
      </c>
      <c r="C361" s="14" t="s">
        <v>939</v>
      </c>
      <c r="D361" s="14"/>
      <c r="E361" s="14"/>
      <c r="F361" s="22"/>
      <c r="G361" s="22"/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/>
      <c r="Q361" s="18"/>
      <c r="R361" s="18"/>
      <c r="S361" s="18"/>
      <c r="T361" s="18">
        <v>0</v>
      </c>
      <c r="U361" s="18">
        <v>0</v>
      </c>
    </row>
    <row r="362" spans="1:21" ht="24.5" hidden="1" x14ac:dyDescent="0.35">
      <c r="A362" s="13">
        <v>8945</v>
      </c>
      <c r="B362" s="5" t="s">
        <v>1170</v>
      </c>
      <c r="C362" s="14" t="s">
        <v>939</v>
      </c>
      <c r="D362" s="14"/>
      <c r="E362" s="14"/>
      <c r="F362" s="22"/>
      <c r="G362" s="22"/>
      <c r="H362" s="18">
        <v>45346</v>
      </c>
      <c r="I362" s="18">
        <v>45346</v>
      </c>
      <c r="J362" s="18">
        <v>45346</v>
      </c>
      <c r="K362" s="18">
        <v>45346</v>
      </c>
      <c r="L362" s="18">
        <v>45346</v>
      </c>
      <c r="M362" s="18">
        <v>46272</v>
      </c>
      <c r="N362" s="18">
        <v>0</v>
      </c>
      <c r="O362" s="18">
        <v>0</v>
      </c>
      <c r="P362" s="18"/>
      <c r="Q362" s="18"/>
      <c r="R362" s="18"/>
      <c r="S362" s="18"/>
      <c r="T362" s="18">
        <v>273002</v>
      </c>
      <c r="U362" s="18">
        <v>555264</v>
      </c>
    </row>
    <row r="363" spans="1:21" ht="24" hidden="1" x14ac:dyDescent="0.35">
      <c r="A363" s="13">
        <v>8963</v>
      </c>
      <c r="B363" s="5" t="s">
        <v>1171</v>
      </c>
      <c r="C363" s="14" t="s">
        <v>609</v>
      </c>
      <c r="D363" s="14"/>
      <c r="E363" s="14"/>
      <c r="F363" s="22"/>
      <c r="G363" s="22"/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/>
      <c r="Q363" s="18"/>
      <c r="R363" s="18"/>
      <c r="S363" s="18"/>
      <c r="T363" s="18">
        <v>0</v>
      </c>
      <c r="U363" s="18">
        <v>0</v>
      </c>
    </row>
    <row r="364" spans="1:21" ht="24" hidden="1" x14ac:dyDescent="0.35">
      <c r="A364" s="13">
        <v>8965</v>
      </c>
      <c r="B364" s="5" t="s">
        <v>909</v>
      </c>
      <c r="C364" s="14" t="s">
        <v>955</v>
      </c>
      <c r="D364" s="14"/>
      <c r="E364" s="14"/>
      <c r="F364" s="22"/>
      <c r="G364" s="22"/>
      <c r="H364" s="18">
        <v>4497</v>
      </c>
      <c r="I364" s="18">
        <v>3659</v>
      </c>
      <c r="J364" s="18">
        <v>4995</v>
      </c>
      <c r="K364" s="18">
        <v>5527</v>
      </c>
      <c r="L364" s="18">
        <v>-2409</v>
      </c>
      <c r="M364" s="18">
        <v>4000</v>
      </c>
      <c r="N364" s="18">
        <v>0</v>
      </c>
      <c r="O364" s="18">
        <v>0</v>
      </c>
      <c r="P364" s="18"/>
      <c r="Q364" s="18"/>
      <c r="R364" s="18"/>
      <c r="S364" s="18"/>
      <c r="T364" s="18">
        <v>20269.000000000004</v>
      </c>
      <c r="U364" s="18">
        <v>90000</v>
      </c>
    </row>
    <row r="365" spans="1:21" ht="24" hidden="1" x14ac:dyDescent="0.35">
      <c r="A365" s="13">
        <v>8968</v>
      </c>
      <c r="B365" s="5" t="s">
        <v>1172</v>
      </c>
      <c r="C365" s="14" t="s">
        <v>939</v>
      </c>
      <c r="D365" s="14"/>
      <c r="E365" s="14"/>
      <c r="F365" s="22"/>
      <c r="G365" s="22"/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/>
      <c r="Q365" s="18"/>
      <c r="R365" s="18"/>
      <c r="S365" s="18"/>
      <c r="T365" s="18">
        <v>0</v>
      </c>
      <c r="U365" s="18">
        <v>0</v>
      </c>
    </row>
    <row r="366" spans="1:21" ht="17.25" hidden="1" customHeight="1" x14ac:dyDescent="0.35">
      <c r="A366" s="13">
        <v>8969</v>
      </c>
      <c r="B366" s="5" t="s">
        <v>910</v>
      </c>
      <c r="C366" s="14" t="s">
        <v>939</v>
      </c>
      <c r="D366" s="14"/>
      <c r="E366" s="14"/>
      <c r="F366" s="22"/>
      <c r="G366" s="22"/>
      <c r="H366" s="18">
        <v>75</v>
      </c>
      <c r="I366" s="18">
        <v>0</v>
      </c>
      <c r="J366" s="18">
        <v>120</v>
      </c>
      <c r="K366" s="18">
        <v>120</v>
      </c>
      <c r="L366" s="18">
        <v>259</v>
      </c>
      <c r="M366" s="18">
        <v>75</v>
      </c>
      <c r="N366" s="18">
        <v>0</v>
      </c>
      <c r="O366" s="18">
        <v>0</v>
      </c>
      <c r="P366" s="18"/>
      <c r="Q366" s="18"/>
      <c r="R366" s="18"/>
      <c r="S366" s="18"/>
      <c r="T366" s="18">
        <v>649</v>
      </c>
      <c r="U366" s="18">
        <v>2000</v>
      </c>
    </row>
    <row r="367" spans="1:21" ht="24" hidden="1" x14ac:dyDescent="0.35">
      <c r="A367" s="13">
        <v>8971</v>
      </c>
      <c r="B367" s="5" t="s">
        <v>911</v>
      </c>
      <c r="C367" s="14" t="s">
        <v>939</v>
      </c>
      <c r="D367" s="14"/>
      <c r="E367" s="14"/>
      <c r="F367" s="22"/>
      <c r="G367" s="22"/>
      <c r="H367" s="18">
        <v>1282</v>
      </c>
      <c r="I367" s="18">
        <v>1282</v>
      </c>
      <c r="J367" s="18">
        <v>1612</v>
      </c>
      <c r="K367" s="18">
        <v>1202</v>
      </c>
      <c r="L367" s="18">
        <v>1202</v>
      </c>
      <c r="M367" s="18">
        <v>1273</v>
      </c>
      <c r="N367" s="18">
        <v>0</v>
      </c>
      <c r="O367" s="18">
        <v>0</v>
      </c>
      <c r="P367" s="18"/>
      <c r="Q367" s="18"/>
      <c r="R367" s="18"/>
      <c r="S367" s="18"/>
      <c r="T367" s="18">
        <v>7853</v>
      </c>
      <c r="U367" s="18">
        <v>15270</v>
      </c>
    </row>
    <row r="368" spans="1:21" ht="24" hidden="1" x14ac:dyDescent="0.35">
      <c r="A368" s="13">
        <v>8973</v>
      </c>
      <c r="B368" s="5" t="s">
        <v>1173</v>
      </c>
      <c r="C368" s="14" t="s">
        <v>955</v>
      </c>
      <c r="D368" s="14"/>
      <c r="E368" s="14"/>
      <c r="F368" s="22"/>
      <c r="G368" s="22"/>
      <c r="H368" s="18">
        <v>7650</v>
      </c>
      <c r="I368" s="18">
        <v>7650</v>
      </c>
      <c r="J368" s="18">
        <v>7650</v>
      </c>
      <c r="K368" s="18">
        <v>7650</v>
      </c>
      <c r="L368" s="18">
        <v>7650</v>
      </c>
      <c r="M368" s="18">
        <v>7666.6666666666661</v>
      </c>
      <c r="N368" s="18">
        <v>0</v>
      </c>
      <c r="O368" s="18">
        <v>0</v>
      </c>
      <c r="P368" s="18"/>
      <c r="Q368" s="18"/>
      <c r="R368" s="18"/>
      <c r="S368" s="18"/>
      <c r="T368" s="18">
        <v>45916.666666666664</v>
      </c>
      <c r="U368" s="18">
        <v>91800</v>
      </c>
    </row>
    <row r="369" spans="1:21" ht="24" hidden="1" x14ac:dyDescent="0.35">
      <c r="A369" s="13">
        <v>8974</v>
      </c>
      <c r="B369" s="5" t="s">
        <v>912</v>
      </c>
      <c r="C369" s="14" t="s">
        <v>939</v>
      </c>
      <c r="D369" s="14"/>
      <c r="E369" s="14"/>
      <c r="F369" s="22"/>
      <c r="G369" s="22"/>
      <c r="H369" s="18">
        <v>145</v>
      </c>
      <c r="I369" s="18">
        <v>145</v>
      </c>
      <c r="J369" s="18">
        <v>145</v>
      </c>
      <c r="K369" s="18">
        <v>145</v>
      </c>
      <c r="L369" s="18">
        <v>145</v>
      </c>
      <c r="M369" s="18">
        <v>165</v>
      </c>
      <c r="N369" s="18">
        <v>0</v>
      </c>
      <c r="O369" s="18">
        <v>0</v>
      </c>
      <c r="P369" s="18"/>
      <c r="Q369" s="18"/>
      <c r="R369" s="18"/>
      <c r="S369" s="18"/>
      <c r="T369" s="18">
        <v>890</v>
      </c>
      <c r="U369" s="18">
        <v>2000</v>
      </c>
    </row>
    <row r="370" spans="1:21" ht="24.5" hidden="1" x14ac:dyDescent="0.35">
      <c r="A370" s="13">
        <v>8975</v>
      </c>
      <c r="B370" s="5" t="s">
        <v>1174</v>
      </c>
      <c r="C370" s="14" t="s">
        <v>955</v>
      </c>
      <c r="D370" s="14"/>
      <c r="E370" s="14"/>
      <c r="F370" s="22"/>
      <c r="G370" s="22"/>
      <c r="H370" s="18">
        <v>2251</v>
      </c>
      <c r="I370" s="18">
        <v>2796</v>
      </c>
      <c r="J370" s="18">
        <v>2333</v>
      </c>
      <c r="K370" s="18">
        <v>2333</v>
      </c>
      <c r="L370" s="18">
        <v>2187</v>
      </c>
      <c r="M370" s="18">
        <v>2000</v>
      </c>
      <c r="N370" s="18">
        <v>0</v>
      </c>
      <c r="O370" s="18">
        <v>0</v>
      </c>
      <c r="P370" s="18"/>
      <c r="Q370" s="18"/>
      <c r="R370" s="18"/>
      <c r="S370" s="18"/>
      <c r="T370" s="18">
        <v>13900</v>
      </c>
      <c r="U370" s="18">
        <v>16000</v>
      </c>
    </row>
    <row r="371" spans="1:21" ht="24" hidden="1" x14ac:dyDescent="0.35">
      <c r="A371" s="13">
        <v>8978</v>
      </c>
      <c r="B371" s="5" t="s">
        <v>913</v>
      </c>
      <c r="C371" s="14" t="s">
        <v>609</v>
      </c>
      <c r="D371" s="14"/>
      <c r="E371" s="14"/>
      <c r="F371" s="22"/>
      <c r="G371" s="22"/>
      <c r="H371" s="18">
        <v>8200</v>
      </c>
      <c r="I371" s="18">
        <v>0</v>
      </c>
      <c r="J371" s="18">
        <v>4000</v>
      </c>
      <c r="K371" s="18">
        <v>4000</v>
      </c>
      <c r="L371" s="18">
        <v>4000</v>
      </c>
      <c r="M371" s="18">
        <v>4000</v>
      </c>
      <c r="N371" s="18">
        <v>0</v>
      </c>
      <c r="O371" s="18">
        <v>0</v>
      </c>
      <c r="P371" s="18"/>
      <c r="Q371" s="18"/>
      <c r="R371" s="18"/>
      <c r="S371" s="18"/>
      <c r="T371" s="18">
        <v>24200</v>
      </c>
      <c r="U371" s="18">
        <v>48000</v>
      </c>
    </row>
    <row r="372" spans="1:21" ht="24" hidden="1" x14ac:dyDescent="0.35">
      <c r="A372" s="13">
        <v>8979</v>
      </c>
      <c r="B372" s="5" t="s">
        <v>914</v>
      </c>
      <c r="C372" s="14" t="s">
        <v>955</v>
      </c>
      <c r="D372" s="14"/>
      <c r="E372" s="14"/>
      <c r="F372" s="22"/>
      <c r="G372" s="22"/>
      <c r="H372" s="18">
        <v>400</v>
      </c>
      <c r="I372" s="18">
        <v>400</v>
      </c>
      <c r="J372" s="18">
        <v>400</v>
      </c>
      <c r="K372" s="18">
        <v>400</v>
      </c>
      <c r="L372" s="18">
        <v>400</v>
      </c>
      <c r="M372" s="18">
        <v>0</v>
      </c>
      <c r="N372" s="18">
        <v>0</v>
      </c>
      <c r="O372" s="18">
        <v>0</v>
      </c>
      <c r="P372" s="18"/>
      <c r="Q372" s="18"/>
      <c r="R372" s="18"/>
      <c r="S372" s="18"/>
      <c r="T372" s="18">
        <v>2000</v>
      </c>
      <c r="U372" s="18">
        <v>5000</v>
      </c>
    </row>
    <row r="373" spans="1:21" ht="24" hidden="1" x14ac:dyDescent="0.35">
      <c r="A373" s="13">
        <v>8987</v>
      </c>
      <c r="B373" s="5" t="s">
        <v>915</v>
      </c>
      <c r="C373" s="14" t="s">
        <v>609</v>
      </c>
      <c r="D373" s="14"/>
      <c r="E373" s="14"/>
      <c r="F373" s="22"/>
      <c r="G373" s="22"/>
      <c r="H373" s="18">
        <v>17000</v>
      </c>
      <c r="I373" s="18">
        <v>0</v>
      </c>
      <c r="J373" s="18">
        <v>0</v>
      </c>
      <c r="K373" s="18">
        <v>10000</v>
      </c>
      <c r="L373" s="18">
        <v>10000</v>
      </c>
      <c r="M373" s="18">
        <v>10000</v>
      </c>
      <c r="N373" s="18">
        <v>0</v>
      </c>
      <c r="O373" s="18">
        <v>0</v>
      </c>
      <c r="P373" s="18"/>
      <c r="Q373" s="18"/>
      <c r="R373" s="18"/>
      <c r="S373" s="18"/>
      <c r="T373" s="18">
        <v>47000</v>
      </c>
      <c r="U373" s="18">
        <v>120000</v>
      </c>
    </row>
    <row r="374" spans="1:21" ht="24" hidden="1" x14ac:dyDescent="0.35">
      <c r="A374" s="13">
        <v>8992</v>
      </c>
      <c r="B374" s="5" t="s">
        <v>916</v>
      </c>
      <c r="C374" s="14" t="s">
        <v>609</v>
      </c>
      <c r="D374" s="14"/>
      <c r="E374" s="14"/>
      <c r="F374" s="22"/>
      <c r="G374" s="22"/>
      <c r="H374" s="18">
        <v>9800</v>
      </c>
      <c r="I374" s="18">
        <v>11300</v>
      </c>
      <c r="J374" s="18">
        <v>0</v>
      </c>
      <c r="K374" s="18">
        <v>5300</v>
      </c>
      <c r="L374" s="18">
        <v>5300</v>
      </c>
      <c r="M374" s="18">
        <v>5300</v>
      </c>
      <c r="N374" s="18">
        <v>0</v>
      </c>
      <c r="O374" s="18">
        <v>0</v>
      </c>
      <c r="P374" s="18"/>
      <c r="Q374" s="18"/>
      <c r="R374" s="18"/>
      <c r="S374" s="18"/>
      <c r="T374" s="18">
        <v>37000</v>
      </c>
      <c r="U374" s="18">
        <v>64000</v>
      </c>
    </row>
    <row r="375" spans="1:21" ht="24" hidden="1" x14ac:dyDescent="0.35">
      <c r="A375" s="13">
        <v>8996</v>
      </c>
      <c r="B375" s="5" t="s">
        <v>917</v>
      </c>
      <c r="C375" s="14" t="s">
        <v>960</v>
      </c>
      <c r="D375" s="14"/>
      <c r="E375" s="14"/>
      <c r="F375" s="22"/>
      <c r="G375" s="22"/>
      <c r="H375" s="18">
        <v>2700</v>
      </c>
      <c r="I375" s="18">
        <v>16000</v>
      </c>
      <c r="J375" s="18">
        <v>0</v>
      </c>
      <c r="K375" s="18">
        <v>0</v>
      </c>
      <c r="L375" s="18">
        <v>0</v>
      </c>
      <c r="M375" s="18">
        <v>1000</v>
      </c>
      <c r="N375" s="18">
        <v>0</v>
      </c>
      <c r="O375" s="18">
        <v>0</v>
      </c>
      <c r="P375" s="18"/>
      <c r="Q375" s="18"/>
      <c r="R375" s="18"/>
      <c r="S375" s="18"/>
      <c r="T375" s="18">
        <v>19700</v>
      </c>
      <c r="U375" s="18">
        <v>12000</v>
      </c>
    </row>
    <row r="376" spans="1:21" ht="24" hidden="1" x14ac:dyDescent="0.35">
      <c r="A376" s="13">
        <v>9001</v>
      </c>
      <c r="B376" s="5" t="s">
        <v>918</v>
      </c>
      <c r="C376" s="14" t="s">
        <v>609</v>
      </c>
      <c r="D376" s="14"/>
      <c r="E376" s="14"/>
      <c r="F376" s="22"/>
      <c r="G376" s="22"/>
      <c r="H376" s="18">
        <v>15000</v>
      </c>
      <c r="I376" s="18">
        <v>15000</v>
      </c>
      <c r="J376" s="18">
        <v>15000</v>
      </c>
      <c r="K376" s="18">
        <v>15000</v>
      </c>
      <c r="L376" s="18">
        <v>15000</v>
      </c>
      <c r="M376" s="18">
        <v>3000</v>
      </c>
      <c r="N376" s="18">
        <v>0</v>
      </c>
      <c r="O376" s="18">
        <v>0</v>
      </c>
      <c r="P376" s="18"/>
      <c r="Q376" s="18"/>
      <c r="R376" s="18"/>
      <c r="S376" s="18"/>
      <c r="T376" s="18">
        <v>78000</v>
      </c>
      <c r="U376" s="18">
        <v>36000</v>
      </c>
    </row>
    <row r="377" spans="1:21" ht="24" hidden="1" x14ac:dyDescent="0.35">
      <c r="A377" s="13">
        <v>9002</v>
      </c>
      <c r="B377" s="5" t="s">
        <v>1134</v>
      </c>
      <c r="C377" s="14" t="s">
        <v>609</v>
      </c>
      <c r="D377" s="14"/>
      <c r="E377" s="14"/>
      <c r="F377" s="22"/>
      <c r="G377" s="22"/>
      <c r="H377" s="18">
        <v>2118</v>
      </c>
      <c r="I377" s="18">
        <v>2118</v>
      </c>
      <c r="J377" s="18">
        <v>2118</v>
      </c>
      <c r="K377" s="18">
        <v>2118</v>
      </c>
      <c r="L377" s="18">
        <v>2118</v>
      </c>
      <c r="M377" s="18">
        <v>2118</v>
      </c>
      <c r="N377" s="18">
        <v>0</v>
      </c>
      <c r="O377" s="18">
        <v>0</v>
      </c>
      <c r="P377" s="18"/>
      <c r="Q377" s="18"/>
      <c r="R377" s="18"/>
      <c r="S377" s="18"/>
      <c r="T377" s="18">
        <v>12708</v>
      </c>
      <c r="U377" s="18">
        <v>34800</v>
      </c>
    </row>
    <row r="378" spans="1:21" ht="24" hidden="1" x14ac:dyDescent="0.35">
      <c r="A378" s="13">
        <v>9008</v>
      </c>
      <c r="B378" s="5" t="s">
        <v>919</v>
      </c>
      <c r="C378" s="14" t="s">
        <v>609</v>
      </c>
      <c r="D378" s="14"/>
      <c r="E378" s="14"/>
      <c r="F378" s="22"/>
      <c r="G378" s="22"/>
      <c r="H378" s="18">
        <v>46000</v>
      </c>
      <c r="I378" s="18">
        <v>46000</v>
      </c>
      <c r="J378" s="18">
        <v>0</v>
      </c>
      <c r="K378" s="18">
        <v>0</v>
      </c>
      <c r="L378" s="18">
        <v>0</v>
      </c>
      <c r="M378" s="18">
        <v>6000</v>
      </c>
      <c r="N378" s="18">
        <v>0</v>
      </c>
      <c r="O378" s="18">
        <v>0</v>
      </c>
      <c r="P378" s="18"/>
      <c r="Q378" s="18"/>
      <c r="R378" s="18"/>
      <c r="S378" s="18"/>
      <c r="T378" s="18">
        <v>98000</v>
      </c>
      <c r="U378" s="18">
        <v>72000</v>
      </c>
    </row>
    <row r="379" spans="1:21" ht="24" hidden="1" x14ac:dyDescent="0.35">
      <c r="A379" s="13">
        <v>9012</v>
      </c>
      <c r="B379" s="5" t="s">
        <v>920</v>
      </c>
      <c r="C379" s="14" t="s">
        <v>609</v>
      </c>
      <c r="D379" s="14"/>
      <c r="E379" s="14"/>
      <c r="F379" s="22"/>
      <c r="G379" s="22"/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7000</v>
      </c>
      <c r="N379" s="18">
        <v>0</v>
      </c>
      <c r="O379" s="18">
        <v>0</v>
      </c>
      <c r="P379" s="18"/>
      <c r="Q379" s="18"/>
      <c r="R379" s="18"/>
      <c r="S379" s="18"/>
      <c r="T379" s="18">
        <v>7000</v>
      </c>
      <c r="U379" s="18">
        <v>84000</v>
      </c>
    </row>
    <row r="380" spans="1:21" hidden="1" x14ac:dyDescent="0.35">
      <c r="A380" s="13">
        <v>9027</v>
      </c>
      <c r="B380" s="5" t="s">
        <v>1175</v>
      </c>
      <c r="C380" s="14" t="s">
        <v>950</v>
      </c>
      <c r="D380" s="14"/>
      <c r="E380" s="14"/>
      <c r="F380" s="22"/>
      <c r="G380" s="22"/>
      <c r="H380" s="18">
        <v>0</v>
      </c>
      <c r="I380" s="18">
        <v>0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18">
        <v>0</v>
      </c>
      <c r="P380" s="18"/>
      <c r="Q380" s="18"/>
      <c r="R380" s="18"/>
      <c r="S380" s="18"/>
      <c r="T380" s="18">
        <v>0</v>
      </c>
      <c r="U380" s="18">
        <v>188907.5</v>
      </c>
    </row>
    <row r="381" spans="1:21" ht="24.5" hidden="1" x14ac:dyDescent="0.35">
      <c r="A381" s="13">
        <v>9045</v>
      </c>
      <c r="B381" s="5" t="s">
        <v>1176</v>
      </c>
      <c r="C381" s="14" t="s">
        <v>609</v>
      </c>
      <c r="D381" s="14"/>
      <c r="E381" s="14"/>
      <c r="F381" s="22"/>
      <c r="G381" s="22"/>
      <c r="H381" s="18">
        <v>2405</v>
      </c>
      <c r="I381" s="18">
        <v>3775</v>
      </c>
      <c r="J381" s="18">
        <v>8095.0000000000009</v>
      </c>
      <c r="K381" s="18">
        <v>10235</v>
      </c>
      <c r="L381" s="18">
        <v>6915</v>
      </c>
      <c r="M381" s="18">
        <v>3000</v>
      </c>
      <c r="N381" s="18">
        <v>0</v>
      </c>
      <c r="O381" s="18">
        <v>0</v>
      </c>
      <c r="P381" s="18"/>
      <c r="Q381" s="18"/>
      <c r="R381" s="18"/>
      <c r="S381" s="18"/>
      <c r="T381" s="18">
        <v>34425</v>
      </c>
      <c r="U381" s="18">
        <v>36000</v>
      </c>
    </row>
    <row r="382" spans="1:21" x14ac:dyDescent="0.35">
      <c r="A382" s="13">
        <v>4047</v>
      </c>
      <c r="B382" s="5" t="s">
        <v>769</v>
      </c>
      <c r="C382" s="14" t="s">
        <v>1222</v>
      </c>
      <c r="D382" s="14" t="s">
        <v>1328</v>
      </c>
      <c r="E382" s="14" t="s">
        <v>21</v>
      </c>
      <c r="F382" s="68">
        <f>A382</f>
        <v>4047</v>
      </c>
      <c r="G382" s="22">
        <v>11</v>
      </c>
      <c r="H382" s="71">
        <f>IFERROR(VLOOKUP(F382,aux!$A$4:$N$22,2,0),0)*1000</f>
        <v>4839</v>
      </c>
      <c r="I382" s="71">
        <f>IFERROR(VLOOKUP(F382,aux!$A$4:$N$22,3,0),0)*1000</f>
        <v>6442</v>
      </c>
      <c r="J382" s="71">
        <f>IFERROR(VLOOKUP(F382,aux!$A$4:$N$22,4,0),0)*1000</f>
        <v>9289</v>
      </c>
      <c r="K382" s="71">
        <f>IFERROR(VLOOKUP(F382,aux!$A$4:$N$22,5,0),0)*1000</f>
        <v>6228</v>
      </c>
      <c r="L382" s="71">
        <f>IFERROR(VLOOKUP(F382,aux!$A$4:$N$22,6,0),0)*1000</f>
        <v>0</v>
      </c>
      <c r="M382" s="71">
        <f>IFERROR(VLOOKUP(F382,aux!$A$4:$N$22,7,0),0)*1000</f>
        <v>0</v>
      </c>
      <c r="N382" s="71">
        <f>IFERROR(VLOOKUP(F382,aux!$A$4:$N$22,8,0),0)*1000</f>
        <v>0</v>
      </c>
      <c r="O382" s="71">
        <f>IFERROR(VLOOKUP(F382,aux!$A$4:$N$22,9,0),0)*1000</f>
        <v>0</v>
      </c>
      <c r="P382" s="71">
        <f>IFERROR(VLOOKUP(F382,aux!$A$4:$N$22,10,0),0)*1000</f>
        <v>0</v>
      </c>
      <c r="Q382" s="71"/>
      <c r="R382" s="71"/>
      <c r="S382" s="71"/>
      <c r="T382" s="71">
        <f>SUM(H382:S382)</f>
        <v>26798</v>
      </c>
      <c r="U382" s="71">
        <f>IFERROR(VLOOKUP(F382,aux!$A$4:$N$22,14,0),0)*1000</f>
        <v>0</v>
      </c>
    </row>
    <row r="383" spans="1:21" hidden="1" x14ac:dyDescent="0.35">
      <c r="A383" s="13">
        <v>9141</v>
      </c>
      <c r="B383" s="5" t="s">
        <v>922</v>
      </c>
      <c r="C383" s="14" t="s">
        <v>937</v>
      </c>
      <c r="D383" s="14"/>
      <c r="E383" s="14"/>
      <c r="F383" s="22"/>
      <c r="G383" s="22"/>
      <c r="H383" s="19">
        <v>0</v>
      </c>
      <c r="I383" s="19">
        <v>0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/>
      <c r="Q383" s="19"/>
      <c r="R383" s="19"/>
      <c r="S383" s="19"/>
      <c r="T383" s="18">
        <v>0</v>
      </c>
      <c r="U383" s="19">
        <v>0</v>
      </c>
    </row>
    <row r="384" spans="1:21" hidden="1" x14ac:dyDescent="0.35">
      <c r="A384" s="13">
        <v>9205</v>
      </c>
      <c r="B384" s="5" t="s">
        <v>923</v>
      </c>
      <c r="C384" s="17"/>
      <c r="D384" s="14"/>
      <c r="E384" s="14"/>
      <c r="F384" s="22"/>
      <c r="G384" s="22"/>
      <c r="H384" s="19">
        <v>0</v>
      </c>
      <c r="I384" s="19">
        <v>0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/>
      <c r="Q384" s="19"/>
      <c r="R384" s="19"/>
      <c r="S384" s="19"/>
      <c r="T384" s="18">
        <v>0</v>
      </c>
      <c r="U384" s="19">
        <v>0</v>
      </c>
    </row>
    <row r="385" spans="1:21" ht="24.5" hidden="1" x14ac:dyDescent="0.35">
      <c r="A385" s="13">
        <v>9208</v>
      </c>
      <c r="B385" s="5" t="s">
        <v>924</v>
      </c>
      <c r="C385" s="17"/>
      <c r="D385" s="14"/>
      <c r="E385" s="14"/>
      <c r="F385" s="22"/>
      <c r="G385" s="22"/>
      <c r="H385" s="19">
        <v>0</v>
      </c>
      <c r="I385" s="19">
        <v>0</v>
      </c>
      <c r="J385" s="19">
        <v>0</v>
      </c>
      <c r="K385" s="19">
        <v>0</v>
      </c>
      <c r="L385" s="19">
        <v>0</v>
      </c>
      <c r="M385" s="19">
        <v>0</v>
      </c>
      <c r="N385" s="19">
        <v>0</v>
      </c>
      <c r="O385" s="19">
        <v>0</v>
      </c>
      <c r="P385" s="19"/>
      <c r="Q385" s="19"/>
      <c r="R385" s="19"/>
      <c r="S385" s="19"/>
      <c r="T385" s="18">
        <v>0</v>
      </c>
      <c r="U385" s="19">
        <v>0</v>
      </c>
    </row>
    <row r="386" spans="1:21" ht="24.5" hidden="1" x14ac:dyDescent="0.35">
      <c r="A386" s="13">
        <v>9236</v>
      </c>
      <c r="B386" s="5" t="s">
        <v>1135</v>
      </c>
      <c r="C386" s="14" t="s">
        <v>609</v>
      </c>
      <c r="D386" s="14"/>
      <c r="E386" s="14"/>
      <c r="F386" s="22"/>
      <c r="G386" s="22"/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/>
      <c r="Q386" s="18"/>
      <c r="R386" s="18"/>
      <c r="S386" s="18"/>
      <c r="T386" s="18">
        <v>0</v>
      </c>
      <c r="U386" s="18">
        <v>0</v>
      </c>
    </row>
    <row r="387" spans="1:21" ht="24.5" hidden="1" x14ac:dyDescent="0.35">
      <c r="A387" s="13">
        <v>9242</v>
      </c>
      <c r="B387" s="5" t="s">
        <v>1177</v>
      </c>
      <c r="C387" s="14" t="s">
        <v>936</v>
      </c>
      <c r="D387" s="14"/>
      <c r="E387" s="14"/>
      <c r="F387" s="22"/>
      <c r="G387" s="22"/>
      <c r="H387" s="19">
        <v>0</v>
      </c>
      <c r="I387" s="19">
        <v>0</v>
      </c>
      <c r="J387" s="19">
        <v>0</v>
      </c>
      <c r="K387" s="19">
        <v>0</v>
      </c>
      <c r="L387" s="19">
        <v>0</v>
      </c>
      <c r="M387" s="19">
        <v>0</v>
      </c>
      <c r="N387" s="19">
        <v>0</v>
      </c>
      <c r="O387" s="19">
        <v>0</v>
      </c>
      <c r="P387" s="19"/>
      <c r="Q387" s="19"/>
      <c r="R387" s="19"/>
      <c r="S387" s="19"/>
      <c r="T387" s="18">
        <v>0</v>
      </c>
      <c r="U387" s="19">
        <v>0</v>
      </c>
    </row>
    <row r="388" spans="1:21" hidden="1" x14ac:dyDescent="0.35">
      <c r="A388" s="13">
        <v>9376</v>
      </c>
      <c r="B388" s="5" t="s">
        <v>1178</v>
      </c>
      <c r="C388" s="14" t="s">
        <v>944</v>
      </c>
      <c r="D388" s="14"/>
      <c r="E388" s="14"/>
      <c r="F388" s="22"/>
      <c r="G388" s="22"/>
      <c r="H388" s="18">
        <v>3749.9999999999991</v>
      </c>
      <c r="I388" s="18">
        <v>-195100.00000000003</v>
      </c>
      <c r="J388" s="18">
        <v>14410</v>
      </c>
      <c r="K388" s="18">
        <v>90</v>
      </c>
      <c r="L388" s="18">
        <v>0</v>
      </c>
      <c r="M388" s="18">
        <v>180320</v>
      </c>
      <c r="N388" s="18">
        <v>0</v>
      </c>
      <c r="O388" s="18">
        <v>0</v>
      </c>
      <c r="P388" s="18"/>
      <c r="Q388" s="18"/>
      <c r="R388" s="18"/>
      <c r="S388" s="18"/>
      <c r="T388" s="18">
        <v>3469.9999999999704</v>
      </c>
      <c r="U388" s="18">
        <v>2166000</v>
      </c>
    </row>
    <row r="389" spans="1:21" hidden="1" x14ac:dyDescent="0.35">
      <c r="A389" s="13">
        <v>9384</v>
      </c>
      <c r="B389" s="10" t="s">
        <v>1206</v>
      </c>
      <c r="C389" s="14" t="s">
        <v>1221</v>
      </c>
      <c r="D389" s="14" t="str">
        <f>IFERROR(VLOOKUP(A389,[2]Planilha2!$A$5:$B$1099,2,0),"-")</f>
        <v>Dac Logístico</v>
      </c>
      <c r="E389" s="14" t="s">
        <v>17</v>
      </c>
      <c r="F389" s="22"/>
      <c r="G389" s="22">
        <v>11</v>
      </c>
      <c r="H389" s="65">
        <v>89917</v>
      </c>
      <c r="I389" s="65">
        <v>96950</v>
      </c>
      <c r="J389" s="65">
        <v>101304</v>
      </c>
      <c r="K389" s="65">
        <v>96640</v>
      </c>
      <c r="L389" s="65">
        <v>96670</v>
      </c>
      <c r="M389" s="65">
        <v>95080</v>
      </c>
      <c r="N389" s="65">
        <v>83220</v>
      </c>
      <c r="O389" s="65">
        <v>74344</v>
      </c>
      <c r="P389" s="65"/>
      <c r="Q389" s="65"/>
      <c r="R389" s="65"/>
      <c r="S389" s="65"/>
      <c r="T389" s="65">
        <v>734125</v>
      </c>
      <c r="U389" s="65">
        <v>1152000</v>
      </c>
    </row>
    <row r="390" spans="1:21" hidden="1" x14ac:dyDescent="0.35">
      <c r="A390" s="13">
        <v>9406</v>
      </c>
      <c r="B390" s="5" t="s">
        <v>925</v>
      </c>
      <c r="C390" s="14" t="s">
        <v>950</v>
      </c>
      <c r="D390" s="14"/>
      <c r="E390" s="14"/>
      <c r="F390" s="22"/>
      <c r="G390" s="22"/>
      <c r="H390" s="18">
        <v>650250.00000000012</v>
      </c>
      <c r="I390" s="18">
        <v>631729.99999999988</v>
      </c>
      <c r="J390" s="18">
        <v>866950</v>
      </c>
      <c r="K390" s="18">
        <v>969280.00000000012</v>
      </c>
      <c r="L390" s="18">
        <v>835900.00000000012</v>
      </c>
      <c r="M390" s="18">
        <v>671948.93188318133</v>
      </c>
      <c r="N390" s="18">
        <v>0</v>
      </c>
      <c r="O390" s="18">
        <v>0</v>
      </c>
      <c r="P390" s="18"/>
      <c r="Q390" s="18"/>
      <c r="R390" s="18"/>
      <c r="S390" s="18"/>
      <c r="T390" s="18">
        <v>4626058.9318831814</v>
      </c>
      <c r="U390" s="18">
        <v>8656369.9999999981</v>
      </c>
    </row>
    <row r="391" spans="1:21" ht="24" hidden="1" x14ac:dyDescent="0.35">
      <c r="A391" s="13">
        <v>9411</v>
      </c>
      <c r="B391" s="5" t="s">
        <v>1136</v>
      </c>
      <c r="C391" s="14" t="s">
        <v>605</v>
      </c>
      <c r="D391" s="14"/>
      <c r="E391" s="14"/>
      <c r="F391" s="22"/>
      <c r="G391" s="22"/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41000</v>
      </c>
      <c r="N391" s="18">
        <v>0</v>
      </c>
      <c r="O391" s="18">
        <v>0</v>
      </c>
      <c r="P391" s="18"/>
      <c r="Q391" s="18"/>
      <c r="R391" s="18"/>
      <c r="S391" s="18"/>
      <c r="T391" s="18">
        <v>41000</v>
      </c>
      <c r="U391" s="18">
        <v>490000</v>
      </c>
    </row>
    <row r="392" spans="1:21" ht="24" hidden="1" x14ac:dyDescent="0.35">
      <c r="A392" s="13">
        <v>9478</v>
      </c>
      <c r="B392" s="5" t="s">
        <v>926</v>
      </c>
      <c r="C392" s="14" t="s">
        <v>955</v>
      </c>
      <c r="D392" s="14"/>
      <c r="E392" s="14"/>
      <c r="F392" s="22"/>
      <c r="G392" s="22"/>
      <c r="H392" s="18">
        <v>25938</v>
      </c>
      <c r="I392" s="18">
        <v>2279</v>
      </c>
      <c r="J392" s="18">
        <v>18765</v>
      </c>
      <c r="K392" s="18">
        <v>6641</v>
      </c>
      <c r="L392" s="18">
        <v>10540</v>
      </c>
      <c r="M392" s="18">
        <v>0</v>
      </c>
      <c r="N392" s="18">
        <v>0</v>
      </c>
      <c r="O392" s="18">
        <v>0</v>
      </c>
      <c r="P392" s="18"/>
      <c r="Q392" s="18"/>
      <c r="R392" s="18"/>
      <c r="S392" s="18"/>
      <c r="T392" s="18">
        <v>64163</v>
      </c>
      <c r="U392" s="18">
        <v>48000</v>
      </c>
    </row>
    <row r="393" spans="1:21" ht="24" hidden="1" x14ac:dyDescent="0.35">
      <c r="A393" s="13">
        <v>9479</v>
      </c>
      <c r="B393" s="5" t="s">
        <v>927</v>
      </c>
      <c r="C393" s="14" t="s">
        <v>955</v>
      </c>
      <c r="D393" s="14"/>
      <c r="E393" s="14"/>
      <c r="F393" s="22"/>
      <c r="G393" s="22"/>
      <c r="H393" s="18">
        <v>3776</v>
      </c>
      <c r="I393" s="18">
        <v>-14834</v>
      </c>
      <c r="J393" s="18">
        <v>10930</v>
      </c>
      <c r="K393" s="18">
        <v>0</v>
      </c>
      <c r="L393" s="18">
        <v>0</v>
      </c>
      <c r="M393" s="18">
        <v>2000</v>
      </c>
      <c r="N393" s="18">
        <v>0</v>
      </c>
      <c r="O393" s="18">
        <v>0</v>
      </c>
      <c r="P393" s="18"/>
      <c r="Q393" s="18"/>
      <c r="R393" s="18"/>
      <c r="S393" s="18"/>
      <c r="T393" s="18">
        <v>1872</v>
      </c>
      <c r="U393" s="18">
        <v>24000</v>
      </c>
    </row>
    <row r="394" spans="1:21" ht="24" hidden="1" x14ac:dyDescent="0.35">
      <c r="A394" s="13">
        <v>9480</v>
      </c>
      <c r="B394" s="5" t="s">
        <v>928</v>
      </c>
      <c r="C394" s="14" t="s">
        <v>955</v>
      </c>
      <c r="D394" s="14"/>
      <c r="E394" s="14"/>
      <c r="F394" s="22"/>
      <c r="G394" s="22"/>
      <c r="H394" s="18">
        <v>21411</v>
      </c>
      <c r="I394" s="18">
        <v>21432</v>
      </c>
      <c r="J394" s="18">
        <v>22202</v>
      </c>
      <c r="K394" s="18">
        <v>19166</v>
      </c>
      <c r="L394" s="18">
        <v>14043</v>
      </c>
      <c r="M394" s="18">
        <v>11697</v>
      </c>
      <c r="N394" s="18">
        <v>0</v>
      </c>
      <c r="O394" s="18">
        <v>0</v>
      </c>
      <c r="P394" s="18"/>
      <c r="Q394" s="18"/>
      <c r="R394" s="18"/>
      <c r="S394" s="18"/>
      <c r="T394" s="18">
        <v>109951</v>
      </c>
      <c r="U394" s="18">
        <v>142326</v>
      </c>
    </row>
    <row r="395" spans="1:21" ht="24.5" hidden="1" x14ac:dyDescent="0.35">
      <c r="A395" s="13">
        <v>9515</v>
      </c>
      <c r="B395" s="5" t="s">
        <v>1137</v>
      </c>
      <c r="C395" s="14" t="s">
        <v>605</v>
      </c>
      <c r="D395" s="14"/>
      <c r="E395" s="14"/>
      <c r="F395" s="22"/>
      <c r="G395" s="22"/>
      <c r="H395" s="18">
        <v>9166.1400000000012</v>
      </c>
      <c r="I395" s="18">
        <v>10348.99</v>
      </c>
      <c r="J395" s="18">
        <v>11940.619999999999</v>
      </c>
      <c r="K395" s="18">
        <v>10552.32</v>
      </c>
      <c r="L395" s="18">
        <v>9732</v>
      </c>
      <c r="M395" s="18">
        <v>8800</v>
      </c>
      <c r="N395" s="18">
        <v>0</v>
      </c>
      <c r="O395" s="18">
        <v>0</v>
      </c>
      <c r="P395" s="18"/>
      <c r="Q395" s="18"/>
      <c r="R395" s="18"/>
      <c r="S395" s="18"/>
      <c r="T395" s="18">
        <v>60540.07</v>
      </c>
      <c r="U395" s="18">
        <v>108000</v>
      </c>
    </row>
    <row r="396" spans="1:21" hidden="1" x14ac:dyDescent="0.35">
      <c r="A396" s="13">
        <v>9547</v>
      </c>
      <c r="B396" s="5" t="s">
        <v>1138</v>
      </c>
      <c r="C396" s="14" t="s">
        <v>948</v>
      </c>
      <c r="D396" s="14"/>
      <c r="E396" s="14"/>
      <c r="F396" s="22"/>
      <c r="G396" s="22"/>
      <c r="H396" s="18">
        <v>11955.821</v>
      </c>
      <c r="I396" s="18">
        <v>17576.216400000001</v>
      </c>
      <c r="J396" s="18">
        <v>6384.8505999999998</v>
      </c>
      <c r="K396" s="18">
        <v>-4658.92</v>
      </c>
      <c r="L396" s="18">
        <v>15346.37</v>
      </c>
      <c r="M396" s="18">
        <v>14173.65</v>
      </c>
      <c r="N396" s="18">
        <v>0</v>
      </c>
      <c r="O396" s="18">
        <v>0</v>
      </c>
      <c r="P396" s="18"/>
      <c r="Q396" s="18"/>
      <c r="R396" s="18"/>
      <c r="S396" s="18"/>
      <c r="T396" s="18">
        <v>60777.987999999998</v>
      </c>
      <c r="U396" s="18">
        <v>170217.59000000003</v>
      </c>
    </row>
    <row r="397" spans="1:21" ht="24" hidden="1" x14ac:dyDescent="0.35">
      <c r="A397" s="13">
        <v>9548</v>
      </c>
      <c r="B397" s="5" t="s">
        <v>1139</v>
      </c>
      <c r="C397" s="14" t="s">
        <v>960</v>
      </c>
      <c r="D397" s="14"/>
      <c r="E397" s="14"/>
      <c r="F397" s="22"/>
      <c r="G397" s="22"/>
      <c r="H397" s="18">
        <v>-4837.2</v>
      </c>
      <c r="I397" s="18">
        <v>-385</v>
      </c>
      <c r="J397" s="18">
        <v>-202</v>
      </c>
      <c r="K397" s="18">
        <v>-1810000</v>
      </c>
      <c r="L397" s="18">
        <v>-331000</v>
      </c>
      <c r="M397" s="18">
        <v>2858.19</v>
      </c>
      <c r="N397" s="18">
        <v>0</v>
      </c>
      <c r="O397" s="18">
        <v>0</v>
      </c>
      <c r="P397" s="18"/>
      <c r="Q397" s="18"/>
      <c r="R397" s="18"/>
      <c r="S397" s="18"/>
      <c r="T397" s="18">
        <v>-2143566.0099999998</v>
      </c>
      <c r="U397" s="18">
        <v>43114.490000000005</v>
      </c>
    </row>
    <row r="398" spans="1:21" ht="24" hidden="1" x14ac:dyDescent="0.35">
      <c r="A398" s="13">
        <v>9724</v>
      </c>
      <c r="B398" s="5" t="s">
        <v>929</v>
      </c>
      <c r="C398" s="14" t="s">
        <v>607</v>
      </c>
      <c r="D398" s="14"/>
      <c r="E398" s="14"/>
      <c r="F398" s="22"/>
      <c r="G398" s="22"/>
      <c r="H398" s="18">
        <v>41803.64</v>
      </c>
      <c r="I398" s="18">
        <v>40883.79</v>
      </c>
      <c r="J398" s="18">
        <v>39801.630000000005</v>
      </c>
      <c r="K398" s="18">
        <v>37865.279999999999</v>
      </c>
      <c r="L398" s="18">
        <v>36824.82</v>
      </c>
      <c r="M398" s="18">
        <v>33000</v>
      </c>
      <c r="N398" s="18">
        <v>0</v>
      </c>
      <c r="O398" s="18">
        <v>0</v>
      </c>
      <c r="P398" s="18"/>
      <c r="Q398" s="18"/>
      <c r="R398" s="18"/>
      <c r="S398" s="18"/>
      <c r="T398" s="18">
        <v>230179.16000000003</v>
      </c>
      <c r="U398" s="18">
        <v>396000</v>
      </c>
    </row>
    <row r="399" spans="1:21" hidden="1" x14ac:dyDescent="0.35">
      <c r="A399" s="13">
        <v>9769</v>
      </c>
      <c r="B399" s="5" t="s">
        <v>930</v>
      </c>
      <c r="C399" s="17"/>
      <c r="D399" s="14"/>
      <c r="E399" s="14"/>
      <c r="F399" s="22"/>
      <c r="G399" s="22"/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19">
        <v>0</v>
      </c>
      <c r="P399" s="19"/>
      <c r="Q399" s="19"/>
      <c r="R399" s="19"/>
      <c r="S399" s="19"/>
      <c r="T399" s="18">
        <v>0</v>
      </c>
      <c r="U399" s="19">
        <v>0</v>
      </c>
    </row>
    <row r="400" spans="1:21" ht="24" hidden="1" x14ac:dyDescent="0.35">
      <c r="A400" s="13">
        <v>9908</v>
      </c>
      <c r="B400" s="5" t="s">
        <v>932</v>
      </c>
      <c r="C400" s="14" t="s">
        <v>607</v>
      </c>
      <c r="D400" s="14"/>
      <c r="E400" s="14"/>
      <c r="F400" s="22"/>
      <c r="G400" s="22"/>
      <c r="H400" s="18">
        <v>0</v>
      </c>
      <c r="I400" s="18">
        <v>0</v>
      </c>
      <c r="J400" s="18">
        <v>0</v>
      </c>
      <c r="K400" s="18">
        <v>0</v>
      </c>
      <c r="L400" s="18">
        <v>15000</v>
      </c>
      <c r="M400" s="18">
        <v>20000</v>
      </c>
      <c r="N400" s="18">
        <v>0</v>
      </c>
      <c r="O400" s="18">
        <v>0</v>
      </c>
      <c r="P400" s="18"/>
      <c r="Q400" s="18"/>
      <c r="R400" s="18"/>
      <c r="S400" s="18"/>
      <c r="T400" s="18">
        <v>35000</v>
      </c>
      <c r="U400" s="18">
        <v>248000</v>
      </c>
    </row>
    <row r="401" spans="1:21" ht="24" hidden="1" x14ac:dyDescent="0.35">
      <c r="A401" s="13">
        <v>9910</v>
      </c>
      <c r="B401" s="5" t="s">
        <v>933</v>
      </c>
      <c r="C401" s="14" t="s">
        <v>607</v>
      </c>
      <c r="D401" s="14"/>
      <c r="E401" s="14"/>
      <c r="F401" s="22"/>
      <c r="G401" s="22"/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/>
      <c r="Q401" s="18"/>
      <c r="R401" s="18"/>
      <c r="S401" s="18"/>
      <c r="T401" s="18">
        <v>0</v>
      </c>
      <c r="U401" s="18">
        <v>1377000</v>
      </c>
    </row>
    <row r="402" spans="1:21" ht="24.5" hidden="1" x14ac:dyDescent="0.35">
      <c r="A402" s="13">
        <v>9958</v>
      </c>
      <c r="B402" s="5" t="s">
        <v>935</v>
      </c>
      <c r="C402" s="14" t="s">
        <v>605</v>
      </c>
      <c r="D402" s="14"/>
      <c r="E402" s="14"/>
      <c r="F402" s="22"/>
      <c r="G402" s="22"/>
      <c r="H402" s="18">
        <v>0</v>
      </c>
      <c r="I402" s="18">
        <v>0</v>
      </c>
      <c r="J402" s="18">
        <v>0</v>
      </c>
      <c r="K402" s="18">
        <v>0</v>
      </c>
      <c r="L402" s="18">
        <v>5698</v>
      </c>
      <c r="M402" s="18">
        <v>10500</v>
      </c>
      <c r="N402" s="18">
        <v>0</v>
      </c>
      <c r="O402" s="18">
        <v>0</v>
      </c>
      <c r="P402" s="18"/>
      <c r="Q402" s="18"/>
      <c r="R402" s="18"/>
      <c r="S402" s="18"/>
      <c r="T402" s="18">
        <v>16198</v>
      </c>
      <c r="U402" s="18">
        <v>126000</v>
      </c>
    </row>
    <row r="403" spans="1:21" hidden="1" x14ac:dyDescent="0.35">
      <c r="A403" s="13">
        <v>9967</v>
      </c>
      <c r="B403" s="10" t="s">
        <v>1207</v>
      </c>
      <c r="C403" s="14" t="s">
        <v>1221</v>
      </c>
      <c r="D403" s="14" t="str">
        <f>IFERROR(VLOOKUP(A403,[2]Planilha2!$A$5:$B$1099,2,0),"-")</f>
        <v>-</v>
      </c>
      <c r="E403" s="14" t="s">
        <v>62</v>
      </c>
      <c r="F403" s="22"/>
      <c r="G403" s="22">
        <v>11</v>
      </c>
      <c r="H403" s="65">
        <v>0</v>
      </c>
      <c r="I403" s="65">
        <v>0</v>
      </c>
      <c r="J403" s="65">
        <v>0</v>
      </c>
      <c r="K403" s="65">
        <v>0</v>
      </c>
      <c r="L403" s="65">
        <v>0</v>
      </c>
      <c r="M403" s="65">
        <v>0</v>
      </c>
      <c r="N403" s="65">
        <v>0</v>
      </c>
      <c r="O403" s="65">
        <v>0</v>
      </c>
      <c r="P403" s="65"/>
      <c r="Q403" s="65"/>
      <c r="R403" s="65"/>
      <c r="S403" s="65"/>
      <c r="T403" s="65">
        <v>0</v>
      </c>
      <c r="U403" s="65">
        <v>0</v>
      </c>
    </row>
    <row r="404" spans="1:21" ht="24" hidden="1" x14ac:dyDescent="0.35">
      <c r="A404" s="13">
        <v>9987</v>
      </c>
      <c r="B404" s="5" t="s">
        <v>1179</v>
      </c>
      <c r="C404" s="14" t="s">
        <v>957</v>
      </c>
      <c r="D404" s="14"/>
      <c r="E404" s="14"/>
      <c r="F404" s="22"/>
      <c r="G404" s="22"/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/>
      <c r="Q404" s="18"/>
      <c r="R404" s="18"/>
      <c r="S404" s="18"/>
      <c r="T404" s="18">
        <v>0</v>
      </c>
      <c r="U404" s="18">
        <v>0</v>
      </c>
    </row>
    <row r="405" spans="1:21" ht="24" hidden="1" x14ac:dyDescent="0.35">
      <c r="A405" s="13">
        <v>9988</v>
      </c>
      <c r="B405" s="5" t="s">
        <v>1180</v>
      </c>
      <c r="C405" s="14" t="s">
        <v>957</v>
      </c>
      <c r="D405" s="14"/>
      <c r="E405" s="14"/>
      <c r="F405" s="22"/>
      <c r="G405" s="22"/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/>
      <c r="Q405" s="18"/>
      <c r="R405" s="18"/>
      <c r="S405" s="18"/>
      <c r="T405" s="18">
        <v>0</v>
      </c>
      <c r="U405" s="18">
        <v>0</v>
      </c>
    </row>
    <row r="406" spans="1:21" ht="24.5" hidden="1" x14ac:dyDescent="0.35">
      <c r="A406" s="13">
        <v>10049</v>
      </c>
      <c r="B406" s="5" t="s">
        <v>610</v>
      </c>
      <c r="C406" s="14" t="s">
        <v>1221</v>
      </c>
      <c r="D406" s="14" t="str">
        <f>IFERROR(VLOOKUP(A406,[2]Planilha2!$A$5:$B$1099,2,0),"-")</f>
        <v>Comisiones</v>
      </c>
      <c r="E406" s="14" t="s">
        <v>273</v>
      </c>
      <c r="F406" s="22"/>
      <c r="G406" s="22">
        <v>11</v>
      </c>
      <c r="H406" s="65">
        <v>0</v>
      </c>
      <c r="I406" s="65">
        <v>0</v>
      </c>
      <c r="J406" s="65">
        <v>0</v>
      </c>
      <c r="K406" s="65">
        <v>0</v>
      </c>
      <c r="L406" s="65">
        <v>0</v>
      </c>
      <c r="M406" s="65">
        <v>0</v>
      </c>
      <c r="N406" s="65">
        <v>0</v>
      </c>
      <c r="O406" s="65">
        <v>0</v>
      </c>
      <c r="P406" s="65"/>
      <c r="Q406" s="65"/>
      <c r="R406" s="65"/>
      <c r="S406" s="65"/>
      <c r="T406" s="65">
        <v>0</v>
      </c>
      <c r="U406" s="65">
        <v>6964485.4381999997</v>
      </c>
    </row>
    <row r="407" spans="1:21" x14ac:dyDescent="0.35">
      <c r="A407" s="13">
        <v>9125</v>
      </c>
      <c r="B407" s="5" t="s">
        <v>921</v>
      </c>
      <c r="C407" s="14" t="s">
        <v>1222</v>
      </c>
      <c r="D407" s="14" t="s">
        <v>1328</v>
      </c>
      <c r="E407" s="14" t="s">
        <v>21</v>
      </c>
      <c r="F407" s="68">
        <f>A407</f>
        <v>9125</v>
      </c>
      <c r="G407" s="22">
        <v>11</v>
      </c>
      <c r="H407" s="71">
        <f>IFERROR(VLOOKUP(F407,aux!$A$4:$N$22,2,0),0)*1000</f>
        <v>1146</v>
      </c>
      <c r="I407" s="71">
        <f>IFERROR(VLOOKUP(F407,aux!$A$4:$N$22,3,0),0)*1000</f>
        <v>4869</v>
      </c>
      <c r="J407" s="71">
        <f>IFERROR(VLOOKUP(F407,aux!$A$4:$N$22,4,0),0)*1000</f>
        <v>3115</v>
      </c>
      <c r="K407" s="71">
        <f>IFERROR(VLOOKUP(F407,aux!$A$4:$N$22,5,0),0)*1000</f>
        <v>7980</v>
      </c>
      <c r="L407" s="71">
        <f>IFERROR(VLOOKUP(F407,aux!$A$4:$N$22,6,0),0)*1000</f>
        <v>0</v>
      </c>
      <c r="M407" s="71">
        <f>IFERROR(VLOOKUP(F407,aux!$A$4:$N$22,7,0),0)*1000</f>
        <v>15379</v>
      </c>
      <c r="N407" s="71">
        <f>IFERROR(VLOOKUP(F407,aux!$A$4:$N$22,8,0),0)*1000</f>
        <v>1275</v>
      </c>
      <c r="O407" s="71">
        <f>IFERROR(VLOOKUP(F407,aux!$A$4:$N$22,9,0),0)*1000</f>
        <v>5265</v>
      </c>
      <c r="P407" s="71">
        <f>IFERROR(VLOOKUP(F407,aux!$A$4:$N$22,10,0),0)*1000</f>
        <v>0</v>
      </c>
      <c r="Q407" s="71"/>
      <c r="R407" s="71"/>
      <c r="S407" s="71"/>
      <c r="T407" s="71">
        <f>SUM(H407:S407)</f>
        <v>39029</v>
      </c>
      <c r="U407" s="71">
        <f>IFERROR(VLOOKUP(F407,aux!$A$4:$N$22,14,0),0)*1000</f>
        <v>140000</v>
      </c>
    </row>
    <row r="408" spans="1:21" ht="24" hidden="1" x14ac:dyDescent="0.35">
      <c r="A408" s="13">
        <v>10084</v>
      </c>
      <c r="B408" s="5" t="s">
        <v>968</v>
      </c>
      <c r="C408" s="14" t="s">
        <v>604</v>
      </c>
      <c r="D408" s="14"/>
      <c r="E408" s="14"/>
      <c r="F408" s="22"/>
      <c r="G408" s="22"/>
      <c r="H408" s="18">
        <v>136996.84845143234</v>
      </c>
      <c r="I408" s="18">
        <v>421990</v>
      </c>
      <c r="J408" s="18">
        <v>421990</v>
      </c>
      <c r="K408" s="18">
        <v>377100</v>
      </c>
      <c r="L408" s="18">
        <v>148589</v>
      </c>
      <c r="M408" s="18">
        <v>132000</v>
      </c>
      <c r="N408" s="18">
        <v>0</v>
      </c>
      <c r="O408" s="18">
        <v>0</v>
      </c>
      <c r="P408" s="18"/>
      <c r="Q408" s="18"/>
      <c r="R408" s="18"/>
      <c r="S408" s="18"/>
      <c r="T408" s="18">
        <v>1638665.8484514323</v>
      </c>
      <c r="U408" s="18">
        <v>2263000</v>
      </c>
    </row>
    <row r="409" spans="1:21" ht="24" hidden="1" x14ac:dyDescent="0.35">
      <c r="A409" s="13">
        <v>10099</v>
      </c>
      <c r="B409" s="5" t="s">
        <v>969</v>
      </c>
      <c r="C409" s="14" t="s">
        <v>605</v>
      </c>
      <c r="D409" s="14"/>
      <c r="E409" s="14"/>
      <c r="F409" s="22"/>
      <c r="G409" s="22"/>
      <c r="H409" s="18">
        <v>168537</v>
      </c>
      <c r="I409" s="18">
        <v>92600</v>
      </c>
      <c r="J409" s="18">
        <v>46378</v>
      </c>
      <c r="K409" s="18">
        <v>0</v>
      </c>
      <c r="L409" s="18">
        <v>0</v>
      </c>
      <c r="M409" s="18">
        <v>50000</v>
      </c>
      <c r="N409" s="18">
        <v>0</v>
      </c>
      <c r="O409" s="18">
        <v>0</v>
      </c>
      <c r="P409" s="18"/>
      <c r="Q409" s="18"/>
      <c r="R409" s="18"/>
      <c r="S409" s="18"/>
      <c r="T409" s="18">
        <v>357515</v>
      </c>
      <c r="U409" s="18">
        <v>1557400</v>
      </c>
    </row>
    <row r="410" spans="1:21" hidden="1" x14ac:dyDescent="0.35">
      <c r="A410" s="13">
        <v>10119</v>
      </c>
      <c r="B410" s="5" t="s">
        <v>611</v>
      </c>
      <c r="C410" s="14" t="s">
        <v>936</v>
      </c>
      <c r="D410" s="14"/>
      <c r="E410" s="14"/>
      <c r="F410" s="22"/>
      <c r="G410" s="22"/>
      <c r="H410" s="19">
        <v>0</v>
      </c>
      <c r="I410" s="19">
        <v>0</v>
      </c>
      <c r="J410" s="19">
        <v>0</v>
      </c>
      <c r="K410" s="19">
        <v>0</v>
      </c>
      <c r="L410" s="19">
        <v>0</v>
      </c>
      <c r="M410" s="19">
        <v>0</v>
      </c>
      <c r="N410" s="19">
        <v>0</v>
      </c>
      <c r="O410" s="19">
        <v>0</v>
      </c>
      <c r="P410" s="19"/>
      <c r="Q410" s="19"/>
      <c r="R410" s="19"/>
      <c r="S410" s="19"/>
      <c r="T410" s="18">
        <v>0</v>
      </c>
      <c r="U410" s="19">
        <v>0</v>
      </c>
    </row>
    <row r="411" spans="1:21" ht="36" hidden="1" x14ac:dyDescent="0.35">
      <c r="A411" s="13">
        <v>10120</v>
      </c>
      <c r="B411" s="5" t="s">
        <v>612</v>
      </c>
      <c r="C411" s="14" t="s">
        <v>606</v>
      </c>
      <c r="D411" s="14"/>
      <c r="E411" s="14"/>
      <c r="F411" s="22"/>
      <c r="G411" s="22"/>
      <c r="H411" s="18">
        <v>0</v>
      </c>
      <c r="I411" s="18">
        <v>-24000</v>
      </c>
      <c r="J411" s="18">
        <v>0</v>
      </c>
      <c r="K411" s="18">
        <v>0</v>
      </c>
      <c r="L411" s="18">
        <v>0</v>
      </c>
      <c r="M411" s="18">
        <v>0</v>
      </c>
      <c r="N411" s="18">
        <v>0</v>
      </c>
      <c r="O411" s="18">
        <v>0</v>
      </c>
      <c r="P411" s="18"/>
      <c r="Q411" s="18"/>
      <c r="R411" s="18"/>
      <c r="S411" s="18"/>
      <c r="T411" s="18">
        <v>-24000</v>
      </c>
      <c r="U411" s="18">
        <v>0</v>
      </c>
    </row>
    <row r="412" spans="1:21" hidden="1" x14ac:dyDescent="0.35">
      <c r="A412" s="13">
        <v>10121</v>
      </c>
      <c r="B412" s="5" t="s">
        <v>613</v>
      </c>
      <c r="C412" s="14" t="s">
        <v>937</v>
      </c>
      <c r="D412" s="14"/>
      <c r="E412" s="14"/>
      <c r="F412" s="22"/>
      <c r="G412" s="22"/>
      <c r="H412" s="19">
        <v>0</v>
      </c>
      <c r="I412" s="19">
        <v>0</v>
      </c>
      <c r="J412" s="19">
        <v>0</v>
      </c>
      <c r="K412" s="19">
        <v>0</v>
      </c>
      <c r="L412" s="19">
        <v>0</v>
      </c>
      <c r="M412" s="19">
        <v>0</v>
      </c>
      <c r="N412" s="19">
        <v>0</v>
      </c>
      <c r="O412" s="19">
        <v>0</v>
      </c>
      <c r="P412" s="19"/>
      <c r="Q412" s="19"/>
      <c r="R412" s="19"/>
      <c r="S412" s="19"/>
      <c r="T412" s="18">
        <v>0</v>
      </c>
      <c r="U412" s="19">
        <v>0</v>
      </c>
    </row>
    <row r="413" spans="1:21" hidden="1" x14ac:dyDescent="0.35">
      <c r="A413" s="13">
        <v>10177</v>
      </c>
      <c r="B413" s="5" t="s">
        <v>614</v>
      </c>
      <c r="C413" s="14" t="s">
        <v>937</v>
      </c>
      <c r="D413" s="14"/>
      <c r="E413" s="14"/>
      <c r="F413" s="22"/>
      <c r="G413" s="22"/>
      <c r="H413" s="19">
        <v>0</v>
      </c>
      <c r="I413" s="19">
        <v>0</v>
      </c>
      <c r="J413" s="19">
        <v>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/>
      <c r="Q413" s="19"/>
      <c r="R413" s="19"/>
      <c r="S413" s="19"/>
      <c r="T413" s="18">
        <v>0</v>
      </c>
      <c r="U413" s="19">
        <v>0</v>
      </c>
    </row>
    <row r="414" spans="1:21" hidden="1" x14ac:dyDescent="0.35">
      <c r="A414" s="13">
        <v>10258</v>
      </c>
      <c r="B414" s="10" t="s">
        <v>1182</v>
      </c>
      <c r="C414" s="14" t="s">
        <v>1221</v>
      </c>
      <c r="D414" s="14" t="str">
        <f>IFERROR(VLOOKUP(A414,[2]Planilha2!$A$5:$B$1099,2,0),"-")</f>
        <v>Dac Logístico</v>
      </c>
      <c r="E414" s="14" t="s">
        <v>17</v>
      </c>
      <c r="F414" s="22"/>
      <c r="G414" s="22">
        <v>11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/>
      <c r="Q414" s="65"/>
      <c r="R414" s="65"/>
      <c r="S414" s="65"/>
      <c r="T414" s="65">
        <v>0</v>
      </c>
      <c r="U414" s="65">
        <v>28000</v>
      </c>
    </row>
    <row r="415" spans="1:21" hidden="1" x14ac:dyDescent="0.35">
      <c r="A415" s="13">
        <v>10259</v>
      </c>
      <c r="B415" s="5" t="s">
        <v>616</v>
      </c>
      <c r="C415" s="14" t="s">
        <v>608</v>
      </c>
      <c r="D415" s="14"/>
      <c r="E415" s="14"/>
      <c r="F415" s="22"/>
      <c r="G415" s="22">
        <v>10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/>
      <c r="Q415" s="18"/>
      <c r="R415" s="18"/>
      <c r="S415" s="18"/>
      <c r="T415" s="18">
        <v>0</v>
      </c>
      <c r="U415" s="18">
        <v>2050</v>
      </c>
    </row>
    <row r="416" spans="1:21" ht="24" hidden="1" x14ac:dyDescent="0.35">
      <c r="A416" s="13">
        <v>10414</v>
      </c>
      <c r="B416" s="5" t="s">
        <v>1141</v>
      </c>
      <c r="C416" s="14" t="s">
        <v>604</v>
      </c>
      <c r="D416" s="14"/>
      <c r="E416" s="14"/>
      <c r="F416" s="22"/>
      <c r="G416" s="22"/>
      <c r="H416" s="18">
        <v>-28400</v>
      </c>
      <c r="I416" s="18">
        <v>303520.00000000006</v>
      </c>
      <c r="J416" s="18">
        <v>57710.000000000007</v>
      </c>
      <c r="K416" s="18">
        <v>-28700.000000000004</v>
      </c>
      <c r="L416" s="18">
        <v>0</v>
      </c>
      <c r="M416" s="18">
        <v>657969.33070399228</v>
      </c>
      <c r="N416" s="18">
        <v>0</v>
      </c>
      <c r="O416" s="18">
        <v>0</v>
      </c>
      <c r="P416" s="18"/>
      <c r="Q416" s="18"/>
      <c r="R416" s="18"/>
      <c r="S416" s="18"/>
      <c r="T416" s="18">
        <v>962099.33070399228</v>
      </c>
      <c r="U416" s="18">
        <v>8737196.9999999981</v>
      </c>
    </row>
    <row r="417" spans="1:21" ht="24" hidden="1" x14ac:dyDescent="0.35">
      <c r="A417" s="13">
        <v>10415</v>
      </c>
      <c r="B417" s="5" t="s">
        <v>619</v>
      </c>
      <c r="C417" s="14" t="s">
        <v>604</v>
      </c>
      <c r="D417" s="14"/>
      <c r="E417" s="14"/>
      <c r="F417" s="22"/>
      <c r="G417" s="22"/>
      <c r="H417" s="18">
        <v>0</v>
      </c>
      <c r="I417" s="18">
        <v>0</v>
      </c>
      <c r="J417" s="18">
        <v>-39640</v>
      </c>
      <c r="K417" s="18">
        <v>0</v>
      </c>
      <c r="L417" s="18">
        <v>0</v>
      </c>
      <c r="M417" s="18">
        <v>61593.387202134123</v>
      </c>
      <c r="N417" s="18">
        <v>0</v>
      </c>
      <c r="O417" s="18">
        <v>0</v>
      </c>
      <c r="P417" s="18"/>
      <c r="Q417" s="18"/>
      <c r="R417" s="18"/>
      <c r="S417" s="18"/>
      <c r="T417" s="18">
        <v>21953.387202134123</v>
      </c>
      <c r="U417" s="18">
        <v>2712760.9999999995</v>
      </c>
    </row>
    <row r="418" spans="1:21" ht="36" hidden="1" x14ac:dyDescent="0.35">
      <c r="A418" s="13">
        <v>10487</v>
      </c>
      <c r="B418" s="5" t="s">
        <v>623</v>
      </c>
      <c r="C418" s="14" t="s">
        <v>606</v>
      </c>
      <c r="D418" s="14"/>
      <c r="E418" s="14"/>
      <c r="F418" s="22"/>
      <c r="G418" s="22"/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/>
      <c r="Q418" s="18"/>
      <c r="R418" s="18"/>
      <c r="S418" s="18"/>
      <c r="T418" s="18">
        <v>0</v>
      </c>
      <c r="U418" s="18">
        <v>0</v>
      </c>
    </row>
    <row r="419" spans="1:21" hidden="1" x14ac:dyDescent="0.35">
      <c r="A419" s="13">
        <v>10495</v>
      </c>
      <c r="B419" s="5" t="s">
        <v>970</v>
      </c>
      <c r="C419" s="14" t="s">
        <v>951</v>
      </c>
      <c r="D419" s="14"/>
      <c r="E419" s="14"/>
      <c r="F419" s="22"/>
      <c r="G419" s="22"/>
      <c r="H419" s="18">
        <v>17550.000000000004</v>
      </c>
      <c r="I419" s="18">
        <v>232740</v>
      </c>
      <c r="J419" s="18">
        <v>69570</v>
      </c>
      <c r="K419" s="18">
        <v>-23270.000000000004</v>
      </c>
      <c r="L419" s="18">
        <v>0</v>
      </c>
      <c r="M419" s="18">
        <v>553320</v>
      </c>
      <c r="N419" s="18">
        <v>0</v>
      </c>
      <c r="O419" s="18">
        <v>0</v>
      </c>
      <c r="P419" s="18"/>
      <c r="Q419" s="18"/>
      <c r="R419" s="18"/>
      <c r="S419" s="18"/>
      <c r="T419" s="18">
        <v>849910.00000000012</v>
      </c>
      <c r="U419" s="18">
        <v>6639858.5888171997</v>
      </c>
    </row>
    <row r="420" spans="1:21" hidden="1" x14ac:dyDescent="0.35">
      <c r="A420" s="13">
        <v>10514</v>
      </c>
      <c r="B420" s="5" t="s">
        <v>626</v>
      </c>
      <c r="C420" s="14" t="s">
        <v>951</v>
      </c>
      <c r="D420" s="14"/>
      <c r="E420" s="14"/>
      <c r="F420" s="22"/>
      <c r="G420" s="22"/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131750.99999999997</v>
      </c>
      <c r="N420" s="18">
        <v>0</v>
      </c>
      <c r="O420" s="18">
        <v>0</v>
      </c>
      <c r="P420" s="18"/>
      <c r="Q420" s="18"/>
      <c r="R420" s="18"/>
      <c r="S420" s="18"/>
      <c r="T420" s="18">
        <v>131750.99999999997</v>
      </c>
      <c r="U420" s="18">
        <v>2109073.0000000005</v>
      </c>
    </row>
    <row r="421" spans="1:21" ht="24" hidden="1" x14ac:dyDescent="0.35">
      <c r="A421" s="13">
        <v>10521</v>
      </c>
      <c r="B421" s="5" t="s">
        <v>627</v>
      </c>
      <c r="C421" s="14" t="s">
        <v>605</v>
      </c>
      <c r="D421" s="14"/>
      <c r="E421" s="14"/>
      <c r="F421" s="22"/>
      <c r="G421" s="22"/>
      <c r="H421" s="18">
        <v>41200</v>
      </c>
      <c r="I421" s="18">
        <v>34500</v>
      </c>
      <c r="J421" s="18">
        <v>26900</v>
      </c>
      <c r="K421" s="18">
        <v>36300</v>
      </c>
      <c r="L421" s="18">
        <v>25100</v>
      </c>
      <c r="M421" s="18">
        <v>33000</v>
      </c>
      <c r="N421" s="18">
        <v>0</v>
      </c>
      <c r="O421" s="18">
        <v>0</v>
      </c>
      <c r="P421" s="18"/>
      <c r="Q421" s="18"/>
      <c r="R421" s="18"/>
      <c r="S421" s="18"/>
      <c r="T421" s="18">
        <v>196999.99999999997</v>
      </c>
      <c r="U421" s="18">
        <v>400000</v>
      </c>
    </row>
    <row r="422" spans="1:21" ht="24" hidden="1" x14ac:dyDescent="0.35">
      <c r="A422" s="13">
        <v>10536</v>
      </c>
      <c r="B422" s="5" t="s">
        <v>1145</v>
      </c>
      <c r="C422" s="14" t="s">
        <v>604</v>
      </c>
      <c r="D422" s="14"/>
      <c r="E422" s="14"/>
      <c r="F422" s="22"/>
      <c r="G422" s="22"/>
      <c r="H422" s="18">
        <v>4000</v>
      </c>
      <c r="I422" s="18">
        <v>10240.000000000002</v>
      </c>
      <c r="J422" s="18">
        <v>2969.9999999999995</v>
      </c>
      <c r="K422" s="18">
        <v>-949.99999999999977</v>
      </c>
      <c r="L422" s="18">
        <v>0</v>
      </c>
      <c r="M422" s="18">
        <v>22870.000000000004</v>
      </c>
      <c r="N422" s="18">
        <v>0</v>
      </c>
      <c r="O422" s="18">
        <v>0</v>
      </c>
      <c r="P422" s="18"/>
      <c r="Q422" s="18"/>
      <c r="R422" s="18"/>
      <c r="S422" s="18"/>
      <c r="T422" s="18">
        <v>39130.000000000007</v>
      </c>
      <c r="U422" s="18">
        <v>310000</v>
      </c>
    </row>
    <row r="423" spans="1:21" ht="24" hidden="1" x14ac:dyDescent="0.35">
      <c r="A423" s="13">
        <v>10537</v>
      </c>
      <c r="B423" s="5" t="s">
        <v>628</v>
      </c>
      <c r="C423" s="14" t="s">
        <v>604</v>
      </c>
      <c r="D423" s="14"/>
      <c r="E423" s="14"/>
      <c r="F423" s="22"/>
      <c r="G423" s="22"/>
      <c r="H423" s="18">
        <v>27000</v>
      </c>
      <c r="I423" s="18">
        <v>64959.999999999993</v>
      </c>
      <c r="J423" s="18">
        <v>22420</v>
      </c>
      <c r="K423" s="18">
        <v>0</v>
      </c>
      <c r="L423" s="18">
        <v>0</v>
      </c>
      <c r="M423" s="18">
        <v>275570</v>
      </c>
      <c r="N423" s="18">
        <v>0</v>
      </c>
      <c r="O423" s="18">
        <v>0</v>
      </c>
      <c r="P423" s="18"/>
      <c r="Q423" s="18"/>
      <c r="R423" s="18"/>
      <c r="S423" s="18"/>
      <c r="T423" s="18">
        <v>389950</v>
      </c>
      <c r="U423" s="18">
        <v>2620000</v>
      </c>
    </row>
    <row r="424" spans="1:21" ht="24" hidden="1" x14ac:dyDescent="0.35">
      <c r="A424" s="13">
        <v>10592</v>
      </c>
      <c r="B424" s="5" t="s">
        <v>971</v>
      </c>
      <c r="C424" s="14" t="s">
        <v>605</v>
      </c>
      <c r="D424" s="14"/>
      <c r="E424" s="14"/>
      <c r="F424" s="22"/>
      <c r="G424" s="22"/>
      <c r="H424" s="18">
        <v>24000</v>
      </c>
      <c r="I424" s="18">
        <v>24000</v>
      </c>
      <c r="J424" s="18">
        <v>24000</v>
      </c>
      <c r="K424" s="18">
        <v>24000</v>
      </c>
      <c r="L424" s="18">
        <v>24000</v>
      </c>
      <c r="M424" s="18">
        <v>23516</v>
      </c>
      <c r="N424" s="18">
        <v>0</v>
      </c>
      <c r="O424" s="18">
        <v>0</v>
      </c>
      <c r="P424" s="18"/>
      <c r="Q424" s="18"/>
      <c r="R424" s="18"/>
      <c r="S424" s="18"/>
      <c r="T424" s="18">
        <v>143516</v>
      </c>
      <c r="U424" s="18">
        <v>282224</v>
      </c>
    </row>
    <row r="425" spans="1:21" ht="24.5" hidden="1" x14ac:dyDescent="0.35">
      <c r="A425" s="13">
        <v>10615</v>
      </c>
      <c r="B425" s="5" t="s">
        <v>630</v>
      </c>
      <c r="C425" s="14" t="s">
        <v>938</v>
      </c>
      <c r="D425" s="14"/>
      <c r="E425" s="14"/>
      <c r="F425" s="22"/>
      <c r="G425" s="22"/>
      <c r="H425" s="19">
        <v>0</v>
      </c>
      <c r="I425" s="19">
        <v>0</v>
      </c>
      <c r="J425" s="19">
        <v>0</v>
      </c>
      <c r="K425" s="19">
        <v>0</v>
      </c>
      <c r="L425" s="19">
        <v>0</v>
      </c>
      <c r="M425" s="19">
        <v>0</v>
      </c>
      <c r="N425" s="19">
        <v>0</v>
      </c>
      <c r="O425" s="19">
        <v>0</v>
      </c>
      <c r="P425" s="19"/>
      <c r="Q425" s="19"/>
      <c r="R425" s="19"/>
      <c r="S425" s="19"/>
      <c r="T425" s="18">
        <v>0</v>
      </c>
      <c r="U425" s="19">
        <v>0</v>
      </c>
    </row>
    <row r="426" spans="1:21" hidden="1" x14ac:dyDescent="0.35">
      <c r="A426" s="13">
        <v>10744</v>
      </c>
      <c r="B426" s="5" t="s">
        <v>631</v>
      </c>
      <c r="C426" s="17"/>
      <c r="D426" s="14"/>
      <c r="E426" s="14"/>
      <c r="F426" s="22"/>
      <c r="G426" s="22"/>
      <c r="H426" s="19">
        <v>0</v>
      </c>
      <c r="I426" s="19">
        <v>0</v>
      </c>
      <c r="J426" s="19">
        <v>0</v>
      </c>
      <c r="K426" s="19">
        <v>0</v>
      </c>
      <c r="L426" s="19">
        <v>0</v>
      </c>
      <c r="M426" s="19">
        <v>0</v>
      </c>
      <c r="N426" s="19">
        <v>0</v>
      </c>
      <c r="O426" s="19">
        <v>0</v>
      </c>
      <c r="P426" s="19"/>
      <c r="Q426" s="19"/>
      <c r="R426" s="19"/>
      <c r="S426" s="19"/>
      <c r="T426" s="18">
        <v>0</v>
      </c>
      <c r="U426" s="19">
        <v>0</v>
      </c>
    </row>
    <row r="427" spans="1:21" ht="24" hidden="1" x14ac:dyDescent="0.35">
      <c r="A427" s="13">
        <v>10775</v>
      </c>
      <c r="B427" s="10" t="s">
        <v>1185</v>
      </c>
      <c r="C427" s="14" t="s">
        <v>1221</v>
      </c>
      <c r="D427" s="14" t="str">
        <f>IFERROR(VLOOKUP(A427,[2]Planilha2!$A$5:$B$1099,2,0),"-")</f>
        <v>Costo de lo vendido</v>
      </c>
      <c r="E427" s="14" t="s">
        <v>46</v>
      </c>
      <c r="F427" s="22"/>
      <c r="G427" s="22">
        <v>11</v>
      </c>
      <c r="H427" s="65">
        <v>0</v>
      </c>
      <c r="I427" s="65">
        <v>0</v>
      </c>
      <c r="J427" s="65">
        <v>0</v>
      </c>
      <c r="K427" s="65">
        <v>-674930</v>
      </c>
      <c r="L427" s="65">
        <v>-396732</v>
      </c>
      <c r="M427" s="65">
        <v>-99704</v>
      </c>
      <c r="N427" s="65">
        <v>251636</v>
      </c>
      <c r="O427" s="65">
        <v>-144609</v>
      </c>
      <c r="P427" s="65"/>
      <c r="Q427" s="65"/>
      <c r="R427" s="65"/>
      <c r="S427" s="65"/>
      <c r="T427" s="65">
        <v>-1064339</v>
      </c>
      <c r="U427" s="65">
        <v>1546000</v>
      </c>
    </row>
    <row r="428" spans="1:21" ht="24" hidden="1" x14ac:dyDescent="0.35">
      <c r="A428" s="13">
        <v>10826</v>
      </c>
      <c r="B428" s="5" t="s">
        <v>632</v>
      </c>
      <c r="C428" s="14" t="s">
        <v>605</v>
      </c>
      <c r="D428" s="14"/>
      <c r="E428" s="14"/>
      <c r="F428" s="22"/>
      <c r="G428" s="22"/>
      <c r="H428" s="18">
        <v>0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8">
        <v>0</v>
      </c>
      <c r="P428" s="18"/>
      <c r="Q428" s="18"/>
      <c r="R428" s="18"/>
      <c r="S428" s="18"/>
      <c r="T428" s="18">
        <v>0</v>
      </c>
      <c r="U428" s="18">
        <v>2546382.3309999998</v>
      </c>
    </row>
    <row r="429" spans="1:21" hidden="1" x14ac:dyDescent="0.35">
      <c r="A429" s="13">
        <v>10829</v>
      </c>
      <c r="B429" s="5" t="s">
        <v>633</v>
      </c>
      <c r="C429" s="17"/>
      <c r="D429" s="14"/>
      <c r="E429" s="14"/>
      <c r="F429" s="22"/>
      <c r="G429" s="22"/>
      <c r="H429" s="19">
        <v>0</v>
      </c>
      <c r="I429" s="19">
        <v>0</v>
      </c>
      <c r="J429" s="19">
        <v>0</v>
      </c>
      <c r="K429" s="19">
        <v>0</v>
      </c>
      <c r="L429" s="19">
        <v>0</v>
      </c>
      <c r="M429" s="19">
        <v>0</v>
      </c>
      <c r="N429" s="19">
        <v>0</v>
      </c>
      <c r="O429" s="19">
        <v>0</v>
      </c>
      <c r="P429" s="19"/>
      <c r="Q429" s="19"/>
      <c r="R429" s="19"/>
      <c r="S429" s="19"/>
      <c r="T429" s="18">
        <v>0</v>
      </c>
      <c r="U429" s="19">
        <v>0</v>
      </c>
    </row>
    <row r="430" spans="1:21" ht="24" hidden="1" x14ac:dyDescent="0.35">
      <c r="A430" s="13">
        <v>10876</v>
      </c>
      <c r="B430" s="5" t="s">
        <v>634</v>
      </c>
      <c r="C430" s="14" t="s">
        <v>952</v>
      </c>
      <c r="D430" s="14"/>
      <c r="E430" s="14"/>
      <c r="F430" s="22"/>
      <c r="G430" s="22"/>
      <c r="H430" s="18">
        <v>0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/>
      <c r="Q430" s="18"/>
      <c r="R430" s="18"/>
      <c r="S430" s="18"/>
      <c r="T430" s="18">
        <v>0</v>
      </c>
      <c r="U430" s="18">
        <v>82512.499999999985</v>
      </c>
    </row>
    <row r="431" spans="1:21" ht="24" hidden="1" x14ac:dyDescent="0.35">
      <c r="A431" s="13">
        <v>10899</v>
      </c>
      <c r="B431" s="5" t="s">
        <v>965</v>
      </c>
      <c r="C431" s="14" t="s">
        <v>939</v>
      </c>
      <c r="D431" s="14"/>
      <c r="E431" s="14"/>
      <c r="F431" s="22"/>
      <c r="G431" s="22"/>
      <c r="H431" s="19">
        <v>0</v>
      </c>
      <c r="I431" s="19">
        <v>0</v>
      </c>
      <c r="J431" s="19">
        <v>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/>
      <c r="Q431" s="19"/>
      <c r="R431" s="19"/>
      <c r="S431" s="19"/>
      <c r="T431" s="18">
        <v>0</v>
      </c>
      <c r="U431" s="19">
        <v>0</v>
      </c>
    </row>
    <row r="432" spans="1:21" hidden="1" x14ac:dyDescent="0.35">
      <c r="A432" s="13">
        <v>10985</v>
      </c>
      <c r="B432" s="5" t="s">
        <v>1146</v>
      </c>
      <c r="C432" s="14" t="s">
        <v>1221</v>
      </c>
      <c r="D432" s="14" t="str">
        <f>IFERROR(VLOOKUP(A432,[2]Planilha2!$A$5:$B$1099,2,0),"-")</f>
        <v>DFR</v>
      </c>
      <c r="E432" s="14" t="s">
        <v>21</v>
      </c>
      <c r="F432" s="22"/>
      <c r="G432" s="22">
        <v>11</v>
      </c>
      <c r="H432" s="65">
        <v>51400</v>
      </c>
      <c r="I432" s="65">
        <v>29000</v>
      </c>
      <c r="J432" s="65">
        <v>34000</v>
      </c>
      <c r="K432" s="65">
        <v>59000</v>
      </c>
      <c r="L432" s="65">
        <v>36000</v>
      </c>
      <c r="M432" s="65">
        <v>48000</v>
      </c>
      <c r="N432" s="65">
        <v>125000</v>
      </c>
      <c r="O432" s="65">
        <v>154000</v>
      </c>
      <c r="P432" s="65"/>
      <c r="Q432" s="65"/>
      <c r="R432" s="65"/>
      <c r="S432" s="65"/>
      <c r="T432" s="65">
        <v>536400</v>
      </c>
      <c r="U432" s="65">
        <v>114000</v>
      </c>
    </row>
    <row r="433" spans="1:21" ht="24" hidden="1" x14ac:dyDescent="0.35">
      <c r="A433" s="13">
        <v>10995</v>
      </c>
      <c r="B433" s="5" t="s">
        <v>972</v>
      </c>
      <c r="C433" s="14" t="s">
        <v>605</v>
      </c>
      <c r="D433" s="14"/>
      <c r="E433" s="14"/>
      <c r="F433" s="22"/>
      <c r="G433" s="22"/>
      <c r="H433" s="18">
        <v>40800</v>
      </c>
      <c r="I433" s="18">
        <v>59170</v>
      </c>
      <c r="J433" s="18">
        <v>19600</v>
      </c>
      <c r="K433" s="18">
        <v>0</v>
      </c>
      <c r="L433" s="18">
        <v>0</v>
      </c>
      <c r="M433" s="18">
        <v>94000</v>
      </c>
      <c r="N433" s="18">
        <v>0</v>
      </c>
      <c r="O433" s="18">
        <v>0</v>
      </c>
      <c r="P433" s="18"/>
      <c r="Q433" s="18"/>
      <c r="R433" s="18"/>
      <c r="S433" s="18"/>
      <c r="T433" s="18">
        <v>213570</v>
      </c>
      <c r="U433" s="18">
        <v>1130800</v>
      </c>
    </row>
    <row r="434" spans="1:21" ht="24" hidden="1" x14ac:dyDescent="0.35">
      <c r="A434" s="13">
        <v>11009</v>
      </c>
      <c r="B434" s="5" t="s">
        <v>637</v>
      </c>
      <c r="C434" s="14" t="s">
        <v>605</v>
      </c>
      <c r="D434" s="14"/>
      <c r="E434" s="14"/>
      <c r="F434" s="22"/>
      <c r="G434" s="22"/>
      <c r="H434" s="18">
        <v>19431</v>
      </c>
      <c r="I434" s="18">
        <v>20194</v>
      </c>
      <c r="J434" s="18">
        <v>33900</v>
      </c>
      <c r="K434" s="18">
        <v>0</v>
      </c>
      <c r="L434" s="18">
        <v>0</v>
      </c>
      <c r="M434" s="18">
        <v>50620</v>
      </c>
      <c r="N434" s="18">
        <v>0</v>
      </c>
      <c r="O434" s="18">
        <v>0</v>
      </c>
      <c r="P434" s="18"/>
      <c r="Q434" s="18"/>
      <c r="R434" s="18"/>
      <c r="S434" s="18"/>
      <c r="T434" s="18">
        <v>124145.00000000001</v>
      </c>
      <c r="U434" s="18">
        <v>607528</v>
      </c>
    </row>
    <row r="435" spans="1:21" ht="24" hidden="1" x14ac:dyDescent="0.35">
      <c r="A435" s="13">
        <v>11032</v>
      </c>
      <c r="B435" s="5" t="s">
        <v>638</v>
      </c>
      <c r="C435" s="14" t="s">
        <v>953</v>
      </c>
      <c r="D435" s="14"/>
      <c r="E435" s="14"/>
      <c r="F435" s="22"/>
      <c r="G435" s="22"/>
      <c r="H435" s="18">
        <v>0</v>
      </c>
      <c r="I435" s="18">
        <v>0</v>
      </c>
      <c r="J435" s="18">
        <v>0</v>
      </c>
      <c r="K435" s="18">
        <v>66889.999999999985</v>
      </c>
      <c r="L435" s="18">
        <v>0</v>
      </c>
      <c r="M435" s="18">
        <v>103400</v>
      </c>
      <c r="N435" s="18">
        <v>0</v>
      </c>
      <c r="O435" s="18">
        <v>0</v>
      </c>
      <c r="P435" s="18"/>
      <c r="Q435" s="18"/>
      <c r="R435" s="18"/>
      <c r="S435" s="18"/>
      <c r="T435" s="18">
        <v>170290</v>
      </c>
      <c r="U435" s="18">
        <v>227000</v>
      </c>
    </row>
    <row r="436" spans="1:21" ht="24" hidden="1" x14ac:dyDescent="0.35">
      <c r="A436" s="13">
        <v>11053</v>
      </c>
      <c r="B436" s="5" t="s">
        <v>1147</v>
      </c>
      <c r="C436" s="14" t="s">
        <v>605</v>
      </c>
      <c r="D436" s="14"/>
      <c r="E436" s="14"/>
      <c r="F436" s="22"/>
      <c r="G436" s="22"/>
      <c r="H436" s="18">
        <v>0</v>
      </c>
      <c r="I436" s="18">
        <v>35000</v>
      </c>
      <c r="J436" s="18">
        <v>0</v>
      </c>
      <c r="K436" s="18">
        <v>4835</v>
      </c>
      <c r="L436" s="18">
        <v>0</v>
      </c>
      <c r="M436" s="18">
        <v>19437</v>
      </c>
      <c r="N436" s="18">
        <v>0</v>
      </c>
      <c r="O436" s="18">
        <v>0</v>
      </c>
      <c r="P436" s="18"/>
      <c r="Q436" s="18"/>
      <c r="R436" s="18"/>
      <c r="S436" s="18"/>
      <c r="T436" s="18">
        <v>59272.000000000007</v>
      </c>
      <c r="U436" s="18">
        <v>233255</v>
      </c>
    </row>
    <row r="437" spans="1:21" ht="24" hidden="1" x14ac:dyDescent="0.35">
      <c r="A437" s="13">
        <v>11088</v>
      </c>
      <c r="B437" s="5" t="s">
        <v>1148</v>
      </c>
      <c r="C437" s="14" t="s">
        <v>605</v>
      </c>
      <c r="D437" s="14"/>
      <c r="E437" s="14"/>
      <c r="F437" s="22"/>
      <c r="G437" s="22"/>
      <c r="H437" s="18">
        <v>7350</v>
      </c>
      <c r="I437" s="18">
        <v>14700</v>
      </c>
      <c r="J437" s="18">
        <v>29400</v>
      </c>
      <c r="K437" s="18">
        <v>27930</v>
      </c>
      <c r="L437" s="18">
        <v>22050</v>
      </c>
      <c r="M437" s="18">
        <v>0</v>
      </c>
      <c r="N437" s="18">
        <v>0</v>
      </c>
      <c r="O437" s="18">
        <v>0</v>
      </c>
      <c r="P437" s="18"/>
      <c r="Q437" s="18"/>
      <c r="R437" s="18"/>
      <c r="S437" s="18"/>
      <c r="T437" s="18">
        <v>101429.99999999999</v>
      </c>
      <c r="U437" s="18">
        <v>332000</v>
      </c>
    </row>
    <row r="438" spans="1:21" hidden="1" x14ac:dyDescent="0.35">
      <c r="A438" s="13">
        <v>11221</v>
      </c>
      <c r="B438" s="10" t="s">
        <v>1186</v>
      </c>
      <c r="C438" s="14" t="s">
        <v>1221</v>
      </c>
      <c r="D438" s="14" t="str">
        <f>IFERROR(VLOOKUP(A438,[2]Planilha2!$A$5:$B$1099,2,0),"-")</f>
        <v>Dac Mixto</v>
      </c>
      <c r="E438" s="14" t="s">
        <v>62</v>
      </c>
      <c r="F438" s="22"/>
      <c r="G438" s="22">
        <v>11</v>
      </c>
      <c r="H438" s="65">
        <v>-46400</v>
      </c>
      <c r="I438" s="65">
        <v>32600</v>
      </c>
      <c r="J438" s="65">
        <v>45700</v>
      </c>
      <c r="K438" s="65">
        <v>52700</v>
      </c>
      <c r="L438" s="65">
        <v>48700</v>
      </c>
      <c r="M438" s="65">
        <v>48700</v>
      </c>
      <c r="N438" s="65">
        <v>48700</v>
      </c>
      <c r="O438" s="65">
        <v>47600</v>
      </c>
      <c r="P438" s="65"/>
      <c r="Q438" s="65"/>
      <c r="R438" s="65"/>
      <c r="S438" s="65"/>
      <c r="T438" s="65">
        <v>278300</v>
      </c>
      <c r="U438" s="65">
        <v>552000</v>
      </c>
    </row>
    <row r="439" spans="1:21" ht="24" hidden="1" x14ac:dyDescent="0.35">
      <c r="A439" s="13">
        <v>11272</v>
      </c>
      <c r="B439" s="5" t="s">
        <v>642</v>
      </c>
      <c r="C439" s="14" t="s">
        <v>1221</v>
      </c>
      <c r="D439" s="14" t="str">
        <f>IFERROR(VLOOKUP(A439,[2]Planilha2!$A$5:$B$1099,2,0),"-")</f>
        <v>Recuperaciones</v>
      </c>
      <c r="E439" s="14" t="s">
        <v>275</v>
      </c>
      <c r="F439" s="22"/>
      <c r="G439" s="22">
        <v>11</v>
      </c>
      <c r="H439" s="65">
        <v>35629</v>
      </c>
      <c r="I439" s="65">
        <v>45610</v>
      </c>
      <c r="J439" s="65">
        <v>-9000</v>
      </c>
      <c r="K439" s="65">
        <v>5881</v>
      </c>
      <c r="L439" s="65">
        <v>19031</v>
      </c>
      <c r="M439" s="65">
        <v>9195</v>
      </c>
      <c r="N439" s="65">
        <v>5543</v>
      </c>
      <c r="O439" s="65">
        <v>0</v>
      </c>
      <c r="P439" s="65"/>
      <c r="Q439" s="65"/>
      <c r="R439" s="65"/>
      <c r="S439" s="65"/>
      <c r="T439" s="65">
        <v>111889.00000000001</v>
      </c>
      <c r="U439" s="65">
        <v>84000</v>
      </c>
    </row>
    <row r="440" spans="1:21" ht="24.5" hidden="1" x14ac:dyDescent="0.35">
      <c r="A440" s="13">
        <v>11313</v>
      </c>
      <c r="B440" s="5" t="s">
        <v>973</v>
      </c>
      <c r="C440" s="14" t="s">
        <v>939</v>
      </c>
      <c r="D440" s="14"/>
      <c r="E440" s="14"/>
      <c r="F440" s="22"/>
      <c r="G440" s="22"/>
      <c r="H440" s="18">
        <v>6000</v>
      </c>
      <c r="I440" s="18">
        <v>6000</v>
      </c>
      <c r="J440" s="18">
        <v>6000</v>
      </c>
      <c r="K440" s="18">
        <v>6000</v>
      </c>
      <c r="L440" s="18">
        <v>6000</v>
      </c>
      <c r="M440" s="18">
        <v>6053</v>
      </c>
      <c r="N440" s="18">
        <v>0</v>
      </c>
      <c r="O440" s="18">
        <v>0</v>
      </c>
      <c r="P440" s="18"/>
      <c r="Q440" s="18"/>
      <c r="R440" s="18"/>
      <c r="S440" s="18"/>
      <c r="T440" s="18">
        <v>36053</v>
      </c>
      <c r="U440" s="18">
        <v>72637</v>
      </c>
    </row>
    <row r="441" spans="1:21" ht="24" hidden="1" x14ac:dyDescent="0.35">
      <c r="A441" s="13">
        <v>11356</v>
      </c>
      <c r="B441" s="5" t="s">
        <v>643</v>
      </c>
      <c r="C441" s="14" t="s">
        <v>939</v>
      </c>
      <c r="D441" s="14"/>
      <c r="E441" s="14"/>
      <c r="F441" s="22"/>
      <c r="G441" s="22"/>
      <c r="H441" s="18">
        <v>12667</v>
      </c>
      <c r="I441" s="18">
        <v>12512</v>
      </c>
      <c r="J441" s="18">
        <v>0</v>
      </c>
      <c r="K441" s="18">
        <v>0</v>
      </c>
      <c r="L441" s="18">
        <v>0</v>
      </c>
      <c r="M441" s="18">
        <v>12659</v>
      </c>
      <c r="N441" s="18">
        <v>0</v>
      </c>
      <c r="O441" s="18">
        <v>0</v>
      </c>
      <c r="P441" s="18"/>
      <c r="Q441" s="18"/>
      <c r="R441" s="18"/>
      <c r="S441" s="18"/>
      <c r="T441" s="18">
        <v>37838</v>
      </c>
      <c r="U441" s="18">
        <v>153000</v>
      </c>
    </row>
    <row r="442" spans="1:21" ht="24.5" hidden="1" x14ac:dyDescent="0.35">
      <c r="A442" s="13">
        <v>11385</v>
      </c>
      <c r="B442" s="5" t="s">
        <v>966</v>
      </c>
      <c r="C442" s="14" t="s">
        <v>938</v>
      </c>
      <c r="D442" s="14"/>
      <c r="E442" s="14"/>
      <c r="F442" s="22"/>
      <c r="G442" s="22"/>
      <c r="H442" s="19">
        <v>0</v>
      </c>
      <c r="I442" s="19">
        <v>0</v>
      </c>
      <c r="J442" s="19">
        <v>0</v>
      </c>
      <c r="K442" s="19">
        <v>0</v>
      </c>
      <c r="L442" s="19">
        <v>0</v>
      </c>
      <c r="M442" s="19">
        <v>0</v>
      </c>
      <c r="N442" s="19">
        <v>0</v>
      </c>
      <c r="O442" s="19">
        <v>0</v>
      </c>
      <c r="P442" s="19"/>
      <c r="Q442" s="19"/>
      <c r="R442" s="19"/>
      <c r="S442" s="19"/>
      <c r="T442" s="18">
        <v>0</v>
      </c>
      <c r="U442" s="19">
        <v>0</v>
      </c>
    </row>
    <row r="443" spans="1:21" ht="24" hidden="1" x14ac:dyDescent="0.35">
      <c r="A443" s="13">
        <v>11422</v>
      </c>
      <c r="B443" s="5" t="s">
        <v>644</v>
      </c>
      <c r="C443" s="14" t="s">
        <v>607</v>
      </c>
      <c r="D443" s="14"/>
      <c r="E443" s="14"/>
      <c r="F443" s="22"/>
      <c r="G443" s="22"/>
      <c r="H443" s="18">
        <v>0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18">
        <v>0</v>
      </c>
      <c r="P443" s="18"/>
      <c r="Q443" s="18"/>
      <c r="R443" s="18"/>
      <c r="S443" s="18"/>
      <c r="T443" s="18">
        <v>0</v>
      </c>
      <c r="U443" s="18">
        <v>7789.9999999999991</v>
      </c>
    </row>
    <row r="444" spans="1:21" ht="24" hidden="1" x14ac:dyDescent="0.35">
      <c r="A444" s="13">
        <v>11486</v>
      </c>
      <c r="B444" s="5" t="s">
        <v>645</v>
      </c>
      <c r="C444" s="14" t="s">
        <v>605</v>
      </c>
      <c r="D444" s="14"/>
      <c r="E444" s="14"/>
      <c r="F444" s="22"/>
      <c r="G444" s="22"/>
      <c r="H444" s="18">
        <v>0</v>
      </c>
      <c r="I444" s="18">
        <v>0</v>
      </c>
      <c r="J444" s="18">
        <v>0</v>
      </c>
      <c r="K444" s="18">
        <v>0</v>
      </c>
      <c r="L444" s="18">
        <v>0</v>
      </c>
      <c r="M444" s="18">
        <v>0</v>
      </c>
      <c r="N444" s="18">
        <v>0</v>
      </c>
      <c r="O444" s="18">
        <v>0</v>
      </c>
      <c r="P444" s="18"/>
      <c r="Q444" s="18"/>
      <c r="R444" s="18"/>
      <c r="S444" s="18"/>
      <c r="T444" s="18">
        <v>0</v>
      </c>
      <c r="U444" s="18">
        <v>831600</v>
      </c>
    </row>
    <row r="445" spans="1:21" hidden="1" x14ac:dyDescent="0.35">
      <c r="A445" s="13">
        <v>11502</v>
      </c>
      <c r="B445" s="5" t="s">
        <v>646</v>
      </c>
      <c r="C445" s="14" t="s">
        <v>608</v>
      </c>
      <c r="D445" s="14"/>
      <c r="E445" s="14"/>
      <c r="F445" s="22"/>
      <c r="G445" s="22">
        <v>10</v>
      </c>
      <c r="H445" s="18">
        <v>73272</v>
      </c>
      <c r="I445" s="18">
        <v>141963</v>
      </c>
      <c r="J445" s="18">
        <v>138000</v>
      </c>
      <c r="K445" s="18">
        <v>227000</v>
      </c>
      <c r="L445" s="18">
        <v>179900</v>
      </c>
      <c r="M445" s="18">
        <v>175900</v>
      </c>
      <c r="N445" s="18">
        <v>0</v>
      </c>
      <c r="O445" s="18">
        <v>0</v>
      </c>
      <c r="P445" s="18"/>
      <c r="Q445" s="18"/>
      <c r="R445" s="18"/>
      <c r="S445" s="18"/>
      <c r="T445" s="18">
        <v>936035</v>
      </c>
      <c r="U445" s="18">
        <v>2110800</v>
      </c>
    </row>
    <row r="446" spans="1:21" ht="24" hidden="1" x14ac:dyDescent="0.35">
      <c r="A446" s="13">
        <v>11504</v>
      </c>
      <c r="B446" s="5" t="s">
        <v>647</v>
      </c>
      <c r="C446" s="14" t="s">
        <v>953</v>
      </c>
      <c r="D446" s="14"/>
      <c r="E446" s="14"/>
      <c r="F446" s="22"/>
      <c r="G446" s="22"/>
      <c r="H446" s="18">
        <v>0</v>
      </c>
      <c r="I446" s="18">
        <v>0</v>
      </c>
      <c r="J446" s="18">
        <v>0</v>
      </c>
      <c r="K446" s="18">
        <v>0</v>
      </c>
      <c r="L446" s="18">
        <v>0</v>
      </c>
      <c r="M446" s="18">
        <v>0</v>
      </c>
      <c r="N446" s="18">
        <v>0</v>
      </c>
      <c r="O446" s="18">
        <v>0</v>
      </c>
      <c r="P446" s="18"/>
      <c r="Q446" s="18"/>
      <c r="R446" s="18"/>
      <c r="S446" s="18"/>
      <c r="T446" s="18">
        <v>0</v>
      </c>
      <c r="U446" s="18">
        <v>3579468</v>
      </c>
    </row>
    <row r="447" spans="1:21" ht="24" hidden="1" x14ac:dyDescent="0.35">
      <c r="A447" s="13">
        <v>11509</v>
      </c>
      <c r="B447" s="5" t="s">
        <v>1149</v>
      </c>
      <c r="C447" s="14" t="s">
        <v>939</v>
      </c>
      <c r="D447" s="14"/>
      <c r="E447" s="14"/>
      <c r="F447" s="22"/>
      <c r="G447" s="22"/>
      <c r="H447" s="18">
        <v>1000</v>
      </c>
      <c r="I447" s="18">
        <v>1000</v>
      </c>
      <c r="J447" s="18">
        <v>1000</v>
      </c>
      <c r="K447" s="18">
        <v>1000</v>
      </c>
      <c r="L447" s="18">
        <v>1000</v>
      </c>
      <c r="M447" s="18">
        <v>1054</v>
      </c>
      <c r="N447" s="18">
        <v>0</v>
      </c>
      <c r="O447" s="18">
        <v>0</v>
      </c>
      <c r="P447" s="18"/>
      <c r="Q447" s="18"/>
      <c r="R447" s="18"/>
      <c r="S447" s="18"/>
      <c r="T447" s="18">
        <v>6054</v>
      </c>
      <c r="U447" s="18">
        <v>12659</v>
      </c>
    </row>
    <row r="448" spans="1:21" ht="24.5" hidden="1" x14ac:dyDescent="0.35">
      <c r="A448" s="13">
        <v>11511</v>
      </c>
      <c r="B448" s="5" t="s">
        <v>648</v>
      </c>
      <c r="C448" s="17"/>
      <c r="D448" s="14"/>
      <c r="E448" s="14"/>
      <c r="F448" s="22"/>
      <c r="G448" s="22"/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/>
      <c r="Q448" s="19"/>
      <c r="R448" s="19"/>
      <c r="S448" s="19"/>
      <c r="T448" s="18">
        <v>0</v>
      </c>
      <c r="U448" s="19">
        <v>0</v>
      </c>
    </row>
    <row r="449" spans="1:21" ht="24.5" hidden="1" x14ac:dyDescent="0.35">
      <c r="A449" s="13">
        <v>11512</v>
      </c>
      <c r="B449" s="5" t="s">
        <v>649</v>
      </c>
      <c r="C449" s="17"/>
      <c r="D449" s="14"/>
      <c r="E449" s="14"/>
      <c r="F449" s="22"/>
      <c r="G449" s="22"/>
      <c r="H449" s="19">
        <v>0</v>
      </c>
      <c r="I449" s="19">
        <v>0</v>
      </c>
      <c r="J449" s="19">
        <v>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/>
      <c r="Q449" s="19"/>
      <c r="R449" s="19"/>
      <c r="S449" s="19"/>
      <c r="T449" s="18">
        <v>0</v>
      </c>
      <c r="U449" s="19">
        <v>0</v>
      </c>
    </row>
    <row r="450" spans="1:21" hidden="1" x14ac:dyDescent="0.35">
      <c r="A450" s="13">
        <v>11513</v>
      </c>
      <c r="B450" s="5" t="s">
        <v>650</v>
      </c>
      <c r="C450" s="17"/>
      <c r="D450" s="14"/>
      <c r="E450" s="14"/>
      <c r="F450" s="22"/>
      <c r="G450" s="22"/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/>
      <c r="Q450" s="19"/>
      <c r="R450" s="19"/>
      <c r="S450" s="19"/>
      <c r="T450" s="18">
        <v>0</v>
      </c>
      <c r="U450" s="19">
        <v>0</v>
      </c>
    </row>
    <row r="451" spans="1:21" hidden="1" x14ac:dyDescent="0.35">
      <c r="A451" s="13">
        <v>11564</v>
      </c>
      <c r="B451" s="5" t="s">
        <v>651</v>
      </c>
      <c r="C451" s="14" t="s">
        <v>608</v>
      </c>
      <c r="D451" s="14"/>
      <c r="E451" s="14"/>
      <c r="F451" s="22"/>
      <c r="G451" s="22">
        <v>10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/>
      <c r="Q451" s="18"/>
      <c r="R451" s="18"/>
      <c r="S451" s="18"/>
      <c r="T451" s="18">
        <v>0</v>
      </c>
      <c r="U451" s="18">
        <v>137000</v>
      </c>
    </row>
    <row r="452" spans="1:21" hidden="1" x14ac:dyDescent="0.35">
      <c r="A452" s="13">
        <v>11566</v>
      </c>
      <c r="B452" s="5" t="s">
        <v>652</v>
      </c>
      <c r="C452" s="14" t="s">
        <v>608</v>
      </c>
      <c r="D452" s="14"/>
      <c r="E452" s="14"/>
      <c r="F452" s="22"/>
      <c r="G452" s="22">
        <v>10</v>
      </c>
      <c r="H452" s="18">
        <v>22488</v>
      </c>
      <c r="I452" s="18">
        <v>34100</v>
      </c>
      <c r="J452" s="18">
        <v>20000</v>
      </c>
      <c r="K452" s="18">
        <v>15200</v>
      </c>
      <c r="L452" s="18">
        <v>44800</v>
      </c>
      <c r="M452" s="18">
        <v>0</v>
      </c>
      <c r="N452" s="18">
        <v>0</v>
      </c>
      <c r="O452" s="18">
        <v>0</v>
      </c>
      <c r="P452" s="18"/>
      <c r="Q452" s="18"/>
      <c r="R452" s="18"/>
      <c r="S452" s="18"/>
      <c r="T452" s="18">
        <v>136588</v>
      </c>
      <c r="U452" s="18">
        <v>401300</v>
      </c>
    </row>
    <row r="453" spans="1:21" ht="24" hidden="1" x14ac:dyDescent="0.35">
      <c r="A453" s="13">
        <v>11609</v>
      </c>
      <c r="B453" s="5" t="s">
        <v>974</v>
      </c>
      <c r="C453" s="14" t="s">
        <v>609</v>
      </c>
      <c r="D453" s="14"/>
      <c r="E453" s="14"/>
      <c r="F453" s="22"/>
      <c r="G453" s="22"/>
      <c r="H453" s="18">
        <v>0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/>
      <c r="Q453" s="18"/>
      <c r="R453" s="18"/>
      <c r="S453" s="18"/>
      <c r="T453" s="18">
        <v>0</v>
      </c>
      <c r="U453" s="18">
        <v>24684</v>
      </c>
    </row>
    <row r="454" spans="1:21" ht="24" hidden="1" x14ac:dyDescent="0.35">
      <c r="A454" s="13">
        <v>11614</v>
      </c>
      <c r="B454" s="5" t="s">
        <v>975</v>
      </c>
      <c r="C454" s="14" t="s">
        <v>607</v>
      </c>
      <c r="D454" s="14"/>
      <c r="E454" s="14"/>
      <c r="F454" s="22"/>
      <c r="G454" s="22"/>
      <c r="H454" s="18">
        <v>0</v>
      </c>
      <c r="I454" s="18">
        <v>0</v>
      </c>
      <c r="J454" s="18">
        <v>0</v>
      </c>
      <c r="K454" s="18">
        <v>0</v>
      </c>
      <c r="L454" s="18">
        <v>0</v>
      </c>
      <c r="M454" s="18">
        <v>44900</v>
      </c>
      <c r="N454" s="18">
        <v>0</v>
      </c>
      <c r="O454" s="18">
        <v>0</v>
      </c>
      <c r="P454" s="18"/>
      <c r="Q454" s="18"/>
      <c r="R454" s="18"/>
      <c r="S454" s="18"/>
      <c r="T454" s="18">
        <v>44900</v>
      </c>
      <c r="U454" s="18">
        <v>3592050</v>
      </c>
    </row>
    <row r="455" spans="1:21" ht="24" hidden="1" x14ac:dyDescent="0.35">
      <c r="A455" s="13">
        <v>11634</v>
      </c>
      <c r="B455" s="5" t="s">
        <v>976</v>
      </c>
      <c r="C455" s="14" t="s">
        <v>954</v>
      </c>
      <c r="D455" s="14"/>
      <c r="E455" s="14"/>
      <c r="F455" s="22"/>
      <c r="G455" s="22"/>
      <c r="H455" s="18">
        <v>0</v>
      </c>
      <c r="I455" s="18">
        <v>0</v>
      </c>
      <c r="J455" s="18">
        <v>0</v>
      </c>
      <c r="K455" s="18">
        <v>0</v>
      </c>
      <c r="L455" s="18">
        <v>0</v>
      </c>
      <c r="M455" s="18">
        <v>58400</v>
      </c>
      <c r="N455" s="18">
        <v>0</v>
      </c>
      <c r="O455" s="18">
        <v>0</v>
      </c>
      <c r="P455" s="18"/>
      <c r="Q455" s="18"/>
      <c r="R455" s="18"/>
      <c r="S455" s="18"/>
      <c r="T455" s="18">
        <v>58400</v>
      </c>
      <c r="U455" s="18">
        <v>730000</v>
      </c>
    </row>
    <row r="456" spans="1:21" ht="24" hidden="1" x14ac:dyDescent="0.35">
      <c r="A456" s="13">
        <v>11646</v>
      </c>
      <c r="B456" s="5" t="s">
        <v>1150</v>
      </c>
      <c r="C456" s="14" t="s">
        <v>605</v>
      </c>
      <c r="D456" s="14"/>
      <c r="E456" s="14"/>
      <c r="F456" s="22"/>
      <c r="G456" s="22"/>
      <c r="H456" s="18">
        <v>0</v>
      </c>
      <c r="I456" s="18">
        <v>0</v>
      </c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8">
        <v>0</v>
      </c>
      <c r="P456" s="18"/>
      <c r="Q456" s="18"/>
      <c r="R456" s="18"/>
      <c r="S456" s="18"/>
      <c r="T456" s="18">
        <v>0</v>
      </c>
      <c r="U456" s="18">
        <v>887000</v>
      </c>
    </row>
    <row r="457" spans="1:21" ht="24" hidden="1" x14ac:dyDescent="0.35">
      <c r="A457" s="13">
        <v>11686</v>
      </c>
      <c r="B457" s="5" t="s">
        <v>653</v>
      </c>
      <c r="C457" s="14" t="s">
        <v>939</v>
      </c>
      <c r="D457" s="14"/>
      <c r="E457" s="14"/>
      <c r="F457" s="22"/>
      <c r="G457" s="22"/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11070</v>
      </c>
      <c r="N457" s="18">
        <v>0</v>
      </c>
      <c r="O457" s="18">
        <v>0</v>
      </c>
      <c r="P457" s="18"/>
      <c r="Q457" s="18"/>
      <c r="R457" s="18"/>
      <c r="S457" s="18"/>
      <c r="T457" s="18">
        <v>11070</v>
      </c>
      <c r="U457" s="18">
        <v>144000</v>
      </c>
    </row>
    <row r="458" spans="1:21" ht="24" hidden="1" x14ac:dyDescent="0.35">
      <c r="A458" s="13">
        <v>11821</v>
      </c>
      <c r="B458" s="5" t="s">
        <v>977</v>
      </c>
      <c r="C458" s="14" t="s">
        <v>955</v>
      </c>
      <c r="D458" s="14"/>
      <c r="E458" s="14"/>
      <c r="F458" s="22"/>
      <c r="G458" s="22"/>
      <c r="H458" s="18">
        <v>6299</v>
      </c>
      <c r="I458" s="18">
        <v>7717</v>
      </c>
      <c r="J458" s="18">
        <v>18939</v>
      </c>
      <c r="K458" s="18">
        <v>2541</v>
      </c>
      <c r="L458" s="18">
        <v>2027.0000000000002</v>
      </c>
      <c r="M458" s="18">
        <v>6000</v>
      </c>
      <c r="N458" s="18">
        <v>0</v>
      </c>
      <c r="O458" s="18">
        <v>0</v>
      </c>
      <c r="P458" s="18"/>
      <c r="Q458" s="18"/>
      <c r="R458" s="18"/>
      <c r="S458" s="18"/>
      <c r="T458" s="18">
        <v>43522.999999999993</v>
      </c>
      <c r="U458" s="18">
        <v>72000</v>
      </c>
    </row>
    <row r="459" spans="1:21" ht="24" hidden="1" x14ac:dyDescent="0.35">
      <c r="A459" s="13">
        <v>11830</v>
      </c>
      <c r="B459" s="5" t="s">
        <v>654</v>
      </c>
      <c r="C459" s="14" t="s">
        <v>938</v>
      </c>
      <c r="D459" s="14"/>
      <c r="E459" s="14"/>
      <c r="F459" s="22"/>
      <c r="G459" s="22"/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19">
        <v>0</v>
      </c>
      <c r="P459" s="19"/>
      <c r="Q459" s="19"/>
      <c r="R459" s="19"/>
      <c r="S459" s="19"/>
      <c r="T459" s="18">
        <v>0</v>
      </c>
      <c r="U459" s="19">
        <v>0</v>
      </c>
    </row>
    <row r="460" spans="1:21" ht="24" hidden="1" x14ac:dyDescent="0.35">
      <c r="A460" s="13">
        <v>11881</v>
      </c>
      <c r="B460" s="5" t="s">
        <v>655</v>
      </c>
      <c r="C460" s="14" t="s">
        <v>953</v>
      </c>
      <c r="D460" s="14"/>
      <c r="E460" s="14"/>
      <c r="F460" s="22"/>
      <c r="G460" s="22"/>
      <c r="H460" s="18">
        <v>0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0</v>
      </c>
      <c r="P460" s="18"/>
      <c r="Q460" s="18"/>
      <c r="R460" s="18"/>
      <c r="S460" s="18"/>
      <c r="T460" s="18">
        <v>0</v>
      </c>
      <c r="U460" s="18">
        <v>4666000</v>
      </c>
    </row>
    <row r="461" spans="1:21" ht="24.5" hidden="1" x14ac:dyDescent="0.35">
      <c r="A461" s="13">
        <v>11965</v>
      </c>
      <c r="B461" s="5" t="s">
        <v>656</v>
      </c>
      <c r="C461" s="14" t="s">
        <v>605</v>
      </c>
      <c r="D461" s="14"/>
      <c r="E461" s="14"/>
      <c r="F461" s="22"/>
      <c r="G461" s="22"/>
      <c r="H461" s="18">
        <v>14157</v>
      </c>
      <c r="I461" s="18">
        <v>34703</v>
      </c>
      <c r="J461" s="18">
        <v>32792</v>
      </c>
      <c r="K461" s="18">
        <v>25112</v>
      </c>
      <c r="L461" s="18">
        <v>32773</v>
      </c>
      <c r="M461" s="18">
        <v>29341</v>
      </c>
      <c r="N461" s="18">
        <v>0</v>
      </c>
      <c r="O461" s="18">
        <v>0</v>
      </c>
      <c r="P461" s="18"/>
      <c r="Q461" s="18"/>
      <c r="R461" s="18"/>
      <c r="S461" s="18"/>
      <c r="T461" s="18">
        <v>168878</v>
      </c>
      <c r="U461" s="18">
        <v>352000</v>
      </c>
    </row>
    <row r="462" spans="1:21" ht="24" hidden="1" x14ac:dyDescent="0.35">
      <c r="A462" s="13">
        <v>12008</v>
      </c>
      <c r="B462" s="5" t="s">
        <v>657</v>
      </c>
      <c r="C462" s="14" t="s">
        <v>607</v>
      </c>
      <c r="D462" s="14"/>
      <c r="E462" s="14"/>
      <c r="F462" s="22"/>
      <c r="G462" s="22"/>
      <c r="H462" s="18">
        <v>0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18">
        <v>0</v>
      </c>
      <c r="P462" s="18"/>
      <c r="Q462" s="18"/>
      <c r="R462" s="18"/>
      <c r="S462" s="18"/>
      <c r="T462" s="18">
        <v>0</v>
      </c>
      <c r="U462" s="18">
        <v>13793.424999999999</v>
      </c>
    </row>
    <row r="463" spans="1:21" ht="24" hidden="1" x14ac:dyDescent="0.35">
      <c r="A463" s="13">
        <v>12028</v>
      </c>
      <c r="B463" s="5" t="s">
        <v>658</v>
      </c>
      <c r="C463" s="14" t="s">
        <v>607</v>
      </c>
      <c r="D463" s="14"/>
      <c r="E463" s="14"/>
      <c r="F463" s="22"/>
      <c r="G463" s="22"/>
      <c r="H463" s="18">
        <v>0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/>
      <c r="Q463" s="18"/>
      <c r="R463" s="18"/>
      <c r="S463" s="18"/>
      <c r="T463" s="18">
        <v>0</v>
      </c>
      <c r="U463" s="18">
        <v>1608.2249999999997</v>
      </c>
    </row>
    <row r="464" spans="1:21" ht="24" hidden="1" x14ac:dyDescent="0.35">
      <c r="A464" s="13">
        <v>12037</v>
      </c>
      <c r="B464" s="5" t="s">
        <v>659</v>
      </c>
      <c r="C464" s="14" t="s">
        <v>607</v>
      </c>
      <c r="D464" s="14"/>
      <c r="E464" s="14"/>
      <c r="F464" s="22"/>
      <c r="G464" s="22"/>
      <c r="H464" s="18">
        <v>0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0</v>
      </c>
      <c r="P464" s="18"/>
      <c r="Q464" s="18"/>
      <c r="R464" s="18"/>
      <c r="S464" s="18"/>
      <c r="T464" s="18">
        <v>0</v>
      </c>
      <c r="U464" s="18">
        <v>5330</v>
      </c>
    </row>
    <row r="465" spans="1:21" ht="24" hidden="1" x14ac:dyDescent="0.35">
      <c r="A465" s="13">
        <v>12046</v>
      </c>
      <c r="B465" s="5" t="s">
        <v>660</v>
      </c>
      <c r="C465" s="14" t="s">
        <v>607</v>
      </c>
      <c r="D465" s="14"/>
      <c r="E465" s="14"/>
      <c r="F465" s="22"/>
      <c r="G465" s="22"/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0</v>
      </c>
      <c r="P465" s="18"/>
      <c r="Q465" s="18"/>
      <c r="R465" s="18"/>
      <c r="S465" s="18"/>
      <c r="T465" s="18">
        <v>0</v>
      </c>
      <c r="U465" s="18">
        <v>3638.75</v>
      </c>
    </row>
    <row r="466" spans="1:21" ht="24" hidden="1" x14ac:dyDescent="0.35">
      <c r="A466" s="13">
        <v>12166</v>
      </c>
      <c r="B466" s="5" t="s">
        <v>978</v>
      </c>
      <c r="C466" s="14" t="s">
        <v>607</v>
      </c>
      <c r="D466" s="14"/>
      <c r="E466" s="14"/>
      <c r="F466" s="22"/>
      <c r="G466" s="22"/>
      <c r="H466" s="18">
        <v>0</v>
      </c>
      <c r="I466" s="18">
        <v>0</v>
      </c>
      <c r="J466" s="18">
        <v>0</v>
      </c>
      <c r="K466" s="18">
        <v>0</v>
      </c>
      <c r="L466" s="18">
        <v>0</v>
      </c>
      <c r="M466" s="18">
        <v>4160</v>
      </c>
      <c r="N466" s="18">
        <v>0</v>
      </c>
      <c r="O466" s="18">
        <v>0</v>
      </c>
      <c r="P466" s="18"/>
      <c r="Q466" s="18"/>
      <c r="R466" s="18"/>
      <c r="S466" s="18"/>
      <c r="T466" s="18">
        <v>4160</v>
      </c>
      <c r="U466" s="18">
        <v>50000</v>
      </c>
    </row>
    <row r="467" spans="1:21" ht="24.5" hidden="1" x14ac:dyDescent="0.35">
      <c r="A467" s="13">
        <v>12216</v>
      </c>
      <c r="B467" s="5" t="s">
        <v>979</v>
      </c>
      <c r="C467" s="14" t="s">
        <v>952</v>
      </c>
      <c r="D467" s="14"/>
      <c r="E467" s="14"/>
      <c r="F467" s="22"/>
      <c r="G467" s="22"/>
      <c r="H467" s="18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/>
      <c r="Q467" s="18"/>
      <c r="R467" s="18"/>
      <c r="S467" s="18"/>
      <c r="T467" s="18">
        <v>0</v>
      </c>
      <c r="U467" s="18">
        <v>34747.499999999993</v>
      </c>
    </row>
    <row r="468" spans="1:21" hidden="1" x14ac:dyDescent="0.35">
      <c r="A468" s="13">
        <v>12232</v>
      </c>
      <c r="B468" s="5" t="s">
        <v>661</v>
      </c>
      <c r="C468" s="14" t="s">
        <v>942</v>
      </c>
      <c r="D468" s="14"/>
      <c r="E468" s="14"/>
      <c r="F468" s="22"/>
      <c r="G468" s="22"/>
      <c r="H468" s="19">
        <v>0</v>
      </c>
      <c r="I468" s="19">
        <v>0</v>
      </c>
      <c r="J468" s="19">
        <v>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/>
      <c r="Q468" s="19"/>
      <c r="R468" s="19"/>
      <c r="S468" s="19"/>
      <c r="T468" s="18">
        <v>0</v>
      </c>
      <c r="U468" s="19">
        <v>0</v>
      </c>
    </row>
    <row r="469" spans="1:21" ht="24.5" hidden="1" x14ac:dyDescent="0.35">
      <c r="A469" s="13">
        <v>12259</v>
      </c>
      <c r="B469" s="5" t="s">
        <v>662</v>
      </c>
      <c r="C469" s="14" t="s">
        <v>956</v>
      </c>
      <c r="D469" s="14"/>
      <c r="E469" s="14"/>
      <c r="F469" s="22"/>
      <c r="G469" s="22"/>
      <c r="H469" s="18">
        <v>0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/>
      <c r="Q469" s="18"/>
      <c r="R469" s="18"/>
      <c r="S469" s="18"/>
      <c r="T469" s="18">
        <v>0</v>
      </c>
      <c r="U469" s="18">
        <v>0</v>
      </c>
    </row>
    <row r="470" spans="1:21" ht="24" hidden="1" x14ac:dyDescent="0.35">
      <c r="A470" s="13">
        <v>12270</v>
      </c>
      <c r="B470" s="5" t="s">
        <v>663</v>
      </c>
      <c r="C470" s="14" t="s">
        <v>957</v>
      </c>
      <c r="D470" s="14"/>
      <c r="E470" s="14"/>
      <c r="F470" s="22"/>
      <c r="G470" s="22"/>
      <c r="H470" s="18">
        <v>0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/>
      <c r="Q470" s="18"/>
      <c r="R470" s="18"/>
      <c r="S470" s="18"/>
      <c r="T470" s="18">
        <v>0</v>
      </c>
      <c r="U470" s="18">
        <v>2859000</v>
      </c>
    </row>
    <row r="471" spans="1:21" ht="24" hidden="1" x14ac:dyDescent="0.35">
      <c r="A471" s="13">
        <v>12272</v>
      </c>
      <c r="B471" s="5" t="s">
        <v>664</v>
      </c>
      <c r="C471" s="14" t="s">
        <v>957</v>
      </c>
      <c r="D471" s="14"/>
      <c r="E471" s="14"/>
      <c r="F471" s="22"/>
      <c r="G471" s="22"/>
      <c r="H471" s="18">
        <v>0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/>
      <c r="Q471" s="18"/>
      <c r="R471" s="18"/>
      <c r="S471" s="18"/>
      <c r="T471" s="18">
        <v>0</v>
      </c>
      <c r="U471" s="18">
        <v>5274009.5767265186</v>
      </c>
    </row>
    <row r="472" spans="1:21" ht="24" hidden="1" x14ac:dyDescent="0.35">
      <c r="A472" s="13">
        <v>12274</v>
      </c>
      <c r="B472" s="5" t="s">
        <v>665</v>
      </c>
      <c r="C472" s="14" t="s">
        <v>957</v>
      </c>
      <c r="D472" s="14"/>
      <c r="E472" s="14"/>
      <c r="F472" s="22"/>
      <c r="G472" s="22"/>
      <c r="H472" s="18">
        <v>0</v>
      </c>
      <c r="I472" s="18">
        <v>0</v>
      </c>
      <c r="J472" s="18">
        <v>0</v>
      </c>
      <c r="K472" s="18">
        <v>0</v>
      </c>
      <c r="L472" s="18">
        <v>0</v>
      </c>
      <c r="M472" s="18">
        <v>233000</v>
      </c>
      <c r="N472" s="18">
        <v>0</v>
      </c>
      <c r="O472" s="18">
        <v>0</v>
      </c>
      <c r="P472" s="18"/>
      <c r="Q472" s="18"/>
      <c r="R472" s="18"/>
      <c r="S472" s="18"/>
      <c r="T472" s="18">
        <v>233000</v>
      </c>
      <c r="U472" s="18">
        <v>2191000</v>
      </c>
    </row>
    <row r="473" spans="1:21" ht="24.5" hidden="1" x14ac:dyDescent="0.35">
      <c r="A473" s="13">
        <v>12275</v>
      </c>
      <c r="B473" s="5" t="s">
        <v>666</v>
      </c>
      <c r="C473" s="17"/>
      <c r="D473" s="14"/>
      <c r="E473" s="14"/>
      <c r="F473" s="22"/>
      <c r="G473" s="22"/>
      <c r="H473" s="19">
        <v>0</v>
      </c>
      <c r="I473" s="19">
        <v>0</v>
      </c>
      <c r="J473" s="19">
        <v>0</v>
      </c>
      <c r="K473" s="19">
        <v>0</v>
      </c>
      <c r="L473" s="19">
        <v>0</v>
      </c>
      <c r="M473" s="19">
        <v>0</v>
      </c>
      <c r="N473" s="19">
        <v>0</v>
      </c>
      <c r="O473" s="19">
        <v>0</v>
      </c>
      <c r="P473" s="19"/>
      <c r="Q473" s="19"/>
      <c r="R473" s="19"/>
      <c r="S473" s="19"/>
      <c r="T473" s="18">
        <v>0</v>
      </c>
      <c r="U473" s="19">
        <v>0</v>
      </c>
    </row>
    <row r="474" spans="1:21" ht="24" hidden="1" x14ac:dyDescent="0.35">
      <c r="A474" s="13">
        <v>12276</v>
      </c>
      <c r="B474" s="5" t="s">
        <v>667</v>
      </c>
      <c r="C474" s="14" t="s">
        <v>957</v>
      </c>
      <c r="D474" s="14"/>
      <c r="E474" s="14"/>
      <c r="F474" s="22"/>
      <c r="G474" s="22"/>
      <c r="H474" s="18">
        <v>0</v>
      </c>
      <c r="I474" s="18">
        <v>0</v>
      </c>
      <c r="J474" s="18">
        <v>0</v>
      </c>
      <c r="K474" s="18">
        <v>0</v>
      </c>
      <c r="L474" s="18">
        <v>0</v>
      </c>
      <c r="M474" s="18">
        <v>400000</v>
      </c>
      <c r="N474" s="18">
        <v>0</v>
      </c>
      <c r="O474" s="18">
        <v>0</v>
      </c>
      <c r="P474" s="18"/>
      <c r="Q474" s="18"/>
      <c r="R474" s="18"/>
      <c r="S474" s="18"/>
      <c r="T474" s="18">
        <v>400000</v>
      </c>
      <c r="U474" s="18">
        <v>6500000</v>
      </c>
    </row>
    <row r="475" spans="1:21" ht="36" hidden="1" x14ac:dyDescent="0.35">
      <c r="A475" s="13">
        <v>12287</v>
      </c>
      <c r="B475" s="5" t="s">
        <v>668</v>
      </c>
      <c r="C475" s="14" t="s">
        <v>958</v>
      </c>
      <c r="D475" s="14"/>
      <c r="E475" s="14"/>
      <c r="F475" s="22"/>
      <c r="G475" s="22"/>
      <c r="H475" s="18">
        <v>0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/>
      <c r="Q475" s="18"/>
      <c r="R475" s="18"/>
      <c r="S475" s="18"/>
      <c r="T475" s="18">
        <v>0</v>
      </c>
      <c r="U475" s="18">
        <v>0</v>
      </c>
    </row>
    <row r="476" spans="1:21" hidden="1" x14ac:dyDescent="0.35">
      <c r="A476" s="13">
        <v>12290</v>
      </c>
      <c r="B476" s="5" t="s">
        <v>669</v>
      </c>
      <c r="C476" s="17"/>
      <c r="D476" s="14"/>
      <c r="E476" s="14"/>
      <c r="F476" s="22"/>
      <c r="G476" s="22"/>
      <c r="H476" s="19">
        <v>0</v>
      </c>
      <c r="I476" s="19">
        <v>0</v>
      </c>
      <c r="J476" s="19">
        <v>0</v>
      </c>
      <c r="K476" s="19">
        <v>0</v>
      </c>
      <c r="L476" s="19">
        <v>0</v>
      </c>
      <c r="M476" s="19">
        <v>0</v>
      </c>
      <c r="N476" s="19">
        <v>0</v>
      </c>
      <c r="O476" s="19">
        <v>0</v>
      </c>
      <c r="P476" s="19"/>
      <c r="Q476" s="19"/>
      <c r="R476" s="19"/>
      <c r="S476" s="19"/>
      <c r="T476" s="18">
        <v>0</v>
      </c>
      <c r="U476" s="19">
        <v>0</v>
      </c>
    </row>
    <row r="477" spans="1:21" ht="24.5" hidden="1" x14ac:dyDescent="0.35">
      <c r="A477" s="13">
        <v>12293</v>
      </c>
      <c r="B477" s="5" t="s">
        <v>670</v>
      </c>
      <c r="C477" s="17"/>
      <c r="D477" s="14"/>
      <c r="E477" s="14"/>
      <c r="F477" s="22"/>
      <c r="G477" s="22"/>
      <c r="H477" s="19">
        <v>0</v>
      </c>
      <c r="I477" s="19">
        <v>0</v>
      </c>
      <c r="J477" s="19">
        <v>0</v>
      </c>
      <c r="K477" s="19">
        <v>0</v>
      </c>
      <c r="L477" s="19">
        <v>0</v>
      </c>
      <c r="M477" s="19">
        <v>0</v>
      </c>
      <c r="N477" s="19">
        <v>0</v>
      </c>
      <c r="O477" s="19">
        <v>0</v>
      </c>
      <c r="P477" s="19"/>
      <c r="Q477" s="19"/>
      <c r="R477" s="19"/>
      <c r="S477" s="19"/>
      <c r="T477" s="18">
        <v>0</v>
      </c>
      <c r="U477" s="19">
        <v>0</v>
      </c>
    </row>
    <row r="478" spans="1:21" ht="24.5" hidden="1" x14ac:dyDescent="0.35">
      <c r="A478" s="13">
        <v>12317</v>
      </c>
      <c r="B478" s="5" t="s">
        <v>671</v>
      </c>
      <c r="C478" s="14" t="s">
        <v>956</v>
      </c>
      <c r="D478" s="14"/>
      <c r="E478" s="14"/>
      <c r="F478" s="22"/>
      <c r="G478" s="22"/>
      <c r="H478" s="18">
        <v>0</v>
      </c>
      <c r="I478" s="18">
        <v>0</v>
      </c>
      <c r="J478" s="18">
        <v>0</v>
      </c>
      <c r="K478" s="18">
        <v>0</v>
      </c>
      <c r="L478" s="18">
        <v>0</v>
      </c>
      <c r="M478" s="18">
        <v>0</v>
      </c>
      <c r="N478" s="18">
        <v>0</v>
      </c>
      <c r="O478" s="18">
        <v>0</v>
      </c>
      <c r="P478" s="18"/>
      <c r="Q478" s="18"/>
      <c r="R478" s="18"/>
      <c r="S478" s="18"/>
      <c r="T478" s="18">
        <v>0</v>
      </c>
      <c r="U478" s="18">
        <v>0</v>
      </c>
    </row>
    <row r="479" spans="1:21" ht="24" hidden="1" x14ac:dyDescent="0.35">
      <c r="A479" s="13">
        <v>12393</v>
      </c>
      <c r="B479" s="5" t="s">
        <v>672</v>
      </c>
      <c r="C479" s="14" t="s">
        <v>605</v>
      </c>
      <c r="D479" s="14"/>
      <c r="E479" s="14"/>
      <c r="F479" s="22"/>
      <c r="G479" s="22"/>
      <c r="H479" s="18">
        <v>1284</v>
      </c>
      <c r="I479" s="18">
        <v>4551</v>
      </c>
      <c r="J479" s="18">
        <v>4494</v>
      </c>
      <c r="K479" s="18">
        <v>3852</v>
      </c>
      <c r="L479" s="18">
        <v>3852</v>
      </c>
      <c r="M479" s="18">
        <v>2445.17</v>
      </c>
      <c r="N479" s="18">
        <v>0</v>
      </c>
      <c r="O479" s="18">
        <v>0</v>
      </c>
      <c r="P479" s="18"/>
      <c r="Q479" s="18"/>
      <c r="R479" s="18"/>
      <c r="S479" s="18"/>
      <c r="T479" s="18">
        <v>20478.170000000002</v>
      </c>
      <c r="U479" s="18">
        <v>29342</v>
      </c>
    </row>
    <row r="480" spans="1:21" ht="24" hidden="1" x14ac:dyDescent="0.35">
      <c r="A480" s="13">
        <v>12399</v>
      </c>
      <c r="B480" s="5" t="s">
        <v>980</v>
      </c>
      <c r="C480" s="14" t="s">
        <v>605</v>
      </c>
      <c r="D480" s="14"/>
      <c r="E480" s="14"/>
      <c r="F480" s="22"/>
      <c r="G480" s="22"/>
      <c r="H480" s="18">
        <v>43099</v>
      </c>
      <c r="I480" s="18">
        <v>52848</v>
      </c>
      <c r="J480" s="18">
        <v>58533.51</v>
      </c>
      <c r="K480" s="18">
        <v>44508.29</v>
      </c>
      <c r="L480" s="18">
        <v>24736.51</v>
      </c>
      <c r="M480" s="18">
        <v>0</v>
      </c>
      <c r="N480" s="18">
        <v>0</v>
      </c>
      <c r="O480" s="18">
        <v>0</v>
      </c>
      <c r="P480" s="18"/>
      <c r="Q480" s="18"/>
      <c r="R480" s="18"/>
      <c r="S480" s="18"/>
      <c r="T480" s="18">
        <v>223725.31000000003</v>
      </c>
      <c r="U480" s="18">
        <v>297960</v>
      </c>
    </row>
    <row r="481" spans="1:21" hidden="1" x14ac:dyDescent="0.35">
      <c r="A481" s="13">
        <v>12437</v>
      </c>
      <c r="B481" s="10" t="s">
        <v>1187</v>
      </c>
      <c r="C481" s="14" t="s">
        <v>1221</v>
      </c>
      <c r="D481" s="14" t="str">
        <f>IFERROR(VLOOKUP(A481,[2]Planilha2!$A$5:$B$1099,2,0),"-")</f>
        <v>Dac Logístico</v>
      </c>
      <c r="E481" s="14" t="s">
        <v>62</v>
      </c>
      <c r="F481" s="22"/>
      <c r="G481" s="22">
        <v>11</v>
      </c>
      <c r="H481" s="65">
        <v>0</v>
      </c>
      <c r="I481" s="65">
        <v>0</v>
      </c>
      <c r="J481" s="65">
        <v>0</v>
      </c>
      <c r="K481" s="65">
        <v>0</v>
      </c>
      <c r="L481" s="65">
        <v>0</v>
      </c>
      <c r="M481" s="65">
        <v>0</v>
      </c>
      <c r="N481" s="65">
        <v>0</v>
      </c>
      <c r="O481" s="65">
        <v>0</v>
      </c>
      <c r="P481" s="65"/>
      <c r="Q481" s="65"/>
      <c r="R481" s="65"/>
      <c r="S481" s="65"/>
      <c r="T481" s="65">
        <v>0</v>
      </c>
      <c r="U481" s="65">
        <v>670909</v>
      </c>
    </row>
    <row r="482" spans="1:21" hidden="1" x14ac:dyDescent="0.35">
      <c r="A482" s="13">
        <v>12463</v>
      </c>
      <c r="B482" s="10" t="s">
        <v>1188</v>
      </c>
      <c r="C482" s="14" t="s">
        <v>1221</v>
      </c>
      <c r="D482" s="14" t="str">
        <f>IFERROR(VLOOKUP(A482,[2]Planilha2!$A$5:$B$1099,2,0),"-")</f>
        <v>DFR</v>
      </c>
      <c r="E482" s="14" t="s">
        <v>106</v>
      </c>
      <c r="F482" s="22"/>
      <c r="G482" s="22">
        <v>11</v>
      </c>
      <c r="H482" s="65">
        <v>0</v>
      </c>
      <c r="I482" s="65">
        <v>28000</v>
      </c>
      <c r="J482" s="65">
        <v>46000</v>
      </c>
      <c r="K482" s="65">
        <v>0</v>
      </c>
      <c r="L482" s="65">
        <v>0</v>
      </c>
      <c r="M482" s="65">
        <v>10000</v>
      </c>
      <c r="N482" s="65">
        <v>31000</v>
      </c>
      <c r="O482" s="65">
        <v>9000</v>
      </c>
      <c r="P482" s="65"/>
      <c r="Q482" s="65"/>
      <c r="R482" s="65"/>
      <c r="S482" s="65"/>
      <c r="T482" s="65">
        <v>124000</v>
      </c>
      <c r="U482" s="65">
        <v>72000</v>
      </c>
    </row>
    <row r="483" spans="1:21" hidden="1" x14ac:dyDescent="0.35">
      <c r="A483" s="13">
        <v>12517</v>
      </c>
      <c r="B483" s="5" t="s">
        <v>673</v>
      </c>
      <c r="C483" s="14" t="s">
        <v>1221</v>
      </c>
      <c r="D483" s="14" t="str">
        <f>IFERROR(VLOOKUP(A483,[2]Planilha2!$A$5:$B$1099,2,0),"-")</f>
        <v>DFR</v>
      </c>
      <c r="E483" s="14" t="s">
        <v>1223</v>
      </c>
      <c r="F483" s="22"/>
      <c r="G483" s="22">
        <v>11</v>
      </c>
      <c r="H483" s="65">
        <v>0</v>
      </c>
      <c r="I483" s="65">
        <v>0</v>
      </c>
      <c r="J483" s="65">
        <v>0</v>
      </c>
      <c r="K483" s="65">
        <v>0</v>
      </c>
      <c r="L483" s="65">
        <v>0</v>
      </c>
      <c r="M483" s="65">
        <v>0</v>
      </c>
      <c r="N483" s="65">
        <v>0</v>
      </c>
      <c r="O483" s="65">
        <v>0</v>
      </c>
      <c r="P483" s="65"/>
      <c r="Q483" s="65"/>
      <c r="R483" s="65"/>
      <c r="S483" s="65"/>
      <c r="T483" s="65">
        <v>0</v>
      </c>
      <c r="U483" s="65">
        <v>0</v>
      </c>
    </row>
    <row r="484" spans="1:21" x14ac:dyDescent="0.35">
      <c r="A484" s="13">
        <v>10069</v>
      </c>
      <c r="B484" s="10" t="s">
        <v>1181</v>
      </c>
      <c r="C484" s="14" t="s">
        <v>1222</v>
      </c>
      <c r="D484" s="14" t="s">
        <v>1328</v>
      </c>
      <c r="E484" s="14" t="s">
        <v>8</v>
      </c>
      <c r="F484" s="68">
        <f>A484</f>
        <v>10069</v>
      </c>
      <c r="G484" s="22">
        <v>11</v>
      </c>
      <c r="H484" s="71">
        <f>IFERROR(VLOOKUP(F484,aux!$A$4:$N$22,2,0),0)*1000</f>
        <v>51581</v>
      </c>
      <c r="I484" s="71">
        <f>IFERROR(VLOOKUP(F484,aux!$A$4:$N$22,3,0),0)*1000</f>
        <v>56728</v>
      </c>
      <c r="J484" s="71">
        <f>IFERROR(VLOOKUP(F484,aux!$A$4:$N$22,4,0),0)*1000</f>
        <v>55206</v>
      </c>
      <c r="K484" s="71">
        <f>IFERROR(VLOOKUP(F484,aux!$A$4:$N$22,5,0),0)*1000</f>
        <v>113330</v>
      </c>
      <c r="L484" s="71">
        <f>IFERROR(VLOOKUP(F484,aux!$A$4:$N$22,6,0),0)*1000</f>
        <v>63417</v>
      </c>
      <c r="M484" s="71">
        <f>IFERROR(VLOOKUP(F484,aux!$A$4:$N$22,7,0),0)*1000</f>
        <v>51886</v>
      </c>
      <c r="N484" s="71">
        <f>IFERROR(VLOOKUP(F484,aux!$A$4:$N$22,8,0),0)*1000</f>
        <v>62358</v>
      </c>
      <c r="O484" s="71">
        <f>IFERROR(VLOOKUP(F484,aux!$A$4:$N$22,9,0),0)*1000</f>
        <v>44256</v>
      </c>
      <c r="P484" s="71">
        <f>IFERROR(VLOOKUP(F484,aux!$A$4:$N$22,10,0),0)*1000</f>
        <v>0</v>
      </c>
      <c r="Q484" s="71"/>
      <c r="R484" s="71"/>
      <c r="S484" s="71"/>
      <c r="T484" s="71">
        <f>SUM(H484:S484)</f>
        <v>498762</v>
      </c>
      <c r="U484" s="71">
        <f>IFERROR(VLOOKUP(F484,aux!$A$4:$N$22,14,0),0)*1000</f>
        <v>848000</v>
      </c>
    </row>
    <row r="485" spans="1:21" ht="24" hidden="1" x14ac:dyDescent="0.35">
      <c r="A485" s="13">
        <v>12585</v>
      </c>
      <c r="B485" s="5" t="s">
        <v>981</v>
      </c>
      <c r="C485" s="14" t="s">
        <v>605</v>
      </c>
      <c r="D485" s="14"/>
      <c r="E485" s="14"/>
      <c r="F485" s="22"/>
      <c r="G485" s="22"/>
      <c r="H485" s="18">
        <v>0</v>
      </c>
      <c r="I485" s="18">
        <v>0</v>
      </c>
      <c r="J485" s="18">
        <v>2500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/>
      <c r="Q485" s="18"/>
      <c r="R485" s="18"/>
      <c r="S485" s="18"/>
      <c r="T485" s="18">
        <v>2500</v>
      </c>
      <c r="U485" s="18">
        <v>1845</v>
      </c>
    </row>
    <row r="486" spans="1:21" ht="24" hidden="1" x14ac:dyDescent="0.35">
      <c r="A486" s="13">
        <v>12590</v>
      </c>
      <c r="B486" s="5" t="s">
        <v>982</v>
      </c>
      <c r="C486" s="14" t="s">
        <v>605</v>
      </c>
      <c r="D486" s="14"/>
      <c r="E486" s="14"/>
      <c r="F486" s="22"/>
      <c r="G486" s="22"/>
      <c r="H486" s="18">
        <v>32920</v>
      </c>
      <c r="I486" s="18">
        <v>36900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/>
      <c r="Q486" s="18"/>
      <c r="R486" s="18"/>
      <c r="S486" s="18"/>
      <c r="T486" s="18">
        <v>69820</v>
      </c>
      <c r="U486" s="18">
        <v>241920</v>
      </c>
    </row>
    <row r="487" spans="1:21" ht="24" hidden="1" x14ac:dyDescent="0.35">
      <c r="A487" s="13">
        <v>12612</v>
      </c>
      <c r="B487" s="5" t="s">
        <v>983</v>
      </c>
      <c r="C487" s="14" t="s">
        <v>605</v>
      </c>
      <c r="D487" s="14"/>
      <c r="E487" s="14"/>
      <c r="F487" s="22"/>
      <c r="G487" s="22"/>
      <c r="H487" s="18">
        <v>126555.64999999998</v>
      </c>
      <c r="I487" s="18">
        <v>171115.56</v>
      </c>
      <c r="J487" s="18">
        <v>177300</v>
      </c>
      <c r="K487" s="18">
        <v>181200</v>
      </c>
      <c r="L487" s="18">
        <v>258899.99999999997</v>
      </c>
      <c r="M487" s="18">
        <v>312000</v>
      </c>
      <c r="N487" s="18">
        <v>0</v>
      </c>
      <c r="O487" s="18">
        <v>0</v>
      </c>
      <c r="P487" s="18"/>
      <c r="Q487" s="18"/>
      <c r="R487" s="18"/>
      <c r="S487" s="18"/>
      <c r="T487" s="18">
        <v>1227071.21</v>
      </c>
      <c r="U487" s="18">
        <v>1797217.9999999998</v>
      </c>
    </row>
    <row r="488" spans="1:21" ht="24" hidden="1" x14ac:dyDescent="0.35">
      <c r="A488" s="13">
        <v>12627</v>
      </c>
      <c r="B488" s="5" t="s">
        <v>984</v>
      </c>
      <c r="C488" s="14" t="s">
        <v>939</v>
      </c>
      <c r="D488" s="14"/>
      <c r="E488" s="14"/>
      <c r="F488" s="22"/>
      <c r="G488" s="22"/>
      <c r="H488" s="18">
        <v>0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8">
        <v>0</v>
      </c>
      <c r="P488" s="18"/>
      <c r="Q488" s="18"/>
      <c r="R488" s="18"/>
      <c r="S488" s="18"/>
      <c r="T488" s="18">
        <v>0</v>
      </c>
      <c r="U488" s="18">
        <v>0</v>
      </c>
    </row>
    <row r="489" spans="1:21" ht="24" hidden="1" x14ac:dyDescent="0.35">
      <c r="A489" s="13">
        <v>12671</v>
      </c>
      <c r="B489" s="5" t="s">
        <v>985</v>
      </c>
      <c r="C489" s="14" t="s">
        <v>960</v>
      </c>
      <c r="D489" s="14"/>
      <c r="E489" s="14"/>
      <c r="F489" s="22"/>
      <c r="G489" s="22"/>
      <c r="H489" s="18">
        <v>15072</v>
      </c>
      <c r="I489" s="18">
        <v>16549</v>
      </c>
      <c r="J489" s="18">
        <v>13740</v>
      </c>
      <c r="K489" s="18">
        <v>18521</v>
      </c>
      <c r="L489" s="18">
        <v>31907</v>
      </c>
      <c r="M489" s="18">
        <v>7000</v>
      </c>
      <c r="N489" s="18">
        <v>0</v>
      </c>
      <c r="O489" s="18">
        <v>0</v>
      </c>
      <c r="P489" s="18"/>
      <c r="Q489" s="18"/>
      <c r="R489" s="18"/>
      <c r="S489" s="18"/>
      <c r="T489" s="18">
        <v>102789</v>
      </c>
      <c r="U489" s="18">
        <v>118000</v>
      </c>
    </row>
    <row r="490" spans="1:21" ht="24" hidden="1" x14ac:dyDescent="0.35">
      <c r="A490" s="13">
        <v>12672</v>
      </c>
      <c r="B490" s="5" t="s">
        <v>986</v>
      </c>
      <c r="C490" s="14" t="s">
        <v>960</v>
      </c>
      <c r="D490" s="14"/>
      <c r="E490" s="14"/>
      <c r="F490" s="22"/>
      <c r="G490" s="22"/>
      <c r="H490" s="18">
        <v>118692</v>
      </c>
      <c r="I490" s="18">
        <v>80361</v>
      </c>
      <c r="J490" s="18">
        <v>129640.99999999999</v>
      </c>
      <c r="K490" s="18">
        <v>84762</v>
      </c>
      <c r="L490" s="18">
        <v>17939</v>
      </c>
      <c r="M490" s="18">
        <v>48000</v>
      </c>
      <c r="N490" s="18">
        <v>0</v>
      </c>
      <c r="O490" s="18">
        <v>0</v>
      </c>
      <c r="P490" s="18"/>
      <c r="Q490" s="18"/>
      <c r="R490" s="18"/>
      <c r="S490" s="18"/>
      <c r="T490" s="18">
        <v>479395</v>
      </c>
      <c r="U490" s="18">
        <v>570000</v>
      </c>
    </row>
    <row r="491" spans="1:21" ht="24" hidden="1" x14ac:dyDescent="0.35">
      <c r="A491" s="13">
        <v>12673</v>
      </c>
      <c r="B491" s="5" t="s">
        <v>987</v>
      </c>
      <c r="C491" s="14" t="s">
        <v>960</v>
      </c>
      <c r="D491" s="14"/>
      <c r="E491" s="14"/>
      <c r="F491" s="22"/>
      <c r="G491" s="22"/>
      <c r="H491" s="18">
        <v>21133</v>
      </c>
      <c r="I491" s="18">
        <v>39713</v>
      </c>
      <c r="J491" s="18">
        <v>38856</v>
      </c>
      <c r="K491" s="18">
        <v>28744</v>
      </c>
      <c r="L491" s="18">
        <v>40358</v>
      </c>
      <c r="M491" s="18">
        <v>0</v>
      </c>
      <c r="N491" s="18">
        <v>0</v>
      </c>
      <c r="O491" s="18">
        <v>0</v>
      </c>
      <c r="P491" s="18"/>
      <c r="Q491" s="18"/>
      <c r="R491" s="18"/>
      <c r="S491" s="18"/>
      <c r="T491" s="18">
        <v>168804</v>
      </c>
      <c r="U491" s="18">
        <v>238566</v>
      </c>
    </row>
    <row r="492" spans="1:21" ht="24" hidden="1" x14ac:dyDescent="0.35">
      <c r="A492" s="13">
        <v>12675</v>
      </c>
      <c r="B492" s="5" t="s">
        <v>988</v>
      </c>
      <c r="C492" s="14" t="s">
        <v>960</v>
      </c>
      <c r="D492" s="14"/>
      <c r="E492" s="14"/>
      <c r="F492" s="22"/>
      <c r="G492" s="22"/>
      <c r="H492" s="18">
        <v>10722</v>
      </c>
      <c r="I492" s="18">
        <v>8207</v>
      </c>
      <c r="J492" s="18">
        <v>8145</v>
      </c>
      <c r="K492" s="18">
        <v>8368</v>
      </c>
      <c r="L492" s="18">
        <v>8714</v>
      </c>
      <c r="M492" s="18">
        <v>5000</v>
      </c>
      <c r="N492" s="18">
        <v>0</v>
      </c>
      <c r="O492" s="18">
        <v>0</v>
      </c>
      <c r="P492" s="18"/>
      <c r="Q492" s="18"/>
      <c r="R492" s="18"/>
      <c r="S492" s="18"/>
      <c r="T492" s="18">
        <v>49156</v>
      </c>
      <c r="U492" s="18">
        <v>61597.08</v>
      </c>
    </row>
    <row r="493" spans="1:21" ht="24" hidden="1" x14ac:dyDescent="0.35">
      <c r="A493" s="13">
        <v>12676</v>
      </c>
      <c r="B493" s="5" t="s">
        <v>989</v>
      </c>
      <c r="C493" s="14" t="s">
        <v>960</v>
      </c>
      <c r="D493" s="14"/>
      <c r="E493" s="14"/>
      <c r="F493" s="22"/>
      <c r="G493" s="22"/>
      <c r="H493" s="18">
        <v>-16346</v>
      </c>
      <c r="I493" s="18">
        <v>-11928</v>
      </c>
      <c r="J493" s="18">
        <v>-21598</v>
      </c>
      <c r="K493" s="18">
        <v>-25275</v>
      </c>
      <c r="L493" s="18">
        <v>-43959</v>
      </c>
      <c r="M493" s="18">
        <v>6000</v>
      </c>
      <c r="N493" s="18">
        <v>0</v>
      </c>
      <c r="O493" s="18">
        <v>0</v>
      </c>
      <c r="P493" s="18"/>
      <c r="Q493" s="18"/>
      <c r="R493" s="18"/>
      <c r="S493" s="18"/>
      <c r="T493" s="18">
        <v>-113106</v>
      </c>
      <c r="U493" s="18">
        <v>65802.099999999991</v>
      </c>
    </row>
    <row r="494" spans="1:21" ht="24" hidden="1" x14ac:dyDescent="0.35">
      <c r="A494" s="13">
        <v>12677</v>
      </c>
      <c r="B494" s="5" t="s">
        <v>990</v>
      </c>
      <c r="C494" s="14" t="s">
        <v>960</v>
      </c>
      <c r="D494" s="14"/>
      <c r="E494" s="14"/>
      <c r="F494" s="22"/>
      <c r="G494" s="22"/>
      <c r="H494" s="18">
        <v>-12146</v>
      </c>
      <c r="I494" s="18">
        <v>732</v>
      </c>
      <c r="J494" s="18">
        <v>-14477</v>
      </c>
      <c r="K494" s="18">
        <v>1141</v>
      </c>
      <c r="L494" s="18">
        <v>-452631</v>
      </c>
      <c r="M494" s="18">
        <v>5686.38</v>
      </c>
      <c r="N494" s="18">
        <v>0</v>
      </c>
      <c r="O494" s="18">
        <v>0</v>
      </c>
      <c r="P494" s="18"/>
      <c r="Q494" s="18"/>
      <c r="R494" s="18"/>
      <c r="S494" s="18"/>
      <c r="T494" s="18">
        <v>-471694.62</v>
      </c>
      <c r="U494" s="18">
        <v>68236.53</v>
      </c>
    </row>
    <row r="495" spans="1:21" ht="24" hidden="1" x14ac:dyDescent="0.35">
      <c r="A495" s="13">
        <v>12678</v>
      </c>
      <c r="B495" s="5" t="s">
        <v>991</v>
      </c>
      <c r="C495" s="14" t="s">
        <v>960</v>
      </c>
      <c r="D495" s="14"/>
      <c r="E495" s="14"/>
      <c r="F495" s="22"/>
      <c r="G495" s="22"/>
      <c r="H495" s="18">
        <v>890</v>
      </c>
      <c r="I495" s="18">
        <v>3040</v>
      </c>
      <c r="J495" s="18">
        <v>-8746</v>
      </c>
      <c r="K495" s="18">
        <v>4376</v>
      </c>
      <c r="L495" s="18">
        <v>12543</v>
      </c>
      <c r="M495" s="18">
        <v>8658.5</v>
      </c>
      <c r="N495" s="18">
        <v>0</v>
      </c>
      <c r="O495" s="18">
        <v>0</v>
      </c>
      <c r="P495" s="18"/>
      <c r="Q495" s="18"/>
      <c r="R495" s="18"/>
      <c r="S495" s="18"/>
      <c r="T495" s="18">
        <v>20761.499999999996</v>
      </c>
      <c r="U495" s="18">
        <v>103901.97</v>
      </c>
    </row>
    <row r="496" spans="1:21" ht="24" hidden="1" x14ac:dyDescent="0.35">
      <c r="A496" s="13">
        <v>12680</v>
      </c>
      <c r="B496" s="5" t="s">
        <v>992</v>
      </c>
      <c r="C496" s="14" t="s">
        <v>960</v>
      </c>
      <c r="D496" s="14"/>
      <c r="E496" s="14"/>
      <c r="F496" s="22"/>
      <c r="G496" s="22"/>
      <c r="H496" s="18">
        <v>1938</v>
      </c>
      <c r="I496" s="18">
        <v>1244</v>
      </c>
      <c r="J496" s="18">
        <v>1922</v>
      </c>
      <c r="K496" s="18">
        <v>26013</v>
      </c>
      <c r="L496" s="18">
        <v>-29693</v>
      </c>
      <c r="M496" s="18">
        <v>25369.9</v>
      </c>
      <c r="N496" s="18">
        <v>0</v>
      </c>
      <c r="O496" s="18">
        <v>0</v>
      </c>
      <c r="P496" s="18"/>
      <c r="Q496" s="18"/>
      <c r="R496" s="18"/>
      <c r="S496" s="18"/>
      <c r="T496" s="18">
        <v>26793.9</v>
      </c>
      <c r="U496" s="18">
        <v>304438.84999999998</v>
      </c>
    </row>
    <row r="497" spans="1:21" ht="24" hidden="1" x14ac:dyDescent="0.35">
      <c r="A497" s="13">
        <v>12716</v>
      </c>
      <c r="B497" s="5" t="s">
        <v>993</v>
      </c>
      <c r="C497" s="14" t="s">
        <v>607</v>
      </c>
      <c r="D497" s="14"/>
      <c r="E497" s="14"/>
      <c r="F497" s="22"/>
      <c r="G497" s="22"/>
      <c r="H497" s="18">
        <v>0</v>
      </c>
      <c r="I497" s="18">
        <v>0</v>
      </c>
      <c r="J497" s="18">
        <v>0</v>
      </c>
      <c r="K497" s="18">
        <v>0</v>
      </c>
      <c r="L497" s="18">
        <v>0</v>
      </c>
      <c r="M497" s="18">
        <v>0</v>
      </c>
      <c r="N497" s="18">
        <v>0</v>
      </c>
      <c r="O497" s="18">
        <v>0</v>
      </c>
      <c r="P497" s="18"/>
      <c r="Q497" s="18"/>
      <c r="R497" s="18"/>
      <c r="S497" s="18"/>
      <c r="T497" s="18">
        <v>0</v>
      </c>
      <c r="U497" s="18">
        <v>138596</v>
      </c>
    </row>
    <row r="498" spans="1:21" ht="24" hidden="1" x14ac:dyDescent="0.35">
      <c r="A498" s="13">
        <v>12833</v>
      </c>
      <c r="B498" s="5" t="s">
        <v>994</v>
      </c>
      <c r="C498" s="14" t="s">
        <v>939</v>
      </c>
      <c r="D498" s="14"/>
      <c r="E498" s="14"/>
      <c r="F498" s="22"/>
      <c r="G498" s="22"/>
      <c r="H498" s="18">
        <v>0</v>
      </c>
      <c r="I498" s="18">
        <v>0</v>
      </c>
      <c r="J498" s="18">
        <v>0</v>
      </c>
      <c r="K498" s="18">
        <v>0</v>
      </c>
      <c r="L498" s="18">
        <v>0</v>
      </c>
      <c r="M498" s="18">
        <v>0</v>
      </c>
      <c r="N498" s="18">
        <v>0</v>
      </c>
      <c r="O498" s="18">
        <v>0</v>
      </c>
      <c r="P498" s="18"/>
      <c r="Q498" s="18"/>
      <c r="R498" s="18"/>
      <c r="S498" s="18"/>
      <c r="T498" s="18">
        <v>0</v>
      </c>
      <c r="U498" s="18">
        <v>0</v>
      </c>
    </row>
    <row r="499" spans="1:21" ht="24" hidden="1" x14ac:dyDescent="0.35">
      <c r="A499" s="13">
        <v>12872</v>
      </c>
      <c r="B499" s="5" t="s">
        <v>675</v>
      </c>
      <c r="C499" s="14" t="s">
        <v>956</v>
      </c>
      <c r="D499" s="14"/>
      <c r="E499" s="14"/>
      <c r="F499" s="22"/>
      <c r="G499" s="22"/>
      <c r="H499" s="18">
        <v>143000</v>
      </c>
      <c r="I499" s="18">
        <v>0</v>
      </c>
      <c r="J499" s="18">
        <v>0</v>
      </c>
      <c r="K499" s="18">
        <v>0</v>
      </c>
      <c r="L499" s="18">
        <v>0</v>
      </c>
      <c r="M499" s="18">
        <v>125000</v>
      </c>
      <c r="N499" s="18">
        <v>0</v>
      </c>
      <c r="O499" s="18">
        <v>0</v>
      </c>
      <c r="P499" s="18"/>
      <c r="Q499" s="18"/>
      <c r="R499" s="18"/>
      <c r="S499" s="18"/>
      <c r="T499" s="18">
        <v>268000</v>
      </c>
      <c r="U499" s="18">
        <v>1498000</v>
      </c>
    </row>
    <row r="500" spans="1:21" ht="24" hidden="1" x14ac:dyDescent="0.35">
      <c r="A500" s="13">
        <v>12923</v>
      </c>
      <c r="B500" s="5" t="s">
        <v>995</v>
      </c>
      <c r="C500" s="14" t="s">
        <v>605</v>
      </c>
      <c r="D500" s="14"/>
      <c r="E500" s="14"/>
      <c r="F500" s="22"/>
      <c r="G500" s="22"/>
      <c r="H500" s="18">
        <v>0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18">
        <v>0</v>
      </c>
      <c r="P500" s="18"/>
      <c r="Q500" s="18"/>
      <c r="R500" s="18"/>
      <c r="S500" s="18"/>
      <c r="T500" s="18">
        <v>0</v>
      </c>
      <c r="U500" s="18">
        <v>71000</v>
      </c>
    </row>
    <row r="501" spans="1:21" ht="24" hidden="1" x14ac:dyDescent="0.35">
      <c r="A501" s="13">
        <v>12946</v>
      </c>
      <c r="B501" s="5" t="s">
        <v>996</v>
      </c>
      <c r="C501" s="14" t="s">
        <v>605</v>
      </c>
      <c r="D501" s="14"/>
      <c r="E501" s="14"/>
      <c r="F501" s="22"/>
      <c r="G501" s="22"/>
      <c r="H501" s="18">
        <v>0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8">
        <v>0</v>
      </c>
      <c r="P501" s="18"/>
      <c r="Q501" s="18"/>
      <c r="R501" s="18"/>
      <c r="S501" s="18"/>
      <c r="T501" s="18">
        <v>0</v>
      </c>
      <c r="U501" s="18">
        <v>86473</v>
      </c>
    </row>
    <row r="502" spans="1:21" ht="24" hidden="1" x14ac:dyDescent="0.35">
      <c r="A502" s="13">
        <v>12948</v>
      </c>
      <c r="B502" s="5" t="s">
        <v>997</v>
      </c>
      <c r="C502" s="14" t="s">
        <v>605</v>
      </c>
      <c r="D502" s="14"/>
      <c r="E502" s="14"/>
      <c r="F502" s="22"/>
      <c r="G502" s="22"/>
      <c r="H502" s="18">
        <v>0</v>
      </c>
      <c r="I502" s="18">
        <v>0</v>
      </c>
      <c r="J502" s="18">
        <v>0</v>
      </c>
      <c r="K502" s="18">
        <v>0</v>
      </c>
      <c r="L502" s="18">
        <v>0</v>
      </c>
      <c r="M502" s="18">
        <v>0</v>
      </c>
      <c r="N502" s="18">
        <v>0</v>
      </c>
      <c r="O502" s="18">
        <v>0</v>
      </c>
      <c r="P502" s="18"/>
      <c r="Q502" s="18"/>
      <c r="R502" s="18"/>
      <c r="S502" s="18"/>
      <c r="T502" s="18">
        <v>0</v>
      </c>
      <c r="U502" s="18">
        <v>37772</v>
      </c>
    </row>
    <row r="503" spans="1:21" ht="24" hidden="1" x14ac:dyDescent="0.35">
      <c r="A503" s="13">
        <v>12952</v>
      </c>
      <c r="B503" s="5" t="s">
        <v>998</v>
      </c>
      <c r="C503" s="14" t="s">
        <v>605</v>
      </c>
      <c r="D503" s="14"/>
      <c r="E503" s="14"/>
      <c r="F503" s="22"/>
      <c r="G503" s="22"/>
      <c r="H503" s="18">
        <v>0</v>
      </c>
      <c r="I503" s="18">
        <v>0</v>
      </c>
      <c r="J503" s="18">
        <v>0</v>
      </c>
      <c r="K503" s="18">
        <v>5300</v>
      </c>
      <c r="L503" s="18">
        <v>5300</v>
      </c>
      <c r="M503" s="18">
        <v>5000</v>
      </c>
      <c r="N503" s="18">
        <v>0</v>
      </c>
      <c r="O503" s="18">
        <v>0</v>
      </c>
      <c r="P503" s="18"/>
      <c r="Q503" s="18"/>
      <c r="R503" s="18"/>
      <c r="S503" s="18"/>
      <c r="T503" s="18">
        <v>15600</v>
      </c>
      <c r="U503" s="18">
        <v>80000</v>
      </c>
    </row>
    <row r="504" spans="1:21" ht="24" hidden="1" x14ac:dyDescent="0.35">
      <c r="A504" s="13">
        <v>12954</v>
      </c>
      <c r="B504" s="5" t="s">
        <v>999</v>
      </c>
      <c r="C504" s="14" t="s">
        <v>605</v>
      </c>
      <c r="D504" s="14"/>
      <c r="E504" s="14"/>
      <c r="F504" s="22"/>
      <c r="G504" s="22"/>
      <c r="H504" s="18">
        <v>0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/>
      <c r="Q504" s="18"/>
      <c r="R504" s="18"/>
      <c r="S504" s="18"/>
      <c r="T504" s="18">
        <v>0</v>
      </c>
      <c r="U504" s="18">
        <v>634000</v>
      </c>
    </row>
    <row r="505" spans="1:21" ht="24.5" hidden="1" x14ac:dyDescent="0.35">
      <c r="A505" s="13">
        <v>12964</v>
      </c>
      <c r="B505" s="5" t="s">
        <v>1000</v>
      </c>
      <c r="C505" s="14" t="s">
        <v>605</v>
      </c>
      <c r="D505" s="14"/>
      <c r="E505" s="14"/>
      <c r="F505" s="22"/>
      <c r="G505" s="22"/>
      <c r="H505" s="18">
        <v>0</v>
      </c>
      <c r="I505" s="18">
        <v>0</v>
      </c>
      <c r="J505" s="18">
        <v>0</v>
      </c>
      <c r="K505" s="18">
        <v>0</v>
      </c>
      <c r="L505" s="18">
        <v>0</v>
      </c>
      <c r="M505" s="18">
        <v>0</v>
      </c>
      <c r="N505" s="18">
        <v>0</v>
      </c>
      <c r="O505" s="18">
        <v>0</v>
      </c>
      <c r="P505" s="18"/>
      <c r="Q505" s="18"/>
      <c r="R505" s="18"/>
      <c r="S505" s="18"/>
      <c r="T505" s="18">
        <v>0</v>
      </c>
      <c r="U505" s="18">
        <v>4346982</v>
      </c>
    </row>
    <row r="506" spans="1:21" ht="24" hidden="1" x14ac:dyDescent="0.35">
      <c r="A506" s="13">
        <v>12970</v>
      </c>
      <c r="B506" s="5" t="s">
        <v>1151</v>
      </c>
      <c r="C506" s="14" t="s">
        <v>605</v>
      </c>
      <c r="D506" s="14"/>
      <c r="E506" s="14"/>
      <c r="F506" s="22"/>
      <c r="G506" s="22"/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/>
      <c r="Q506" s="18"/>
      <c r="R506" s="18"/>
      <c r="S506" s="18"/>
      <c r="T506" s="18">
        <v>0</v>
      </c>
      <c r="U506" s="18">
        <v>120000</v>
      </c>
    </row>
    <row r="507" spans="1:21" ht="24" hidden="1" x14ac:dyDescent="0.35">
      <c r="A507" s="13">
        <v>12991</v>
      </c>
      <c r="B507" s="5" t="s">
        <v>1002</v>
      </c>
      <c r="C507" s="14" t="s">
        <v>605</v>
      </c>
      <c r="D507" s="14"/>
      <c r="E507" s="14"/>
      <c r="F507" s="22"/>
      <c r="G507" s="22"/>
      <c r="H507" s="18">
        <v>0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0</v>
      </c>
      <c r="P507" s="18"/>
      <c r="Q507" s="18"/>
      <c r="R507" s="18"/>
      <c r="S507" s="18"/>
      <c r="T507" s="18">
        <v>0</v>
      </c>
      <c r="U507" s="18">
        <v>223000</v>
      </c>
    </row>
    <row r="508" spans="1:21" ht="24" hidden="1" x14ac:dyDescent="0.35">
      <c r="A508" s="13">
        <v>13007</v>
      </c>
      <c r="B508" s="5" t="s">
        <v>1003</v>
      </c>
      <c r="C508" s="14" t="s">
        <v>605</v>
      </c>
      <c r="D508" s="14"/>
      <c r="E508" s="14"/>
      <c r="F508" s="22"/>
      <c r="G508" s="22"/>
      <c r="H508" s="18">
        <v>0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0</v>
      </c>
      <c r="P508" s="18"/>
      <c r="Q508" s="18"/>
      <c r="R508" s="18"/>
      <c r="S508" s="18"/>
      <c r="T508" s="18">
        <v>0</v>
      </c>
      <c r="U508" s="18">
        <v>223059</v>
      </c>
    </row>
    <row r="509" spans="1:21" ht="24" hidden="1" x14ac:dyDescent="0.35">
      <c r="A509" s="13">
        <v>13009</v>
      </c>
      <c r="B509" s="5" t="s">
        <v>1004</v>
      </c>
      <c r="C509" s="14" t="s">
        <v>605</v>
      </c>
      <c r="D509" s="14"/>
      <c r="E509" s="14"/>
      <c r="F509" s="22"/>
      <c r="G509" s="22"/>
      <c r="H509" s="18">
        <v>0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0</v>
      </c>
      <c r="P509" s="18"/>
      <c r="Q509" s="18"/>
      <c r="R509" s="18"/>
      <c r="S509" s="18"/>
      <c r="T509" s="18">
        <v>0</v>
      </c>
      <c r="U509" s="18">
        <v>424170</v>
      </c>
    </row>
    <row r="510" spans="1:21" ht="24" hidden="1" x14ac:dyDescent="0.35">
      <c r="A510" s="13">
        <v>13015</v>
      </c>
      <c r="B510" s="5" t="s">
        <v>1005</v>
      </c>
      <c r="C510" s="14" t="s">
        <v>605</v>
      </c>
      <c r="D510" s="14"/>
      <c r="E510" s="14"/>
      <c r="F510" s="22"/>
      <c r="G510" s="22"/>
      <c r="H510" s="18">
        <v>0</v>
      </c>
      <c r="I510" s="18">
        <v>0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18">
        <v>0</v>
      </c>
      <c r="P510" s="18"/>
      <c r="Q510" s="18"/>
      <c r="R510" s="18"/>
      <c r="S510" s="18"/>
      <c r="T510" s="18">
        <v>0</v>
      </c>
      <c r="U510" s="18">
        <v>61236</v>
      </c>
    </row>
    <row r="511" spans="1:21" hidden="1" x14ac:dyDescent="0.35">
      <c r="A511" s="13">
        <v>13051</v>
      </c>
      <c r="B511" s="5" t="s">
        <v>1152</v>
      </c>
      <c r="C511" s="14" t="s">
        <v>1221</v>
      </c>
      <c r="D511" s="14" t="str">
        <f>IFERROR(VLOOKUP(A511,[2]Planilha2!$A$5:$B$1099,2,0),"-")</f>
        <v>Comisiones</v>
      </c>
      <c r="E511" s="14" t="s">
        <v>1223</v>
      </c>
      <c r="F511" s="22"/>
      <c r="G511" s="22">
        <v>11</v>
      </c>
      <c r="H511" s="65">
        <v>0</v>
      </c>
      <c r="I511" s="65">
        <v>0</v>
      </c>
      <c r="J511" s="65">
        <v>0</v>
      </c>
      <c r="K511" s="65">
        <v>0</v>
      </c>
      <c r="L511" s="65">
        <v>238726.99999999997</v>
      </c>
      <c r="M511" s="65">
        <v>209101</v>
      </c>
      <c r="N511" s="65">
        <v>416242</v>
      </c>
      <c r="O511" s="65">
        <v>401795</v>
      </c>
      <c r="P511" s="65"/>
      <c r="Q511" s="65"/>
      <c r="R511" s="65"/>
      <c r="S511" s="65"/>
      <c r="T511" s="65">
        <v>1265865</v>
      </c>
      <c r="U511" s="65">
        <v>1665384</v>
      </c>
    </row>
    <row r="512" spans="1:21" hidden="1" x14ac:dyDescent="0.35">
      <c r="A512" s="13">
        <v>13084</v>
      </c>
      <c r="B512" s="5" t="s">
        <v>1006</v>
      </c>
      <c r="C512" s="17"/>
      <c r="D512" s="14"/>
      <c r="E512" s="14"/>
      <c r="F512" s="22"/>
      <c r="G512" s="22"/>
      <c r="H512" s="19">
        <v>0</v>
      </c>
      <c r="I512" s="19">
        <v>0</v>
      </c>
      <c r="J512" s="19">
        <v>0</v>
      </c>
      <c r="K512" s="19">
        <v>0</v>
      </c>
      <c r="L512" s="19">
        <v>0</v>
      </c>
      <c r="M512" s="19">
        <v>0</v>
      </c>
      <c r="N512" s="19">
        <v>0</v>
      </c>
      <c r="O512" s="19">
        <v>0</v>
      </c>
      <c r="P512" s="19"/>
      <c r="Q512" s="19"/>
      <c r="R512" s="19"/>
      <c r="S512" s="19"/>
      <c r="T512" s="18">
        <v>0</v>
      </c>
      <c r="U512" s="19">
        <v>0</v>
      </c>
    </row>
    <row r="513" spans="1:21" ht="24" hidden="1" x14ac:dyDescent="0.35">
      <c r="A513" s="13">
        <v>13105</v>
      </c>
      <c r="B513" s="5" t="s">
        <v>1007</v>
      </c>
      <c r="C513" s="14" t="s">
        <v>607</v>
      </c>
      <c r="D513" s="14"/>
      <c r="E513" s="14"/>
      <c r="F513" s="22"/>
      <c r="G513" s="22"/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8">
        <v>0</v>
      </c>
      <c r="P513" s="18"/>
      <c r="Q513" s="18"/>
      <c r="R513" s="18"/>
      <c r="S513" s="18"/>
      <c r="T513" s="18">
        <v>0</v>
      </c>
      <c r="U513" s="18">
        <v>15000</v>
      </c>
    </row>
    <row r="514" spans="1:21" ht="24" hidden="1" x14ac:dyDescent="0.35">
      <c r="A514" s="13">
        <v>13123</v>
      </c>
      <c r="B514" s="5" t="s">
        <v>681</v>
      </c>
      <c r="C514" s="14" t="s">
        <v>605</v>
      </c>
      <c r="D514" s="14"/>
      <c r="E514" s="14"/>
      <c r="F514" s="22"/>
      <c r="G514" s="22"/>
      <c r="H514" s="18">
        <v>0</v>
      </c>
      <c r="I514" s="18">
        <v>8700</v>
      </c>
      <c r="J514" s="18">
        <v>8700</v>
      </c>
      <c r="K514" s="18">
        <v>8700</v>
      </c>
      <c r="L514" s="18">
        <v>6400</v>
      </c>
      <c r="M514" s="18">
        <v>0</v>
      </c>
      <c r="N514" s="18">
        <v>0</v>
      </c>
      <c r="O514" s="18">
        <v>0</v>
      </c>
      <c r="P514" s="18"/>
      <c r="Q514" s="18"/>
      <c r="R514" s="18"/>
      <c r="S514" s="18"/>
      <c r="T514" s="18">
        <v>32500</v>
      </c>
      <c r="U514" s="18">
        <v>52000</v>
      </c>
    </row>
    <row r="515" spans="1:21" ht="24" hidden="1" x14ac:dyDescent="0.35">
      <c r="A515" s="13">
        <v>13124</v>
      </c>
      <c r="B515" s="5" t="s">
        <v>682</v>
      </c>
      <c r="C515" s="14" t="s">
        <v>605</v>
      </c>
      <c r="D515" s="14"/>
      <c r="E515" s="14"/>
      <c r="F515" s="22"/>
      <c r="G515" s="22"/>
      <c r="H515" s="18">
        <v>0</v>
      </c>
      <c r="I515" s="18">
        <v>0</v>
      </c>
      <c r="J515" s="18">
        <v>78700</v>
      </c>
      <c r="K515" s="18">
        <v>1500</v>
      </c>
      <c r="L515" s="18">
        <v>2600</v>
      </c>
      <c r="M515" s="18">
        <v>3100</v>
      </c>
      <c r="N515" s="18">
        <v>0</v>
      </c>
      <c r="O515" s="18">
        <v>0</v>
      </c>
      <c r="P515" s="18"/>
      <c r="Q515" s="18"/>
      <c r="R515" s="18"/>
      <c r="S515" s="18"/>
      <c r="T515" s="18">
        <v>85899.999999999985</v>
      </c>
      <c r="U515" s="18">
        <v>37200</v>
      </c>
    </row>
    <row r="516" spans="1:21" ht="24" hidden="1" x14ac:dyDescent="0.35">
      <c r="A516" s="13">
        <v>13376</v>
      </c>
      <c r="B516" s="5" t="s">
        <v>685</v>
      </c>
      <c r="C516" s="14" t="s">
        <v>607</v>
      </c>
      <c r="D516" s="14"/>
      <c r="E516" s="14"/>
      <c r="F516" s="22"/>
      <c r="G516" s="22"/>
      <c r="H516" s="18">
        <v>1808</v>
      </c>
      <c r="I516" s="18">
        <v>1808</v>
      </c>
      <c r="J516" s="18">
        <v>1808</v>
      </c>
      <c r="K516" s="18">
        <v>1808</v>
      </c>
      <c r="L516" s="18">
        <v>1808</v>
      </c>
      <c r="M516" s="18">
        <v>1808</v>
      </c>
      <c r="N516" s="18">
        <v>0</v>
      </c>
      <c r="O516" s="18">
        <v>0</v>
      </c>
      <c r="P516" s="18"/>
      <c r="Q516" s="18"/>
      <c r="R516" s="18"/>
      <c r="S516" s="18"/>
      <c r="T516" s="18">
        <v>10848</v>
      </c>
      <c r="U516" s="18">
        <v>21700</v>
      </c>
    </row>
    <row r="517" spans="1:21" ht="24" hidden="1" x14ac:dyDescent="0.35">
      <c r="A517" s="13">
        <v>13548</v>
      </c>
      <c r="B517" s="5" t="s">
        <v>686</v>
      </c>
      <c r="C517" s="14" t="s">
        <v>962</v>
      </c>
      <c r="D517" s="14"/>
      <c r="E517" s="14"/>
      <c r="F517" s="22"/>
      <c r="G517" s="22"/>
      <c r="H517" s="18">
        <v>-15000</v>
      </c>
      <c r="I517" s="18">
        <v>-15000</v>
      </c>
      <c r="J517" s="18">
        <v>-15000</v>
      </c>
      <c r="K517" s="18">
        <v>-15000</v>
      </c>
      <c r="L517" s="18">
        <v>0</v>
      </c>
      <c r="M517" s="18">
        <v>0</v>
      </c>
      <c r="N517" s="18">
        <v>0</v>
      </c>
      <c r="O517" s="18">
        <v>0</v>
      </c>
      <c r="P517" s="18"/>
      <c r="Q517" s="18"/>
      <c r="R517" s="18"/>
      <c r="S517" s="18"/>
      <c r="T517" s="18">
        <v>-60000</v>
      </c>
      <c r="U517" s="18">
        <v>0</v>
      </c>
    </row>
    <row r="518" spans="1:21" ht="24" hidden="1" x14ac:dyDescent="0.35">
      <c r="A518" s="13">
        <v>13589</v>
      </c>
      <c r="B518" s="5" t="s">
        <v>1010</v>
      </c>
      <c r="C518" s="14" t="s">
        <v>607</v>
      </c>
      <c r="D518" s="14"/>
      <c r="E518" s="14"/>
      <c r="F518" s="22"/>
      <c r="G518" s="22"/>
      <c r="H518" s="18">
        <v>0</v>
      </c>
      <c r="I518" s="18">
        <v>0</v>
      </c>
      <c r="J518" s="18">
        <v>0</v>
      </c>
      <c r="K518" s="18">
        <v>0</v>
      </c>
      <c r="L518" s="18">
        <v>0</v>
      </c>
      <c r="M518" s="18">
        <v>2000</v>
      </c>
      <c r="N518" s="18">
        <v>0</v>
      </c>
      <c r="O518" s="18">
        <v>0</v>
      </c>
      <c r="P518" s="18"/>
      <c r="Q518" s="18"/>
      <c r="R518" s="18"/>
      <c r="S518" s="18"/>
      <c r="T518" s="18">
        <v>2000</v>
      </c>
      <c r="U518" s="18">
        <v>22000</v>
      </c>
    </row>
    <row r="519" spans="1:21" ht="24.5" hidden="1" x14ac:dyDescent="0.35">
      <c r="A519" s="13">
        <v>13628</v>
      </c>
      <c r="B519" s="5" t="s">
        <v>687</v>
      </c>
      <c r="C519" s="14" t="s">
        <v>953</v>
      </c>
      <c r="D519" s="14"/>
      <c r="E519" s="14"/>
      <c r="F519" s="22"/>
      <c r="G519" s="22"/>
      <c r="H519" s="18">
        <v>0</v>
      </c>
      <c r="I519" s="18">
        <v>0</v>
      </c>
      <c r="J519" s="18">
        <v>0</v>
      </c>
      <c r="K519" s="18">
        <v>0</v>
      </c>
      <c r="L519" s="18">
        <v>0</v>
      </c>
      <c r="M519" s="18">
        <v>0</v>
      </c>
      <c r="N519" s="18">
        <v>0</v>
      </c>
      <c r="O519" s="18">
        <v>0</v>
      </c>
      <c r="P519" s="18"/>
      <c r="Q519" s="18"/>
      <c r="R519" s="18"/>
      <c r="S519" s="18"/>
      <c r="T519" s="18">
        <v>0</v>
      </c>
      <c r="U519" s="18">
        <v>0</v>
      </c>
    </row>
    <row r="520" spans="1:21" ht="24" hidden="1" x14ac:dyDescent="0.35">
      <c r="A520" s="13">
        <v>13788</v>
      </c>
      <c r="B520" s="5" t="s">
        <v>689</v>
      </c>
      <c r="C520" s="14" t="s">
        <v>605</v>
      </c>
      <c r="D520" s="14"/>
      <c r="E520" s="14"/>
      <c r="F520" s="22"/>
      <c r="G520" s="22"/>
      <c r="H520" s="18">
        <v>0</v>
      </c>
      <c r="I520" s="18">
        <v>0</v>
      </c>
      <c r="J520" s="18">
        <v>12000</v>
      </c>
      <c r="K520" s="18">
        <v>2000</v>
      </c>
      <c r="L520" s="18">
        <v>68423</v>
      </c>
      <c r="M520" s="18">
        <v>9000</v>
      </c>
      <c r="N520" s="18">
        <v>0</v>
      </c>
      <c r="O520" s="18">
        <v>0</v>
      </c>
      <c r="P520" s="18"/>
      <c r="Q520" s="18"/>
      <c r="R520" s="18"/>
      <c r="S520" s="18"/>
      <c r="T520" s="18">
        <v>91423</v>
      </c>
      <c r="U520" s="18">
        <v>66000</v>
      </c>
    </row>
    <row r="521" spans="1:21" ht="24" hidden="1" x14ac:dyDescent="0.35">
      <c r="A521" s="13">
        <v>13803</v>
      </c>
      <c r="B521" s="5" t="s">
        <v>1013</v>
      </c>
      <c r="C521" s="14" t="s">
        <v>607</v>
      </c>
      <c r="D521" s="14"/>
      <c r="E521" s="14"/>
      <c r="F521" s="22"/>
      <c r="G521" s="22"/>
      <c r="H521" s="18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23000</v>
      </c>
      <c r="N521" s="18">
        <v>0</v>
      </c>
      <c r="O521" s="18">
        <v>0</v>
      </c>
      <c r="P521" s="18"/>
      <c r="Q521" s="18"/>
      <c r="R521" s="18"/>
      <c r="S521" s="18"/>
      <c r="T521" s="18">
        <v>23000</v>
      </c>
      <c r="U521" s="18">
        <v>282000</v>
      </c>
    </row>
    <row r="522" spans="1:21" hidden="1" x14ac:dyDescent="0.35">
      <c r="A522" s="13">
        <v>13888</v>
      </c>
      <c r="B522" s="10" t="s">
        <v>1190</v>
      </c>
      <c r="C522" s="14" t="s">
        <v>1221</v>
      </c>
      <c r="D522" s="14" t="str">
        <f>IFERROR(VLOOKUP(A522,[2]Planilha2!$A$5:$B$1099,2,0),"-")</f>
        <v>-</v>
      </c>
      <c r="E522" s="14" t="s">
        <v>62</v>
      </c>
      <c r="F522" s="22"/>
      <c r="G522" s="22">
        <v>11</v>
      </c>
      <c r="H522" s="65">
        <v>0</v>
      </c>
      <c r="I522" s="65">
        <v>0</v>
      </c>
      <c r="J522" s="65">
        <v>0</v>
      </c>
      <c r="K522" s="65">
        <v>0</v>
      </c>
      <c r="L522" s="65">
        <v>0</v>
      </c>
      <c r="M522" s="65">
        <v>0</v>
      </c>
      <c r="N522" s="65">
        <v>0</v>
      </c>
      <c r="O522" s="65">
        <v>0</v>
      </c>
      <c r="P522" s="65"/>
      <c r="Q522" s="65"/>
      <c r="R522" s="65"/>
      <c r="S522" s="65"/>
      <c r="T522" s="65">
        <v>0</v>
      </c>
      <c r="U522" s="65">
        <v>0</v>
      </c>
    </row>
    <row r="523" spans="1:21" hidden="1" x14ac:dyDescent="0.35">
      <c r="A523" s="13">
        <v>13921</v>
      </c>
      <c r="B523" s="10" t="s">
        <v>1191</v>
      </c>
      <c r="C523" s="14" t="s">
        <v>1221</v>
      </c>
      <c r="D523" s="14" t="str">
        <f>IFERROR(VLOOKUP(A523,[2]Planilha2!$A$5:$B$1099,2,0),"-")</f>
        <v>-</v>
      </c>
      <c r="E523" s="14" t="s">
        <v>62</v>
      </c>
      <c r="F523" s="22"/>
      <c r="G523" s="22">
        <v>11</v>
      </c>
      <c r="H523" s="65">
        <v>0</v>
      </c>
      <c r="I523" s="65">
        <v>0</v>
      </c>
      <c r="J523" s="65">
        <v>0</v>
      </c>
      <c r="K523" s="65">
        <v>0</v>
      </c>
      <c r="L523" s="65">
        <v>0</v>
      </c>
      <c r="M523" s="65">
        <v>0</v>
      </c>
      <c r="N523" s="65">
        <v>0</v>
      </c>
      <c r="O523" s="65">
        <v>0</v>
      </c>
      <c r="P523" s="65"/>
      <c r="Q523" s="65"/>
      <c r="R523" s="65"/>
      <c r="S523" s="65"/>
      <c r="T523" s="65">
        <v>0</v>
      </c>
      <c r="U523" s="65">
        <v>0</v>
      </c>
    </row>
    <row r="524" spans="1:21" hidden="1" x14ac:dyDescent="0.35">
      <c r="A524" s="13">
        <v>13954</v>
      </c>
      <c r="B524" s="10" t="s">
        <v>1192</v>
      </c>
      <c r="C524" s="14" t="s">
        <v>1221</v>
      </c>
      <c r="D524" s="14" t="str">
        <f>IFERROR(VLOOKUP(A524,[2]Planilha2!$A$5:$B$1099,2,0),"-")</f>
        <v>-</v>
      </c>
      <c r="E524" s="14" t="s">
        <v>62</v>
      </c>
      <c r="F524" s="22"/>
      <c r="G524" s="22">
        <v>11</v>
      </c>
      <c r="H524" s="65">
        <v>0</v>
      </c>
      <c r="I524" s="65">
        <v>0</v>
      </c>
      <c r="J524" s="65">
        <v>0</v>
      </c>
      <c r="K524" s="65">
        <v>0</v>
      </c>
      <c r="L524" s="65">
        <v>0</v>
      </c>
      <c r="M524" s="65">
        <v>0</v>
      </c>
      <c r="N524" s="65">
        <v>0</v>
      </c>
      <c r="O524" s="65">
        <v>0</v>
      </c>
      <c r="P524" s="65"/>
      <c r="Q524" s="65"/>
      <c r="R524" s="65"/>
      <c r="S524" s="65"/>
      <c r="T524" s="65">
        <v>0</v>
      </c>
      <c r="U524" s="65">
        <v>0</v>
      </c>
    </row>
    <row r="525" spans="1:21" ht="24" hidden="1" x14ac:dyDescent="0.35">
      <c r="A525" s="13">
        <v>14107</v>
      </c>
      <c r="B525" s="5" t="s">
        <v>1015</v>
      </c>
      <c r="C525" s="14" t="s">
        <v>960</v>
      </c>
      <c r="D525" s="14"/>
      <c r="E525" s="22"/>
      <c r="F525" s="22"/>
      <c r="G525" s="22"/>
      <c r="H525" s="18">
        <v>-28400</v>
      </c>
      <c r="I525" s="18">
        <v>23600</v>
      </c>
      <c r="J525" s="18">
        <v>-73000</v>
      </c>
      <c r="K525" s="18">
        <v>-23000</v>
      </c>
      <c r="L525" s="18">
        <v>54000</v>
      </c>
      <c r="M525" s="18">
        <v>32274</v>
      </c>
      <c r="N525" s="18">
        <v>0</v>
      </c>
      <c r="O525" s="18">
        <v>0</v>
      </c>
      <c r="P525" s="18"/>
      <c r="Q525" s="18"/>
      <c r="R525" s="18"/>
      <c r="S525" s="18"/>
      <c r="T525" s="18">
        <v>-14525.999999999996</v>
      </c>
      <c r="U525" s="18">
        <v>387000</v>
      </c>
    </row>
    <row r="526" spans="1:21" ht="24" hidden="1" x14ac:dyDescent="0.35">
      <c r="A526" s="13">
        <v>14109</v>
      </c>
      <c r="B526" s="5" t="s">
        <v>1016</v>
      </c>
      <c r="C526" s="14" t="s">
        <v>960</v>
      </c>
      <c r="D526" s="14"/>
      <c r="E526" s="22"/>
      <c r="F526" s="22"/>
      <c r="G526" s="22"/>
      <c r="H526" s="18">
        <v>-30000</v>
      </c>
      <c r="I526" s="18">
        <v>-100000</v>
      </c>
      <c r="J526" s="18">
        <v>-131000</v>
      </c>
      <c r="K526" s="18">
        <v>-20500</v>
      </c>
      <c r="L526" s="18">
        <v>48000</v>
      </c>
      <c r="M526" s="18">
        <v>29548</v>
      </c>
      <c r="N526" s="18">
        <v>0</v>
      </c>
      <c r="O526" s="18">
        <v>0</v>
      </c>
      <c r="P526" s="18"/>
      <c r="Q526" s="18"/>
      <c r="R526" s="18"/>
      <c r="S526" s="18"/>
      <c r="T526" s="18">
        <v>-203952</v>
      </c>
      <c r="U526" s="18">
        <v>355000</v>
      </c>
    </row>
    <row r="527" spans="1:21" ht="24" hidden="1" x14ac:dyDescent="0.35">
      <c r="A527" s="13">
        <v>14111</v>
      </c>
      <c r="B527" s="5" t="s">
        <v>1017</v>
      </c>
      <c r="C527" s="14" t="s">
        <v>960</v>
      </c>
      <c r="D527" s="14"/>
      <c r="E527" s="22"/>
      <c r="F527" s="22"/>
      <c r="G527" s="22"/>
      <c r="H527" s="18">
        <v>-23000</v>
      </c>
      <c r="I527" s="18">
        <v>-30000</v>
      </c>
      <c r="J527" s="18">
        <v>-54000</v>
      </c>
      <c r="K527" s="18">
        <v>-28000</v>
      </c>
      <c r="L527" s="18">
        <v>27000</v>
      </c>
      <c r="M527" s="18">
        <v>16000</v>
      </c>
      <c r="N527" s="18">
        <v>0</v>
      </c>
      <c r="O527" s="18">
        <v>0</v>
      </c>
      <c r="P527" s="18"/>
      <c r="Q527" s="18"/>
      <c r="R527" s="18"/>
      <c r="S527" s="18"/>
      <c r="T527" s="18">
        <v>-92000</v>
      </c>
      <c r="U527" s="18">
        <v>195000</v>
      </c>
    </row>
    <row r="528" spans="1:21" ht="24" hidden="1" x14ac:dyDescent="0.35">
      <c r="A528" s="13">
        <v>14139</v>
      </c>
      <c r="B528" s="5" t="s">
        <v>1018</v>
      </c>
      <c r="C528" s="14" t="s">
        <v>939</v>
      </c>
      <c r="D528" s="14"/>
      <c r="E528" s="22"/>
      <c r="F528" s="22"/>
      <c r="G528" s="22"/>
      <c r="H528" s="18">
        <v>0</v>
      </c>
      <c r="I528" s="18">
        <v>0</v>
      </c>
      <c r="J528" s="18">
        <v>0</v>
      </c>
      <c r="K528" s="18">
        <v>0</v>
      </c>
      <c r="L528" s="18">
        <v>0</v>
      </c>
      <c r="M528" s="18">
        <v>0</v>
      </c>
      <c r="N528" s="18">
        <v>0</v>
      </c>
      <c r="O528" s="18">
        <v>0</v>
      </c>
      <c r="P528" s="18"/>
      <c r="Q528" s="18"/>
      <c r="R528" s="18"/>
      <c r="S528" s="18"/>
      <c r="T528" s="18">
        <v>0</v>
      </c>
      <c r="U528" s="18">
        <v>0</v>
      </c>
    </row>
    <row r="529" spans="1:21" ht="24" hidden="1" x14ac:dyDescent="0.35">
      <c r="A529" s="13">
        <v>14151</v>
      </c>
      <c r="B529" s="5" t="s">
        <v>1019</v>
      </c>
      <c r="C529" s="14" t="s">
        <v>939</v>
      </c>
      <c r="D529" s="14"/>
      <c r="E529" s="22"/>
      <c r="F529" s="22"/>
      <c r="G529" s="22"/>
      <c r="H529" s="18">
        <v>0</v>
      </c>
      <c r="I529" s="18">
        <v>0</v>
      </c>
      <c r="J529" s="18">
        <v>0</v>
      </c>
      <c r="K529" s="18">
        <v>0</v>
      </c>
      <c r="L529" s="18">
        <v>0</v>
      </c>
      <c r="M529" s="18">
        <v>0</v>
      </c>
      <c r="N529" s="18">
        <v>0</v>
      </c>
      <c r="O529" s="18">
        <v>0</v>
      </c>
      <c r="P529" s="18"/>
      <c r="Q529" s="18"/>
      <c r="R529" s="18"/>
      <c r="S529" s="18"/>
      <c r="T529" s="18">
        <v>0</v>
      </c>
      <c r="U529" s="18">
        <v>0</v>
      </c>
    </row>
    <row r="530" spans="1:21" hidden="1" x14ac:dyDescent="0.35">
      <c r="A530" s="13">
        <v>14169</v>
      </c>
      <c r="B530" s="5" t="s">
        <v>1020</v>
      </c>
      <c r="C530" s="17"/>
      <c r="D530" s="14"/>
      <c r="E530" s="22"/>
      <c r="F530" s="22"/>
      <c r="G530" s="22"/>
      <c r="H530" s="19">
        <v>0</v>
      </c>
      <c r="I530" s="19">
        <v>0</v>
      </c>
      <c r="J530" s="19">
        <v>0</v>
      </c>
      <c r="K530" s="19">
        <v>0</v>
      </c>
      <c r="L530" s="19">
        <v>0</v>
      </c>
      <c r="M530" s="19">
        <v>0</v>
      </c>
      <c r="N530" s="19">
        <v>0</v>
      </c>
      <c r="O530" s="19">
        <v>0</v>
      </c>
      <c r="P530" s="19"/>
      <c r="Q530" s="19"/>
      <c r="R530" s="19"/>
      <c r="S530" s="19"/>
      <c r="T530" s="18">
        <v>0</v>
      </c>
      <c r="U530" s="19">
        <v>0</v>
      </c>
    </row>
    <row r="531" spans="1:21" ht="24" hidden="1" x14ac:dyDescent="0.35">
      <c r="A531" s="13">
        <v>14190</v>
      </c>
      <c r="B531" s="5" t="s">
        <v>1153</v>
      </c>
      <c r="C531" s="14" t="s">
        <v>605</v>
      </c>
      <c r="D531" s="14"/>
      <c r="E531" s="22"/>
      <c r="F531" s="22"/>
      <c r="G531" s="22"/>
      <c r="H531" s="18">
        <v>18400</v>
      </c>
      <c r="I531" s="18">
        <v>27700</v>
      </c>
      <c r="J531" s="18">
        <v>36900</v>
      </c>
      <c r="K531" s="18">
        <v>50700</v>
      </c>
      <c r="L531" s="18">
        <v>32700.000000000004</v>
      </c>
      <c r="M531" s="18">
        <v>30000</v>
      </c>
      <c r="N531" s="18">
        <v>0</v>
      </c>
      <c r="O531" s="18">
        <v>0</v>
      </c>
      <c r="P531" s="18"/>
      <c r="Q531" s="18"/>
      <c r="R531" s="18"/>
      <c r="S531" s="18"/>
      <c r="T531" s="18">
        <v>196399.99999999997</v>
      </c>
      <c r="U531" s="18">
        <v>415044</v>
      </c>
    </row>
    <row r="532" spans="1:21" ht="24" hidden="1" x14ac:dyDescent="0.35">
      <c r="A532" s="13">
        <v>14201</v>
      </c>
      <c r="B532" s="5" t="s">
        <v>1021</v>
      </c>
      <c r="C532" s="14" t="s">
        <v>956</v>
      </c>
      <c r="D532" s="14"/>
      <c r="E532" s="22"/>
      <c r="F532" s="22"/>
      <c r="G532" s="22"/>
      <c r="H532" s="18">
        <v>0</v>
      </c>
      <c r="I532" s="18">
        <v>0</v>
      </c>
      <c r="J532" s="18">
        <v>0</v>
      </c>
      <c r="K532" s="18">
        <v>0</v>
      </c>
      <c r="L532" s="18">
        <v>0</v>
      </c>
      <c r="M532" s="18">
        <v>1409000</v>
      </c>
      <c r="N532" s="18">
        <v>0</v>
      </c>
      <c r="O532" s="18">
        <v>0</v>
      </c>
      <c r="P532" s="18"/>
      <c r="Q532" s="18"/>
      <c r="R532" s="18"/>
      <c r="S532" s="18"/>
      <c r="T532" s="18">
        <v>1409000</v>
      </c>
      <c r="U532" s="18">
        <v>16898000</v>
      </c>
    </row>
    <row r="533" spans="1:21" ht="24" hidden="1" x14ac:dyDescent="0.35">
      <c r="A533" s="13">
        <v>14202</v>
      </c>
      <c r="B533" s="5" t="s">
        <v>1022</v>
      </c>
      <c r="C533" s="14" t="s">
        <v>956</v>
      </c>
      <c r="D533" s="14"/>
      <c r="E533" s="22"/>
      <c r="F533" s="22"/>
      <c r="G533" s="22"/>
      <c r="H533" s="18">
        <v>0</v>
      </c>
      <c r="I533" s="18">
        <v>0</v>
      </c>
      <c r="J533" s="18">
        <v>0</v>
      </c>
      <c r="K533" s="18">
        <v>0</v>
      </c>
      <c r="L533" s="18">
        <v>0</v>
      </c>
      <c r="M533" s="18">
        <v>766000</v>
      </c>
      <c r="N533" s="18">
        <v>0</v>
      </c>
      <c r="O533" s="18">
        <v>0</v>
      </c>
      <c r="P533" s="18"/>
      <c r="Q533" s="18"/>
      <c r="R533" s="18"/>
      <c r="S533" s="18"/>
      <c r="T533" s="18">
        <v>766000</v>
      </c>
      <c r="U533" s="18">
        <v>9192000</v>
      </c>
    </row>
    <row r="534" spans="1:21" ht="24" hidden="1" x14ac:dyDescent="0.35">
      <c r="A534" s="13">
        <v>14203</v>
      </c>
      <c r="B534" s="5" t="s">
        <v>1023</v>
      </c>
      <c r="C534" s="14" t="s">
        <v>956</v>
      </c>
      <c r="D534" s="14"/>
      <c r="E534" s="22"/>
      <c r="F534" s="22"/>
      <c r="G534" s="22"/>
      <c r="H534" s="18">
        <v>0</v>
      </c>
      <c r="I534" s="18">
        <v>792880</v>
      </c>
      <c r="J534" s="18">
        <v>1125760.0000000002</v>
      </c>
      <c r="K534" s="18">
        <v>967599.99999999988</v>
      </c>
      <c r="L534" s="18">
        <v>0</v>
      </c>
      <c r="M534" s="18">
        <v>0</v>
      </c>
      <c r="N534" s="18">
        <v>0</v>
      </c>
      <c r="O534" s="18">
        <v>0</v>
      </c>
      <c r="P534" s="18"/>
      <c r="Q534" s="18"/>
      <c r="R534" s="18"/>
      <c r="S534" s="18"/>
      <c r="T534" s="18">
        <v>2886240.0000000005</v>
      </c>
      <c r="U534" s="18">
        <v>8002000</v>
      </c>
    </row>
    <row r="535" spans="1:21" ht="24" hidden="1" x14ac:dyDescent="0.35">
      <c r="A535" s="13">
        <v>14204</v>
      </c>
      <c r="B535" s="5" t="s">
        <v>1024</v>
      </c>
      <c r="C535" s="14" t="s">
        <v>956</v>
      </c>
      <c r="D535" s="14"/>
      <c r="E535" s="22"/>
      <c r="F535" s="22"/>
      <c r="G535" s="22"/>
      <c r="H535" s="18">
        <v>0</v>
      </c>
      <c r="I535" s="18">
        <v>0</v>
      </c>
      <c r="J535" s="18">
        <v>0</v>
      </c>
      <c r="K535" s="18">
        <v>0</v>
      </c>
      <c r="L535" s="18">
        <v>0</v>
      </c>
      <c r="M535" s="18">
        <v>456000</v>
      </c>
      <c r="N535" s="18">
        <v>0</v>
      </c>
      <c r="O535" s="18">
        <v>0</v>
      </c>
      <c r="P535" s="18"/>
      <c r="Q535" s="18"/>
      <c r="R535" s="18"/>
      <c r="S535" s="18"/>
      <c r="T535" s="18">
        <v>456000</v>
      </c>
      <c r="U535" s="18">
        <v>5460000</v>
      </c>
    </row>
    <row r="536" spans="1:21" ht="24" hidden="1" x14ac:dyDescent="0.35">
      <c r="A536" s="13">
        <v>14205</v>
      </c>
      <c r="B536" s="5" t="s">
        <v>1025</v>
      </c>
      <c r="C536" s="14" t="s">
        <v>956</v>
      </c>
      <c r="D536" s="14"/>
      <c r="E536" s="22"/>
      <c r="F536" s="22"/>
      <c r="G536" s="22"/>
      <c r="H536" s="18">
        <v>0</v>
      </c>
      <c r="I536" s="18">
        <v>378180</v>
      </c>
      <c r="J536" s="18">
        <v>622070</v>
      </c>
      <c r="K536" s="18">
        <v>395680.00000000006</v>
      </c>
      <c r="L536" s="18">
        <v>0</v>
      </c>
      <c r="M536" s="18">
        <v>0</v>
      </c>
      <c r="N536" s="18">
        <v>0</v>
      </c>
      <c r="O536" s="18">
        <v>0</v>
      </c>
      <c r="P536" s="18"/>
      <c r="Q536" s="18"/>
      <c r="R536" s="18"/>
      <c r="S536" s="18"/>
      <c r="T536" s="18">
        <v>1395930</v>
      </c>
      <c r="U536" s="18">
        <v>4388000</v>
      </c>
    </row>
    <row r="537" spans="1:21" hidden="1" x14ac:dyDescent="0.35">
      <c r="A537" s="13">
        <v>14211</v>
      </c>
      <c r="B537" s="5" t="s">
        <v>693</v>
      </c>
      <c r="C537" s="14" t="s">
        <v>608</v>
      </c>
      <c r="D537" s="14"/>
      <c r="E537" s="22"/>
      <c r="F537" s="22"/>
      <c r="G537" s="22">
        <v>10</v>
      </c>
      <c r="H537" s="18">
        <v>0</v>
      </c>
      <c r="I537" s="18">
        <v>0</v>
      </c>
      <c r="J537" s="18">
        <v>0</v>
      </c>
      <c r="K537" s="18">
        <v>36000</v>
      </c>
      <c r="L537" s="18">
        <v>76000</v>
      </c>
      <c r="M537" s="18">
        <v>91000</v>
      </c>
      <c r="N537" s="18">
        <v>0</v>
      </c>
      <c r="O537" s="18">
        <v>0</v>
      </c>
      <c r="P537" s="18"/>
      <c r="Q537" s="18"/>
      <c r="R537" s="18"/>
      <c r="S537" s="18"/>
      <c r="T537" s="18">
        <v>203000</v>
      </c>
      <c r="U537" s="18">
        <v>1003000</v>
      </c>
    </row>
    <row r="538" spans="1:21" hidden="1" x14ac:dyDescent="0.35">
      <c r="A538" s="13">
        <v>14278</v>
      </c>
      <c r="B538" s="5" t="s">
        <v>695</v>
      </c>
      <c r="C538" s="17"/>
      <c r="D538" s="14"/>
      <c r="E538" s="22"/>
      <c r="F538" s="22"/>
      <c r="G538" s="22"/>
      <c r="H538" s="19">
        <v>0</v>
      </c>
      <c r="I538" s="19">
        <v>0</v>
      </c>
      <c r="J538" s="19">
        <v>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/>
      <c r="Q538" s="19"/>
      <c r="R538" s="19"/>
      <c r="S538" s="19"/>
      <c r="T538" s="18">
        <v>0</v>
      </c>
      <c r="U538" s="19">
        <v>0</v>
      </c>
    </row>
    <row r="539" spans="1:21" ht="24.5" hidden="1" x14ac:dyDescent="0.35">
      <c r="A539" s="13">
        <v>14282</v>
      </c>
      <c r="B539" s="5" t="s">
        <v>696</v>
      </c>
      <c r="C539" s="14" t="s">
        <v>955</v>
      </c>
      <c r="D539" s="14"/>
      <c r="E539" s="22"/>
      <c r="F539" s="22"/>
      <c r="G539" s="22"/>
      <c r="H539" s="18">
        <v>0</v>
      </c>
      <c r="I539" s="18">
        <v>24150.22</v>
      </c>
      <c r="J539" s="18">
        <v>24150.22</v>
      </c>
      <c r="K539" s="18">
        <v>24150.22</v>
      </c>
      <c r="L539" s="18">
        <v>24150.22</v>
      </c>
      <c r="M539" s="18">
        <v>24150.22</v>
      </c>
      <c r="N539" s="18">
        <v>0</v>
      </c>
      <c r="O539" s="18">
        <v>0</v>
      </c>
      <c r="P539" s="18"/>
      <c r="Q539" s="18"/>
      <c r="R539" s="18"/>
      <c r="S539" s="18"/>
      <c r="T539" s="18">
        <v>120751.1</v>
      </c>
      <c r="U539" s="18">
        <v>289803</v>
      </c>
    </row>
    <row r="540" spans="1:21" hidden="1" x14ac:dyDescent="0.35">
      <c r="A540" s="13">
        <v>14364</v>
      </c>
      <c r="B540" s="10" t="s">
        <v>1193</v>
      </c>
      <c r="C540" s="14" t="s">
        <v>1221</v>
      </c>
      <c r="D540" s="14" t="str">
        <f>IFERROR(VLOOKUP(A540,[2]Planilha2!$A$5:$B$1099,2,0),"-")</f>
        <v>Dac Logístico</v>
      </c>
      <c r="E540" s="22" t="s">
        <v>62</v>
      </c>
      <c r="F540" s="22"/>
      <c r="G540" s="22">
        <v>11</v>
      </c>
      <c r="H540" s="65">
        <v>24870</v>
      </c>
      <c r="I540" s="65">
        <v>43500</v>
      </c>
      <c r="J540" s="65">
        <v>38699.999999999993</v>
      </c>
      <c r="K540" s="65">
        <v>55300</v>
      </c>
      <c r="L540" s="65">
        <v>45700</v>
      </c>
      <c r="M540" s="65">
        <v>46000</v>
      </c>
      <c r="N540" s="65">
        <v>40000</v>
      </c>
      <c r="O540" s="65">
        <v>46500</v>
      </c>
      <c r="P540" s="65"/>
      <c r="Q540" s="65"/>
      <c r="R540" s="65"/>
      <c r="S540" s="65"/>
      <c r="T540" s="65">
        <v>340570</v>
      </c>
      <c r="U540" s="65">
        <v>349000</v>
      </c>
    </row>
    <row r="541" spans="1:21" hidden="1" x14ac:dyDescent="0.35">
      <c r="A541" s="13">
        <v>14449</v>
      </c>
      <c r="B541" s="5" t="s">
        <v>700</v>
      </c>
      <c r="C541" s="17"/>
      <c r="D541" s="14"/>
      <c r="E541" s="22"/>
      <c r="F541" s="22"/>
      <c r="G541" s="22"/>
      <c r="H541" s="19">
        <v>0</v>
      </c>
      <c r="I541" s="19">
        <v>0</v>
      </c>
      <c r="J541" s="19">
        <v>0</v>
      </c>
      <c r="K541" s="19">
        <v>0</v>
      </c>
      <c r="L541" s="19">
        <v>0</v>
      </c>
      <c r="M541" s="19">
        <v>0</v>
      </c>
      <c r="N541" s="19">
        <v>0</v>
      </c>
      <c r="O541" s="19">
        <v>0</v>
      </c>
      <c r="P541" s="19"/>
      <c r="Q541" s="19"/>
      <c r="R541" s="19"/>
      <c r="S541" s="19"/>
      <c r="T541" s="18">
        <v>0</v>
      </c>
      <c r="U541" s="19">
        <v>0</v>
      </c>
    </row>
    <row r="542" spans="1:21" ht="24.5" hidden="1" x14ac:dyDescent="0.35">
      <c r="A542" s="13">
        <v>14533</v>
      </c>
      <c r="B542" s="5" t="s">
        <v>701</v>
      </c>
      <c r="C542" s="14" t="s">
        <v>943</v>
      </c>
      <c r="D542" s="14"/>
      <c r="E542" s="22"/>
      <c r="F542" s="22"/>
      <c r="G542" s="22"/>
      <c r="H542" s="19">
        <v>0</v>
      </c>
      <c r="I542" s="19">
        <v>0</v>
      </c>
      <c r="J542" s="19">
        <v>0</v>
      </c>
      <c r="K542" s="19">
        <v>0</v>
      </c>
      <c r="L542" s="19">
        <v>0</v>
      </c>
      <c r="M542" s="19">
        <v>0</v>
      </c>
      <c r="N542" s="19">
        <v>0</v>
      </c>
      <c r="O542" s="19">
        <v>0</v>
      </c>
      <c r="P542" s="19"/>
      <c r="Q542" s="19"/>
      <c r="R542" s="19"/>
      <c r="S542" s="19"/>
      <c r="T542" s="18">
        <v>0</v>
      </c>
      <c r="U542" s="19">
        <v>0</v>
      </c>
    </row>
    <row r="543" spans="1:21" ht="24" hidden="1" x14ac:dyDescent="0.35">
      <c r="A543" s="13">
        <v>14579</v>
      </c>
      <c r="B543" s="5" t="s">
        <v>1026</v>
      </c>
      <c r="C543" s="14" t="s">
        <v>605</v>
      </c>
      <c r="D543" s="14"/>
      <c r="E543" s="22"/>
      <c r="F543" s="22"/>
      <c r="G543" s="22"/>
      <c r="H543" s="18">
        <v>0</v>
      </c>
      <c r="I543" s="18">
        <v>0</v>
      </c>
      <c r="J543" s="18">
        <v>0</v>
      </c>
      <c r="K543" s="18">
        <v>0</v>
      </c>
      <c r="L543" s="18">
        <v>0</v>
      </c>
      <c r="M543" s="18">
        <v>0</v>
      </c>
      <c r="N543" s="18">
        <v>0</v>
      </c>
      <c r="O543" s="18">
        <v>0</v>
      </c>
      <c r="P543" s="18"/>
      <c r="Q543" s="18"/>
      <c r="R543" s="18"/>
      <c r="S543" s="18"/>
      <c r="T543" s="18">
        <v>0</v>
      </c>
      <c r="U543" s="18">
        <v>2778000</v>
      </c>
    </row>
    <row r="544" spans="1:21" ht="24" hidden="1" x14ac:dyDescent="0.35">
      <c r="A544" s="13">
        <v>14585</v>
      </c>
      <c r="B544" s="5" t="s">
        <v>1027</v>
      </c>
      <c r="C544" s="14" t="s">
        <v>960</v>
      </c>
      <c r="D544" s="14"/>
      <c r="E544" s="22"/>
      <c r="F544" s="22"/>
      <c r="G544" s="22"/>
      <c r="H544" s="18">
        <v>0</v>
      </c>
      <c r="I544" s="18">
        <v>0</v>
      </c>
      <c r="J544" s="18">
        <v>9990</v>
      </c>
      <c r="K544" s="18">
        <v>10944</v>
      </c>
      <c r="L544" s="18">
        <v>11740</v>
      </c>
      <c r="M544" s="18">
        <v>8399</v>
      </c>
      <c r="N544" s="18">
        <v>0</v>
      </c>
      <c r="O544" s="18">
        <v>0</v>
      </c>
      <c r="P544" s="18"/>
      <c r="Q544" s="18"/>
      <c r="R544" s="18"/>
      <c r="S544" s="18"/>
      <c r="T544" s="18">
        <v>41073</v>
      </c>
      <c r="U544" s="18">
        <v>100796</v>
      </c>
    </row>
    <row r="545" spans="1:21" hidden="1" x14ac:dyDescent="0.35">
      <c r="A545" s="13">
        <v>14602</v>
      </c>
      <c r="B545" s="5" t="s">
        <v>702</v>
      </c>
      <c r="C545" s="14" t="s">
        <v>608</v>
      </c>
      <c r="D545" s="14"/>
      <c r="E545" s="22"/>
      <c r="F545" s="22"/>
      <c r="G545" s="22">
        <v>10</v>
      </c>
      <c r="H545" s="18">
        <v>0</v>
      </c>
      <c r="I545" s="18">
        <v>0</v>
      </c>
      <c r="J545" s="18">
        <v>150000</v>
      </c>
      <c r="K545" s="18">
        <v>141000</v>
      </c>
      <c r="L545" s="18">
        <v>137000</v>
      </c>
      <c r="M545" s="18">
        <v>279800</v>
      </c>
      <c r="N545" s="18">
        <v>0</v>
      </c>
      <c r="O545" s="18">
        <v>0</v>
      </c>
      <c r="P545" s="18"/>
      <c r="Q545" s="18"/>
      <c r="R545" s="18"/>
      <c r="S545" s="18"/>
      <c r="T545" s="18">
        <v>707800</v>
      </c>
      <c r="U545" s="18">
        <v>3460000</v>
      </c>
    </row>
    <row r="546" spans="1:21" ht="24" hidden="1" x14ac:dyDescent="0.35">
      <c r="A546" s="13">
        <v>14620</v>
      </c>
      <c r="B546" s="5" t="s">
        <v>703</v>
      </c>
      <c r="C546" s="14" t="s">
        <v>605</v>
      </c>
      <c r="D546" s="14"/>
      <c r="E546" s="22"/>
      <c r="F546" s="22"/>
      <c r="G546" s="22"/>
      <c r="H546" s="18">
        <v>0</v>
      </c>
      <c r="I546" s="18">
        <v>148173</v>
      </c>
      <c r="J546" s="18">
        <v>200470.44</v>
      </c>
      <c r="K546" s="18">
        <v>148173.81</v>
      </c>
      <c r="L546" s="18">
        <v>0</v>
      </c>
      <c r="M546" s="18">
        <v>0</v>
      </c>
      <c r="N546" s="18">
        <v>0</v>
      </c>
      <c r="O546" s="18">
        <v>0</v>
      </c>
      <c r="P546" s="18"/>
      <c r="Q546" s="18"/>
      <c r="R546" s="18"/>
      <c r="S546" s="18"/>
      <c r="T546" s="18">
        <v>496817.25</v>
      </c>
      <c r="U546" s="18">
        <v>50839.999999999993</v>
      </c>
    </row>
    <row r="547" spans="1:21" ht="24" hidden="1" x14ac:dyDescent="0.35">
      <c r="A547" s="13">
        <v>14650</v>
      </c>
      <c r="B547" s="5" t="s">
        <v>1028</v>
      </c>
      <c r="C547" s="14" t="s">
        <v>609</v>
      </c>
      <c r="D547" s="14"/>
      <c r="E547" s="22"/>
      <c r="F547" s="22"/>
      <c r="G547" s="22"/>
      <c r="H547" s="18">
        <v>0</v>
      </c>
      <c r="I547" s="18">
        <v>91000</v>
      </c>
      <c r="J547" s="18">
        <v>97000</v>
      </c>
      <c r="K547" s="18">
        <v>89000</v>
      </c>
      <c r="L547" s="18">
        <v>89000</v>
      </c>
      <c r="M547" s="18">
        <v>89000</v>
      </c>
      <c r="N547" s="18">
        <v>0</v>
      </c>
      <c r="O547" s="18">
        <v>0</v>
      </c>
      <c r="P547" s="18"/>
      <c r="Q547" s="18"/>
      <c r="R547" s="18"/>
      <c r="S547" s="18"/>
      <c r="T547" s="18">
        <v>455000</v>
      </c>
      <c r="U547" s="18">
        <v>1076400</v>
      </c>
    </row>
    <row r="548" spans="1:21" ht="24.5" hidden="1" x14ac:dyDescent="0.35">
      <c r="A548" s="13">
        <v>14675</v>
      </c>
      <c r="B548" s="5" t="s">
        <v>705</v>
      </c>
      <c r="C548" s="14" t="s">
        <v>962</v>
      </c>
      <c r="D548" s="14"/>
      <c r="E548" s="22"/>
      <c r="F548" s="22"/>
      <c r="G548" s="22"/>
      <c r="H548" s="18">
        <v>0</v>
      </c>
      <c r="I548" s="18">
        <v>0</v>
      </c>
      <c r="J548" s="18">
        <v>0</v>
      </c>
      <c r="K548" s="18">
        <v>0</v>
      </c>
      <c r="L548" s="18">
        <v>0</v>
      </c>
      <c r="M548" s="18">
        <v>-9348.1999999999989</v>
      </c>
      <c r="N548" s="18">
        <v>0</v>
      </c>
      <c r="O548" s="18">
        <v>0</v>
      </c>
      <c r="P548" s="18"/>
      <c r="Q548" s="18"/>
      <c r="R548" s="18"/>
      <c r="S548" s="18"/>
      <c r="T548" s="18">
        <v>-9348.1999999999989</v>
      </c>
      <c r="U548" s="18">
        <v>-2700</v>
      </c>
    </row>
    <row r="549" spans="1:21" hidden="1" x14ac:dyDescent="0.35">
      <c r="A549" s="13">
        <v>14682</v>
      </c>
      <c r="B549" s="5" t="s">
        <v>1029</v>
      </c>
      <c r="C549" s="14" t="s">
        <v>944</v>
      </c>
      <c r="D549" s="14"/>
      <c r="E549" s="22"/>
      <c r="F549" s="22"/>
      <c r="G549" s="22"/>
      <c r="H549" s="19">
        <v>0</v>
      </c>
      <c r="I549" s="19">
        <v>0</v>
      </c>
      <c r="J549" s="19">
        <v>0</v>
      </c>
      <c r="K549" s="19">
        <v>0</v>
      </c>
      <c r="L549" s="19">
        <v>0</v>
      </c>
      <c r="M549" s="19">
        <v>0</v>
      </c>
      <c r="N549" s="19">
        <v>0</v>
      </c>
      <c r="O549" s="19">
        <v>0</v>
      </c>
      <c r="P549" s="19"/>
      <c r="Q549" s="19"/>
      <c r="R549" s="19"/>
      <c r="S549" s="19"/>
      <c r="T549" s="18">
        <v>0</v>
      </c>
      <c r="U549" s="19">
        <v>0</v>
      </c>
    </row>
    <row r="550" spans="1:21" hidden="1" x14ac:dyDescent="0.35">
      <c r="A550" s="13">
        <v>14684</v>
      </c>
      <c r="B550" s="5" t="s">
        <v>706</v>
      </c>
      <c r="C550" s="17"/>
      <c r="D550" s="14"/>
      <c r="E550" s="22"/>
      <c r="F550" s="22"/>
      <c r="G550" s="22"/>
      <c r="H550" s="19">
        <v>0</v>
      </c>
      <c r="I550" s="19">
        <v>0</v>
      </c>
      <c r="J550" s="19">
        <v>0</v>
      </c>
      <c r="K550" s="19">
        <v>0</v>
      </c>
      <c r="L550" s="19">
        <v>0</v>
      </c>
      <c r="M550" s="19">
        <v>0</v>
      </c>
      <c r="N550" s="19">
        <v>0</v>
      </c>
      <c r="O550" s="19">
        <v>0</v>
      </c>
      <c r="P550" s="19"/>
      <c r="Q550" s="19"/>
      <c r="R550" s="19"/>
      <c r="S550" s="19"/>
      <c r="T550" s="18">
        <v>0</v>
      </c>
      <c r="U550" s="19">
        <v>0</v>
      </c>
    </row>
    <row r="551" spans="1:21" hidden="1" x14ac:dyDescent="0.35">
      <c r="A551" s="13">
        <v>14698</v>
      </c>
      <c r="B551" s="5" t="s">
        <v>1030</v>
      </c>
      <c r="C551" s="14" t="s">
        <v>945</v>
      </c>
      <c r="D551" s="14"/>
      <c r="E551" s="22"/>
      <c r="F551" s="22"/>
      <c r="G551" s="22"/>
      <c r="H551" s="19">
        <v>0</v>
      </c>
      <c r="I551" s="19">
        <v>0</v>
      </c>
      <c r="J551" s="19">
        <v>0</v>
      </c>
      <c r="K551" s="19">
        <v>0</v>
      </c>
      <c r="L551" s="19">
        <v>0</v>
      </c>
      <c r="M551" s="19">
        <v>0</v>
      </c>
      <c r="N551" s="19">
        <v>0</v>
      </c>
      <c r="O551" s="19">
        <v>0</v>
      </c>
      <c r="P551" s="19"/>
      <c r="Q551" s="19"/>
      <c r="R551" s="19"/>
      <c r="S551" s="19"/>
      <c r="T551" s="18">
        <v>0</v>
      </c>
      <c r="U551" s="19">
        <v>0</v>
      </c>
    </row>
    <row r="552" spans="1:21" ht="24.5" hidden="1" x14ac:dyDescent="0.35">
      <c r="A552" s="13">
        <v>14700</v>
      </c>
      <c r="B552" s="5" t="s">
        <v>707</v>
      </c>
      <c r="C552" s="17"/>
      <c r="D552" s="14"/>
      <c r="E552" s="22"/>
      <c r="F552" s="22"/>
      <c r="G552" s="22"/>
      <c r="H552" s="19">
        <v>0</v>
      </c>
      <c r="I552" s="19">
        <v>0</v>
      </c>
      <c r="J552" s="19">
        <v>0</v>
      </c>
      <c r="K552" s="19">
        <v>0</v>
      </c>
      <c r="L552" s="19">
        <v>0</v>
      </c>
      <c r="M552" s="19">
        <v>0</v>
      </c>
      <c r="N552" s="19">
        <v>0</v>
      </c>
      <c r="O552" s="19">
        <v>0</v>
      </c>
      <c r="P552" s="19"/>
      <c r="Q552" s="19"/>
      <c r="R552" s="19"/>
      <c r="S552" s="19"/>
      <c r="T552" s="18">
        <v>0</v>
      </c>
      <c r="U552" s="19">
        <v>0</v>
      </c>
    </row>
    <row r="553" spans="1:21" hidden="1" x14ac:dyDescent="0.35">
      <c r="A553" s="13">
        <v>14704</v>
      </c>
      <c r="B553" s="5" t="s">
        <v>708</v>
      </c>
      <c r="C553" s="17"/>
      <c r="D553" s="14"/>
      <c r="E553" s="22"/>
      <c r="F553" s="22"/>
      <c r="G553" s="22"/>
      <c r="H553" s="19">
        <v>0</v>
      </c>
      <c r="I553" s="19">
        <v>0</v>
      </c>
      <c r="J553" s="19">
        <v>0</v>
      </c>
      <c r="K553" s="19">
        <v>0</v>
      </c>
      <c r="L553" s="19">
        <v>0</v>
      </c>
      <c r="M553" s="19">
        <v>0</v>
      </c>
      <c r="N553" s="19">
        <v>0</v>
      </c>
      <c r="O553" s="19">
        <v>0</v>
      </c>
      <c r="P553" s="19"/>
      <c r="Q553" s="19"/>
      <c r="R553" s="19"/>
      <c r="S553" s="19"/>
      <c r="T553" s="18">
        <v>0</v>
      </c>
      <c r="U553" s="19">
        <v>0</v>
      </c>
    </row>
    <row r="554" spans="1:21" hidden="1" x14ac:dyDescent="0.35">
      <c r="A554" s="13">
        <v>14710</v>
      </c>
      <c r="B554" s="5" t="s">
        <v>709</v>
      </c>
      <c r="C554" s="17"/>
      <c r="D554" s="14"/>
      <c r="E554" s="22"/>
      <c r="F554" s="22"/>
      <c r="G554" s="22"/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0</v>
      </c>
      <c r="N554" s="19">
        <v>0</v>
      </c>
      <c r="O554" s="19">
        <v>0</v>
      </c>
      <c r="P554" s="19"/>
      <c r="Q554" s="19"/>
      <c r="R554" s="19"/>
      <c r="S554" s="19"/>
      <c r="T554" s="18">
        <v>0</v>
      </c>
      <c r="U554" s="19">
        <v>0</v>
      </c>
    </row>
    <row r="555" spans="1:21" ht="24" hidden="1" x14ac:dyDescent="0.35">
      <c r="A555" s="13">
        <v>14886</v>
      </c>
      <c r="B555" s="5" t="s">
        <v>713</v>
      </c>
      <c r="C555" s="14" t="s">
        <v>953</v>
      </c>
      <c r="D555" s="14"/>
      <c r="E555" s="22"/>
      <c r="F555" s="22"/>
      <c r="G555" s="22"/>
      <c r="H555" s="18">
        <v>0</v>
      </c>
      <c r="I555" s="18">
        <v>0</v>
      </c>
      <c r="J555" s="18">
        <v>70416</v>
      </c>
      <c r="K555" s="18">
        <v>133732.99999999997</v>
      </c>
      <c r="L555" s="18">
        <v>128599.99999999997</v>
      </c>
      <c r="M555" s="18">
        <v>0</v>
      </c>
      <c r="N555" s="18">
        <v>0</v>
      </c>
      <c r="O555" s="18">
        <v>0</v>
      </c>
      <c r="P555" s="18"/>
      <c r="Q555" s="18"/>
      <c r="R555" s="18"/>
      <c r="S555" s="18"/>
      <c r="T555" s="18">
        <v>332748.99999999988</v>
      </c>
      <c r="U555" s="18">
        <v>1572000</v>
      </c>
    </row>
    <row r="556" spans="1:21" hidden="1" x14ac:dyDescent="0.35">
      <c r="A556" s="13">
        <v>14975</v>
      </c>
      <c r="B556" s="5" t="s">
        <v>714</v>
      </c>
      <c r="C556" s="17"/>
      <c r="D556" s="14"/>
      <c r="E556" s="22"/>
      <c r="F556" s="22"/>
      <c r="G556" s="22"/>
      <c r="H556" s="19">
        <v>0</v>
      </c>
      <c r="I556" s="19">
        <v>0</v>
      </c>
      <c r="J556" s="19">
        <v>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/>
      <c r="Q556" s="19"/>
      <c r="R556" s="19"/>
      <c r="S556" s="19"/>
      <c r="T556" s="18">
        <v>0</v>
      </c>
      <c r="U556" s="19">
        <v>0</v>
      </c>
    </row>
    <row r="557" spans="1:21" ht="24" hidden="1" x14ac:dyDescent="0.35">
      <c r="A557" s="13">
        <v>15003</v>
      </c>
      <c r="B557" s="5" t="s">
        <v>1033</v>
      </c>
      <c r="C557" s="14" t="s">
        <v>939</v>
      </c>
      <c r="D557" s="14"/>
      <c r="E557" s="22"/>
      <c r="F557" s="22"/>
      <c r="G557" s="22"/>
      <c r="H557" s="18">
        <v>0</v>
      </c>
      <c r="I557" s="18">
        <v>0</v>
      </c>
      <c r="J557" s="18">
        <v>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/>
      <c r="Q557" s="18"/>
      <c r="R557" s="18"/>
      <c r="S557" s="18"/>
      <c r="T557" s="18">
        <v>0</v>
      </c>
      <c r="U557" s="18">
        <v>0</v>
      </c>
    </row>
    <row r="558" spans="1:21" ht="24" hidden="1" x14ac:dyDescent="0.35">
      <c r="A558" s="13">
        <v>15128</v>
      </c>
      <c r="B558" s="5" t="s">
        <v>1035</v>
      </c>
      <c r="C558" s="14" t="s">
        <v>939</v>
      </c>
      <c r="D558" s="14"/>
      <c r="E558" s="22"/>
      <c r="F558" s="22"/>
      <c r="G558" s="22"/>
      <c r="H558" s="18">
        <v>0</v>
      </c>
      <c r="I558" s="18">
        <v>0</v>
      </c>
      <c r="J558" s="18">
        <v>0</v>
      </c>
      <c r="K558" s="18">
        <v>0</v>
      </c>
      <c r="L558" s="18">
        <v>0</v>
      </c>
      <c r="M558" s="18">
        <v>0</v>
      </c>
      <c r="N558" s="18">
        <v>0</v>
      </c>
      <c r="O558" s="18">
        <v>0</v>
      </c>
      <c r="P558" s="18"/>
      <c r="Q558" s="18"/>
      <c r="R558" s="18"/>
      <c r="S558" s="18"/>
      <c r="T558" s="18">
        <v>0</v>
      </c>
      <c r="U558" s="18">
        <v>0</v>
      </c>
    </row>
    <row r="559" spans="1:21" ht="24.5" hidden="1" x14ac:dyDescent="0.35">
      <c r="A559" s="13">
        <v>15170</v>
      </c>
      <c r="B559" s="5" t="s">
        <v>1154</v>
      </c>
      <c r="C559" s="14" t="s">
        <v>609</v>
      </c>
      <c r="D559" s="14"/>
      <c r="E559" s="22"/>
      <c r="F559" s="22"/>
      <c r="G559" s="22"/>
      <c r="H559" s="18">
        <v>0</v>
      </c>
      <c r="I559" s="18">
        <v>0</v>
      </c>
      <c r="J559" s="18">
        <v>0</v>
      </c>
      <c r="K559" s="18">
        <v>54630</v>
      </c>
      <c r="L559" s="18">
        <v>42683</v>
      </c>
      <c r="M559" s="18">
        <v>37932</v>
      </c>
      <c r="N559" s="18">
        <v>0</v>
      </c>
      <c r="O559" s="18">
        <v>0</v>
      </c>
      <c r="P559" s="18"/>
      <c r="Q559" s="18"/>
      <c r="R559" s="18"/>
      <c r="S559" s="18"/>
      <c r="T559" s="18">
        <v>135245</v>
      </c>
      <c r="U559" s="18">
        <v>455194</v>
      </c>
    </row>
    <row r="560" spans="1:21" ht="24.5" hidden="1" x14ac:dyDescent="0.35">
      <c r="A560" s="13">
        <v>15205</v>
      </c>
      <c r="B560" s="5" t="s">
        <v>1036</v>
      </c>
      <c r="C560" s="14" t="s">
        <v>609</v>
      </c>
      <c r="D560" s="14"/>
      <c r="E560" s="22"/>
      <c r="F560" s="22"/>
      <c r="G560" s="22"/>
      <c r="H560" s="18">
        <v>0</v>
      </c>
      <c r="I560" s="18">
        <v>0</v>
      </c>
      <c r="J560" s="18">
        <v>10425</v>
      </c>
      <c r="K560" s="18">
        <v>10425</v>
      </c>
      <c r="L560" s="18">
        <v>10425</v>
      </c>
      <c r="M560" s="18">
        <v>10425</v>
      </c>
      <c r="N560" s="18">
        <v>0</v>
      </c>
      <c r="O560" s="18">
        <v>0</v>
      </c>
      <c r="P560" s="18"/>
      <c r="Q560" s="18"/>
      <c r="R560" s="18"/>
      <c r="S560" s="18"/>
      <c r="T560" s="18">
        <v>41700</v>
      </c>
      <c r="U560" s="18">
        <v>125106</v>
      </c>
    </row>
    <row r="561" spans="1:21" ht="24.5" hidden="1" x14ac:dyDescent="0.35">
      <c r="A561" s="13">
        <v>15249</v>
      </c>
      <c r="B561" s="5" t="s">
        <v>715</v>
      </c>
      <c r="C561" s="14" t="s">
        <v>962</v>
      </c>
      <c r="D561" s="14"/>
      <c r="E561" s="22"/>
      <c r="F561" s="22"/>
      <c r="G561" s="22"/>
      <c r="H561" s="18">
        <v>0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8">
        <v>0</v>
      </c>
      <c r="P561" s="18"/>
      <c r="Q561" s="18"/>
      <c r="R561" s="18"/>
      <c r="S561" s="18"/>
      <c r="T561" s="18">
        <v>0</v>
      </c>
      <c r="U561" s="18">
        <v>0</v>
      </c>
    </row>
    <row r="562" spans="1:21" ht="24.5" hidden="1" x14ac:dyDescent="0.35">
      <c r="A562" s="13">
        <v>15255</v>
      </c>
      <c r="B562" s="5" t="s">
        <v>716</v>
      </c>
      <c r="C562" s="14" t="s">
        <v>605</v>
      </c>
      <c r="D562" s="14"/>
      <c r="E562" s="14"/>
      <c r="F562" s="22"/>
      <c r="G562" s="22"/>
      <c r="H562" s="18">
        <v>0</v>
      </c>
      <c r="I562" s="18">
        <v>0</v>
      </c>
      <c r="J562" s="18">
        <v>0</v>
      </c>
      <c r="K562" s="18">
        <v>0</v>
      </c>
      <c r="L562" s="18">
        <v>0</v>
      </c>
      <c r="M562" s="18">
        <v>0</v>
      </c>
      <c r="N562" s="18">
        <v>0</v>
      </c>
      <c r="O562" s="18">
        <v>0</v>
      </c>
      <c r="P562" s="18"/>
      <c r="Q562" s="18"/>
      <c r="R562" s="18"/>
      <c r="S562" s="18"/>
      <c r="T562" s="18">
        <v>0</v>
      </c>
      <c r="U562" s="18">
        <v>2875111</v>
      </c>
    </row>
    <row r="563" spans="1:21" ht="24.5" hidden="1" x14ac:dyDescent="0.35">
      <c r="A563" s="13">
        <v>15356</v>
      </c>
      <c r="B563" s="5" t="s">
        <v>717</v>
      </c>
      <c r="C563" s="14" t="s">
        <v>939</v>
      </c>
      <c r="D563" s="14"/>
      <c r="E563" s="14"/>
      <c r="F563" s="22"/>
      <c r="G563" s="22"/>
      <c r="H563" s="18">
        <v>0</v>
      </c>
      <c r="I563" s="18">
        <v>0</v>
      </c>
      <c r="J563" s="18">
        <v>0</v>
      </c>
      <c r="K563" s="18">
        <v>0</v>
      </c>
      <c r="L563" s="18">
        <v>0</v>
      </c>
      <c r="M563" s="18">
        <v>7190</v>
      </c>
      <c r="N563" s="18">
        <v>0</v>
      </c>
      <c r="O563" s="18">
        <v>0</v>
      </c>
      <c r="P563" s="18"/>
      <c r="Q563" s="18"/>
      <c r="R563" s="18"/>
      <c r="S563" s="18"/>
      <c r="T563" s="18">
        <v>7190</v>
      </c>
      <c r="U563" s="18">
        <v>86300</v>
      </c>
    </row>
    <row r="564" spans="1:21" ht="24.5" hidden="1" x14ac:dyDescent="0.35">
      <c r="A564" s="13">
        <v>15481</v>
      </c>
      <c r="B564" s="5" t="s">
        <v>718</v>
      </c>
      <c r="C564" s="14" t="s">
        <v>939</v>
      </c>
      <c r="D564" s="14"/>
      <c r="E564" s="14"/>
      <c r="F564" s="22"/>
      <c r="G564" s="22"/>
      <c r="H564" s="18">
        <v>0</v>
      </c>
      <c r="I564" s="18">
        <v>0</v>
      </c>
      <c r="J564" s="18">
        <v>0</v>
      </c>
      <c r="K564" s="18">
        <v>0</v>
      </c>
      <c r="L564" s="18">
        <v>5800</v>
      </c>
      <c r="M564" s="18">
        <v>6960</v>
      </c>
      <c r="N564" s="18">
        <v>0</v>
      </c>
      <c r="O564" s="18">
        <v>0</v>
      </c>
      <c r="P564" s="18"/>
      <c r="Q564" s="18"/>
      <c r="R564" s="18"/>
      <c r="S564" s="18"/>
      <c r="T564" s="18">
        <v>12760</v>
      </c>
      <c r="U564" s="18">
        <v>83547</v>
      </c>
    </row>
    <row r="565" spans="1:21" hidden="1" x14ac:dyDescent="0.35">
      <c r="A565" s="13">
        <v>15620</v>
      </c>
      <c r="B565" s="5" t="s">
        <v>719</v>
      </c>
      <c r="C565" s="17"/>
      <c r="D565" s="14"/>
      <c r="E565" s="14"/>
      <c r="F565" s="22"/>
      <c r="G565" s="22"/>
      <c r="H565" s="19">
        <v>0</v>
      </c>
      <c r="I565" s="19">
        <v>0</v>
      </c>
      <c r="J565" s="19">
        <v>0</v>
      </c>
      <c r="K565" s="19">
        <v>0</v>
      </c>
      <c r="L565" s="19">
        <v>0</v>
      </c>
      <c r="M565" s="19">
        <v>0</v>
      </c>
      <c r="N565" s="19">
        <v>0</v>
      </c>
      <c r="O565" s="19">
        <v>0</v>
      </c>
      <c r="P565" s="19"/>
      <c r="Q565" s="19"/>
      <c r="R565" s="19"/>
      <c r="S565" s="19"/>
      <c r="T565" s="18">
        <v>0</v>
      </c>
      <c r="U565" s="19">
        <v>0</v>
      </c>
    </row>
    <row r="566" spans="1:21" ht="24.5" hidden="1" x14ac:dyDescent="0.35">
      <c r="A566" s="13">
        <v>15897</v>
      </c>
      <c r="B566" s="5" t="s">
        <v>1039</v>
      </c>
      <c r="C566" s="14" t="s">
        <v>609</v>
      </c>
      <c r="D566" s="14"/>
      <c r="E566" s="14"/>
      <c r="F566" s="22"/>
      <c r="G566" s="22"/>
      <c r="H566" s="18">
        <v>-19999</v>
      </c>
      <c r="I566" s="18">
        <v>1730</v>
      </c>
      <c r="J566" s="18">
        <v>-1890.0000000000002</v>
      </c>
      <c r="K566" s="18">
        <v>1730</v>
      </c>
      <c r="L566" s="18">
        <v>1730</v>
      </c>
      <c r="M566" s="18">
        <v>10490</v>
      </c>
      <c r="N566" s="18">
        <v>0</v>
      </c>
      <c r="O566" s="18">
        <v>0</v>
      </c>
      <c r="P566" s="18"/>
      <c r="Q566" s="18"/>
      <c r="R566" s="18"/>
      <c r="S566" s="18"/>
      <c r="T566" s="18">
        <v>-6208.9999999999982</v>
      </c>
      <c r="U566" s="18">
        <v>125880</v>
      </c>
    </row>
    <row r="567" spans="1:21" hidden="1" x14ac:dyDescent="0.35">
      <c r="A567" s="13">
        <v>15906</v>
      </c>
      <c r="B567" s="5" t="s">
        <v>720</v>
      </c>
      <c r="C567" s="14" t="s">
        <v>951</v>
      </c>
      <c r="D567" s="14"/>
      <c r="E567" s="14"/>
      <c r="F567" s="22"/>
      <c r="G567" s="22"/>
      <c r="H567" s="18">
        <v>424000</v>
      </c>
      <c r="I567" s="18">
        <v>464000</v>
      </c>
      <c r="J567" s="18">
        <v>745000</v>
      </c>
      <c r="K567" s="18">
        <v>711000</v>
      </c>
      <c r="L567" s="18">
        <v>703000</v>
      </c>
      <c r="M567" s="18">
        <v>359891</v>
      </c>
      <c r="N567" s="18">
        <v>0</v>
      </c>
      <c r="O567" s="18">
        <v>0</v>
      </c>
      <c r="P567" s="18"/>
      <c r="Q567" s="18"/>
      <c r="R567" s="18"/>
      <c r="S567" s="18"/>
      <c r="T567" s="18">
        <v>3406891</v>
      </c>
      <c r="U567" s="18">
        <v>8283866</v>
      </c>
    </row>
    <row r="568" spans="1:21" ht="24" hidden="1" x14ac:dyDescent="0.35">
      <c r="A568" s="13">
        <v>16088</v>
      </c>
      <c r="B568" s="5" t="s">
        <v>722</v>
      </c>
      <c r="C568" s="14" t="s">
        <v>959</v>
      </c>
      <c r="D568" s="14"/>
      <c r="E568" s="14"/>
      <c r="F568" s="22"/>
      <c r="G568" s="22">
        <v>10</v>
      </c>
      <c r="H568" s="18">
        <v>0</v>
      </c>
      <c r="I568" s="18">
        <v>0</v>
      </c>
      <c r="J568" s="18">
        <v>-6000</v>
      </c>
      <c r="K568" s="18">
        <v>42200</v>
      </c>
      <c r="L568" s="18">
        <v>41300</v>
      </c>
      <c r="M568" s="18">
        <v>68000</v>
      </c>
      <c r="N568" s="18">
        <v>0</v>
      </c>
      <c r="O568" s="18">
        <v>0</v>
      </c>
      <c r="P568" s="18"/>
      <c r="Q568" s="18"/>
      <c r="R568" s="18"/>
      <c r="S568" s="18"/>
      <c r="T568" s="18">
        <v>145500</v>
      </c>
      <c r="U568" s="18">
        <v>818000</v>
      </c>
    </row>
    <row r="569" spans="1:21" ht="24.5" hidden="1" x14ac:dyDescent="0.35">
      <c r="A569" s="13">
        <v>16138</v>
      </c>
      <c r="B569" s="5" t="s">
        <v>1040</v>
      </c>
      <c r="C569" s="14" t="s">
        <v>609</v>
      </c>
      <c r="D569" s="14"/>
      <c r="E569" s="14"/>
      <c r="F569" s="22"/>
      <c r="G569" s="22"/>
      <c r="H569" s="18">
        <v>0</v>
      </c>
      <c r="I569" s="18">
        <v>0</v>
      </c>
      <c r="J569" s="18">
        <v>10600</v>
      </c>
      <c r="K569" s="18">
        <v>10600</v>
      </c>
      <c r="L569" s="18">
        <v>10600</v>
      </c>
      <c r="M569" s="18">
        <v>10600</v>
      </c>
      <c r="N569" s="18">
        <v>0</v>
      </c>
      <c r="O569" s="18">
        <v>0</v>
      </c>
      <c r="P569" s="18"/>
      <c r="Q569" s="18"/>
      <c r="R569" s="18"/>
      <c r="S569" s="18"/>
      <c r="T569" s="18">
        <v>42400</v>
      </c>
      <c r="U569" s="18">
        <v>127200</v>
      </c>
    </row>
    <row r="570" spans="1:21" hidden="1" x14ac:dyDescent="0.35">
      <c r="A570" s="13">
        <v>16198</v>
      </c>
      <c r="B570" s="10" t="s">
        <v>1194</v>
      </c>
      <c r="C570" s="14" t="s">
        <v>1221</v>
      </c>
      <c r="D570" s="14" t="str">
        <f>IFERROR(VLOOKUP(A570,[2]Planilha2!$A$5:$B$1099,2,0),"-")</f>
        <v>-</v>
      </c>
      <c r="E570" s="14" t="s">
        <v>62</v>
      </c>
      <c r="F570" s="22"/>
      <c r="G570" s="22">
        <v>11</v>
      </c>
      <c r="H570" s="65">
        <v>0</v>
      </c>
      <c r="I570" s="65">
        <v>0</v>
      </c>
      <c r="J570" s="65">
        <v>0</v>
      </c>
      <c r="K570" s="65">
        <v>0</v>
      </c>
      <c r="L570" s="65">
        <v>0</v>
      </c>
      <c r="M570" s="65">
        <v>0</v>
      </c>
      <c r="N570" s="65">
        <v>0</v>
      </c>
      <c r="O570" s="65">
        <v>0</v>
      </c>
      <c r="P570" s="65"/>
      <c r="Q570" s="65"/>
      <c r="R570" s="65"/>
      <c r="S570" s="65"/>
      <c r="T570" s="65">
        <v>0</v>
      </c>
      <c r="U570" s="65">
        <v>0</v>
      </c>
    </row>
    <row r="571" spans="1:21" hidden="1" x14ac:dyDescent="0.35">
      <c r="A571" s="13">
        <v>16329</v>
      </c>
      <c r="B571" s="10" t="s">
        <v>1195</v>
      </c>
      <c r="C571" s="14" t="s">
        <v>1221</v>
      </c>
      <c r="D571" s="14" t="str">
        <f>IFERROR(VLOOKUP(A571,[2]Planilha2!$A$5:$B$1099,2,0),"-")</f>
        <v>-</v>
      </c>
      <c r="E571" s="14" t="s">
        <v>62</v>
      </c>
      <c r="F571" s="22"/>
      <c r="G571" s="22">
        <v>11</v>
      </c>
      <c r="H571" s="65">
        <v>0</v>
      </c>
      <c r="I571" s="65">
        <v>0</v>
      </c>
      <c r="J571" s="65">
        <v>0</v>
      </c>
      <c r="K571" s="65">
        <v>0</v>
      </c>
      <c r="L571" s="65">
        <v>0</v>
      </c>
      <c r="M571" s="65">
        <v>0</v>
      </c>
      <c r="N571" s="65">
        <v>0</v>
      </c>
      <c r="O571" s="65">
        <v>0</v>
      </c>
      <c r="P571" s="65"/>
      <c r="Q571" s="65"/>
      <c r="R571" s="65"/>
      <c r="S571" s="65"/>
      <c r="T571" s="65">
        <v>0</v>
      </c>
      <c r="U571" s="65">
        <v>0</v>
      </c>
    </row>
    <row r="572" spans="1:21" hidden="1" x14ac:dyDescent="0.35">
      <c r="A572" s="13">
        <v>16406</v>
      </c>
      <c r="B572" s="10" t="s">
        <v>1196</v>
      </c>
      <c r="C572" s="14" t="s">
        <v>1221</v>
      </c>
      <c r="D572" s="14" t="str">
        <f>IFERROR(VLOOKUP(A572,[2]Planilha2!$A$5:$B$1099,2,0),"-")</f>
        <v>-</v>
      </c>
      <c r="E572" s="14" t="s">
        <v>62</v>
      </c>
      <c r="F572" s="22"/>
      <c r="G572" s="22">
        <v>11</v>
      </c>
      <c r="H572" s="65">
        <v>0</v>
      </c>
      <c r="I572" s="65">
        <v>0</v>
      </c>
      <c r="J572" s="65">
        <v>0</v>
      </c>
      <c r="K572" s="65">
        <v>0</v>
      </c>
      <c r="L572" s="65">
        <v>0</v>
      </c>
      <c r="M572" s="65">
        <v>0</v>
      </c>
      <c r="N572" s="65">
        <v>0</v>
      </c>
      <c r="O572" s="65">
        <v>0</v>
      </c>
      <c r="P572" s="65"/>
      <c r="Q572" s="65"/>
      <c r="R572" s="65"/>
      <c r="S572" s="65"/>
      <c r="T572" s="65">
        <v>0</v>
      </c>
      <c r="U572" s="65">
        <v>0</v>
      </c>
    </row>
    <row r="573" spans="1:21" hidden="1" x14ac:dyDescent="0.35">
      <c r="A573" s="13">
        <v>16438</v>
      </c>
      <c r="B573" s="10" t="s">
        <v>1197</v>
      </c>
      <c r="C573" s="14" t="s">
        <v>1221</v>
      </c>
      <c r="D573" s="14" t="str">
        <f>IFERROR(VLOOKUP(A573,[2]Planilha2!$A$5:$B$1099,2,0),"-")</f>
        <v>-</v>
      </c>
      <c r="E573" s="14" t="s">
        <v>62</v>
      </c>
      <c r="F573" s="22"/>
      <c r="G573" s="22">
        <v>11</v>
      </c>
      <c r="H573" s="65">
        <v>0</v>
      </c>
      <c r="I573" s="65">
        <v>0</v>
      </c>
      <c r="J573" s="65">
        <v>0</v>
      </c>
      <c r="K573" s="65">
        <v>0</v>
      </c>
      <c r="L573" s="65">
        <v>0</v>
      </c>
      <c r="M573" s="65">
        <v>0</v>
      </c>
      <c r="N573" s="65">
        <v>0</v>
      </c>
      <c r="O573" s="65">
        <v>0</v>
      </c>
      <c r="P573" s="65"/>
      <c r="Q573" s="65"/>
      <c r="R573" s="65"/>
      <c r="S573" s="65"/>
      <c r="T573" s="65">
        <v>0</v>
      </c>
      <c r="U573" s="65">
        <v>0</v>
      </c>
    </row>
    <row r="574" spans="1:21" hidden="1" x14ac:dyDescent="0.35">
      <c r="A574" s="13">
        <v>16502</v>
      </c>
      <c r="B574" s="10" t="s">
        <v>1198</v>
      </c>
      <c r="C574" s="14" t="s">
        <v>1221</v>
      </c>
      <c r="D574" s="14" t="str">
        <f>IFERROR(VLOOKUP(A574,[2]Planilha2!$A$5:$B$1099,2,0),"-")</f>
        <v>-</v>
      </c>
      <c r="E574" s="14" t="s">
        <v>62</v>
      </c>
      <c r="F574" s="22"/>
      <c r="G574" s="22">
        <v>11</v>
      </c>
      <c r="H574" s="65">
        <v>0</v>
      </c>
      <c r="I574" s="65">
        <v>0</v>
      </c>
      <c r="J574" s="65">
        <v>0</v>
      </c>
      <c r="K574" s="65">
        <v>0</v>
      </c>
      <c r="L574" s="65">
        <v>0</v>
      </c>
      <c r="M574" s="65">
        <v>0</v>
      </c>
      <c r="N574" s="65">
        <v>0</v>
      </c>
      <c r="O574" s="65">
        <v>0</v>
      </c>
      <c r="P574" s="65"/>
      <c r="Q574" s="65"/>
      <c r="R574" s="65"/>
      <c r="S574" s="65"/>
      <c r="T574" s="65">
        <v>0</v>
      </c>
      <c r="U574" s="65">
        <v>0</v>
      </c>
    </row>
    <row r="575" spans="1:21" ht="24.5" hidden="1" x14ac:dyDescent="0.35">
      <c r="A575" s="13" t="s">
        <v>587</v>
      </c>
      <c r="B575" s="5" t="s">
        <v>587</v>
      </c>
      <c r="C575" s="17"/>
      <c r="D575" s="14"/>
      <c r="E575" s="14"/>
      <c r="F575" s="22"/>
      <c r="G575" s="22"/>
      <c r="H575" s="19">
        <v>0</v>
      </c>
      <c r="I575" s="19">
        <v>0</v>
      </c>
      <c r="J575" s="19">
        <v>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/>
      <c r="Q575" s="19"/>
      <c r="R575" s="19"/>
      <c r="S575" s="19"/>
      <c r="T575" s="18">
        <v>0</v>
      </c>
      <c r="U575" s="19">
        <v>0</v>
      </c>
    </row>
    <row r="576" spans="1:21" ht="24.5" hidden="1" x14ac:dyDescent="0.35">
      <c r="A576" s="13" t="s">
        <v>588</v>
      </c>
      <c r="B576" s="5" t="s">
        <v>588</v>
      </c>
      <c r="C576" s="17"/>
      <c r="D576" s="14"/>
      <c r="E576" s="14"/>
      <c r="F576" s="22"/>
      <c r="G576" s="22"/>
      <c r="H576" s="19">
        <v>0</v>
      </c>
      <c r="I576" s="19">
        <v>0</v>
      </c>
      <c r="J576" s="19">
        <v>0</v>
      </c>
      <c r="K576" s="19">
        <v>0</v>
      </c>
      <c r="L576" s="19">
        <v>0</v>
      </c>
      <c r="M576" s="19">
        <v>0</v>
      </c>
      <c r="N576" s="19">
        <v>0</v>
      </c>
      <c r="O576" s="19">
        <v>0</v>
      </c>
      <c r="P576" s="19"/>
      <c r="Q576" s="19"/>
      <c r="R576" s="19"/>
      <c r="S576" s="19"/>
      <c r="T576" s="18">
        <v>0</v>
      </c>
      <c r="U576" s="19">
        <v>0</v>
      </c>
    </row>
    <row r="577" spans="1:21" ht="24.5" hidden="1" x14ac:dyDescent="0.35">
      <c r="A577" s="13" t="s">
        <v>590</v>
      </c>
      <c r="B577" s="5" t="s">
        <v>590</v>
      </c>
      <c r="C577" s="17"/>
      <c r="D577" s="14"/>
      <c r="E577" s="14"/>
      <c r="F577" s="22"/>
      <c r="G577" s="22"/>
      <c r="H577" s="19">
        <v>0</v>
      </c>
      <c r="I577" s="19">
        <v>0</v>
      </c>
      <c r="J577" s="19">
        <v>0</v>
      </c>
      <c r="K577" s="19">
        <v>0</v>
      </c>
      <c r="L577" s="19">
        <v>0</v>
      </c>
      <c r="M577" s="19">
        <v>0</v>
      </c>
      <c r="N577" s="19">
        <v>0</v>
      </c>
      <c r="O577" s="19">
        <v>0</v>
      </c>
      <c r="P577" s="19"/>
      <c r="Q577" s="19"/>
      <c r="R577" s="19"/>
      <c r="S577" s="19"/>
      <c r="T577" s="18">
        <v>0</v>
      </c>
      <c r="U577" s="19">
        <v>0</v>
      </c>
    </row>
    <row r="578" spans="1:21" ht="36.5" hidden="1" x14ac:dyDescent="0.35">
      <c r="A578" s="13" t="s">
        <v>591</v>
      </c>
      <c r="B578" s="5" t="s">
        <v>591</v>
      </c>
      <c r="C578" s="17"/>
      <c r="D578" s="14"/>
      <c r="E578" s="14"/>
      <c r="F578" s="22"/>
      <c r="G578" s="22"/>
      <c r="H578" s="19">
        <v>0</v>
      </c>
      <c r="I578" s="19">
        <v>0</v>
      </c>
      <c r="J578" s="19">
        <v>0</v>
      </c>
      <c r="K578" s="19">
        <v>0</v>
      </c>
      <c r="L578" s="19">
        <v>0</v>
      </c>
      <c r="M578" s="19">
        <v>0</v>
      </c>
      <c r="N578" s="19">
        <v>0</v>
      </c>
      <c r="O578" s="19">
        <v>0</v>
      </c>
      <c r="P578" s="19"/>
      <c r="Q578" s="19"/>
      <c r="R578" s="19"/>
      <c r="S578" s="19"/>
      <c r="T578" s="18">
        <v>0</v>
      </c>
      <c r="U578" s="19">
        <v>0</v>
      </c>
    </row>
    <row r="579" spans="1:21" ht="36.5" hidden="1" x14ac:dyDescent="0.35">
      <c r="A579" s="13" t="s">
        <v>592</v>
      </c>
      <c r="B579" s="5" t="s">
        <v>592</v>
      </c>
      <c r="C579" s="17"/>
      <c r="D579" s="14"/>
      <c r="E579" s="14"/>
      <c r="F579" s="22"/>
      <c r="G579" s="22"/>
      <c r="H579" s="19">
        <v>0</v>
      </c>
      <c r="I579" s="19">
        <v>0</v>
      </c>
      <c r="J579" s="19">
        <v>0</v>
      </c>
      <c r="K579" s="19">
        <v>0</v>
      </c>
      <c r="L579" s="19">
        <v>0</v>
      </c>
      <c r="M579" s="19">
        <v>0</v>
      </c>
      <c r="N579" s="19">
        <v>0</v>
      </c>
      <c r="O579" s="19">
        <v>0</v>
      </c>
      <c r="P579" s="19"/>
      <c r="Q579" s="19"/>
      <c r="R579" s="19"/>
      <c r="S579" s="19"/>
      <c r="T579" s="18">
        <v>0</v>
      </c>
      <c r="U579" s="19">
        <v>0</v>
      </c>
    </row>
    <row r="580" spans="1:21" ht="24.5" hidden="1" x14ac:dyDescent="0.35">
      <c r="A580" s="13" t="s">
        <v>593</v>
      </c>
      <c r="B580" s="5" t="s">
        <v>593</v>
      </c>
      <c r="C580" s="17"/>
      <c r="D580" s="14"/>
      <c r="E580" s="14"/>
      <c r="F580" s="22"/>
      <c r="G580" s="22"/>
      <c r="H580" s="19">
        <v>0</v>
      </c>
      <c r="I580" s="19">
        <v>0</v>
      </c>
      <c r="J580" s="19">
        <v>0</v>
      </c>
      <c r="K580" s="19">
        <v>0</v>
      </c>
      <c r="L580" s="19">
        <v>0</v>
      </c>
      <c r="M580" s="19">
        <v>0</v>
      </c>
      <c r="N580" s="19">
        <v>0</v>
      </c>
      <c r="O580" s="19">
        <v>0</v>
      </c>
      <c r="P580" s="19"/>
      <c r="Q580" s="19"/>
      <c r="R580" s="19"/>
      <c r="S580" s="19"/>
      <c r="T580" s="18">
        <v>0</v>
      </c>
      <c r="U580" s="19">
        <v>0</v>
      </c>
    </row>
    <row r="581" spans="1:21" hidden="1" x14ac:dyDescent="0.35">
      <c r="A581" s="13" t="s">
        <v>594</v>
      </c>
      <c r="B581" s="5" t="s">
        <v>594</v>
      </c>
      <c r="C581" s="17"/>
      <c r="D581" s="14"/>
      <c r="E581" s="14"/>
      <c r="F581" s="22"/>
      <c r="G581" s="22"/>
      <c r="H581" s="19">
        <v>0</v>
      </c>
      <c r="I581" s="19">
        <v>0</v>
      </c>
      <c r="J581" s="19">
        <v>0</v>
      </c>
      <c r="K581" s="19">
        <v>0</v>
      </c>
      <c r="L581" s="19">
        <v>0</v>
      </c>
      <c r="M581" s="19">
        <v>0</v>
      </c>
      <c r="N581" s="19">
        <v>0</v>
      </c>
      <c r="O581" s="19">
        <v>0</v>
      </c>
      <c r="P581" s="19"/>
      <c r="Q581" s="19"/>
      <c r="R581" s="19"/>
      <c r="S581" s="19"/>
      <c r="T581" s="18">
        <v>0</v>
      </c>
      <c r="U581" s="19">
        <v>0</v>
      </c>
    </row>
    <row r="582" spans="1:21" ht="36.5" hidden="1" x14ac:dyDescent="0.35">
      <c r="A582" s="13" t="s">
        <v>595</v>
      </c>
      <c r="B582" s="5" t="s">
        <v>595</v>
      </c>
      <c r="C582" s="17"/>
      <c r="D582" s="14"/>
      <c r="E582" s="14"/>
      <c r="F582" s="22"/>
      <c r="G582" s="22"/>
      <c r="H582" s="19">
        <v>0</v>
      </c>
      <c r="I582" s="19">
        <v>0</v>
      </c>
      <c r="J582" s="19">
        <v>0</v>
      </c>
      <c r="K582" s="19">
        <v>0</v>
      </c>
      <c r="L582" s="19">
        <v>0</v>
      </c>
      <c r="M582" s="19">
        <v>0</v>
      </c>
      <c r="N582" s="19">
        <v>0</v>
      </c>
      <c r="O582" s="19">
        <v>0</v>
      </c>
      <c r="P582" s="19"/>
      <c r="Q582" s="19"/>
      <c r="R582" s="19"/>
      <c r="S582" s="19"/>
      <c r="T582" s="18">
        <v>0</v>
      </c>
      <c r="U582" s="19">
        <v>0</v>
      </c>
    </row>
    <row r="583" spans="1:21" ht="36.5" hidden="1" x14ac:dyDescent="0.35">
      <c r="A583" s="13" t="s">
        <v>597</v>
      </c>
      <c r="B583" s="5" t="s">
        <v>597</v>
      </c>
      <c r="C583" s="17"/>
      <c r="D583" s="14"/>
      <c r="E583" s="14"/>
      <c r="F583" s="22"/>
      <c r="G583" s="22"/>
      <c r="H583" s="19">
        <v>0</v>
      </c>
      <c r="I583" s="19">
        <v>0</v>
      </c>
      <c r="J583" s="19">
        <v>0</v>
      </c>
      <c r="K583" s="19">
        <v>0</v>
      </c>
      <c r="L583" s="19">
        <v>0</v>
      </c>
      <c r="M583" s="19">
        <v>0</v>
      </c>
      <c r="N583" s="19">
        <v>0</v>
      </c>
      <c r="O583" s="19">
        <v>0</v>
      </c>
      <c r="P583" s="19"/>
      <c r="Q583" s="19"/>
      <c r="R583" s="19"/>
      <c r="S583" s="19"/>
      <c r="T583" s="18">
        <v>0</v>
      </c>
      <c r="U583" s="19">
        <v>0</v>
      </c>
    </row>
    <row r="584" spans="1:21" ht="36.5" hidden="1" x14ac:dyDescent="0.35">
      <c r="A584" s="13" t="s">
        <v>598</v>
      </c>
      <c r="B584" s="5" t="s">
        <v>598</v>
      </c>
      <c r="C584" s="17"/>
      <c r="D584" s="14"/>
      <c r="E584" s="14"/>
      <c r="F584" s="22"/>
      <c r="G584" s="22"/>
      <c r="H584" s="19">
        <v>0</v>
      </c>
      <c r="I584" s="19">
        <v>0</v>
      </c>
      <c r="J584" s="19">
        <v>0</v>
      </c>
      <c r="K584" s="19">
        <v>0</v>
      </c>
      <c r="L584" s="19">
        <v>0</v>
      </c>
      <c r="M584" s="19">
        <v>0</v>
      </c>
      <c r="N584" s="19">
        <v>0</v>
      </c>
      <c r="O584" s="19">
        <v>0</v>
      </c>
      <c r="P584" s="19"/>
      <c r="Q584" s="19"/>
      <c r="R584" s="19"/>
      <c r="S584" s="19"/>
      <c r="T584" s="18">
        <v>0</v>
      </c>
      <c r="U584" s="19">
        <v>0</v>
      </c>
    </row>
    <row r="585" spans="1:21" ht="24.5" hidden="1" x14ac:dyDescent="0.35">
      <c r="A585" s="13" t="s">
        <v>599</v>
      </c>
      <c r="B585" s="5" t="s">
        <v>599</v>
      </c>
      <c r="C585" s="17"/>
      <c r="D585" s="14"/>
      <c r="E585" s="14"/>
      <c r="F585" s="22"/>
      <c r="G585" s="22"/>
      <c r="H585" s="19">
        <v>0</v>
      </c>
      <c r="I585" s="19">
        <v>0</v>
      </c>
      <c r="J585" s="19">
        <v>0</v>
      </c>
      <c r="K585" s="19">
        <v>0</v>
      </c>
      <c r="L585" s="19">
        <v>0</v>
      </c>
      <c r="M585" s="19">
        <v>0</v>
      </c>
      <c r="N585" s="19">
        <v>0</v>
      </c>
      <c r="O585" s="19">
        <v>0</v>
      </c>
      <c r="P585" s="19"/>
      <c r="Q585" s="19"/>
      <c r="R585" s="19"/>
      <c r="S585" s="19"/>
      <c r="T585" s="18">
        <v>0</v>
      </c>
      <c r="U585" s="19">
        <v>0</v>
      </c>
    </row>
    <row r="586" spans="1:21" ht="24.5" hidden="1" x14ac:dyDescent="0.35">
      <c r="A586" s="13" t="s">
        <v>600</v>
      </c>
      <c r="B586" s="5" t="s">
        <v>600</v>
      </c>
      <c r="C586" s="17"/>
      <c r="D586" s="14"/>
      <c r="E586" s="14"/>
      <c r="F586" s="22"/>
      <c r="G586" s="22"/>
      <c r="H586" s="19">
        <v>0</v>
      </c>
      <c r="I586" s="19">
        <v>0</v>
      </c>
      <c r="J586" s="19">
        <v>0</v>
      </c>
      <c r="K586" s="19">
        <v>0</v>
      </c>
      <c r="L586" s="19">
        <v>0</v>
      </c>
      <c r="M586" s="19">
        <v>0</v>
      </c>
      <c r="N586" s="19">
        <v>0</v>
      </c>
      <c r="O586" s="19">
        <v>0</v>
      </c>
      <c r="P586" s="19"/>
      <c r="Q586" s="19"/>
      <c r="R586" s="19"/>
      <c r="S586" s="19"/>
      <c r="T586" s="18">
        <v>0</v>
      </c>
      <c r="U586" s="19">
        <v>0</v>
      </c>
    </row>
    <row r="587" spans="1:21" ht="24.5" hidden="1" x14ac:dyDescent="0.35">
      <c r="A587" s="13" t="s">
        <v>601</v>
      </c>
      <c r="B587" s="5" t="s">
        <v>601</v>
      </c>
      <c r="C587" s="17"/>
      <c r="D587" s="14"/>
      <c r="E587" s="14"/>
      <c r="F587" s="22"/>
      <c r="G587" s="22"/>
      <c r="H587" s="19">
        <v>0</v>
      </c>
      <c r="I587" s="19">
        <v>0</v>
      </c>
      <c r="J587" s="19">
        <v>0</v>
      </c>
      <c r="K587" s="19">
        <v>0</v>
      </c>
      <c r="L587" s="19">
        <v>0</v>
      </c>
      <c r="M587" s="19">
        <v>0</v>
      </c>
      <c r="N587" s="19">
        <v>0</v>
      </c>
      <c r="O587" s="19">
        <v>0</v>
      </c>
      <c r="P587" s="19"/>
      <c r="Q587" s="19"/>
      <c r="R587" s="19"/>
      <c r="S587" s="19"/>
      <c r="T587" s="18">
        <v>0</v>
      </c>
      <c r="U587" s="19">
        <v>0</v>
      </c>
    </row>
    <row r="588" spans="1:21" ht="36.5" hidden="1" x14ac:dyDescent="0.35">
      <c r="A588" s="13" t="s">
        <v>602</v>
      </c>
      <c r="B588" s="5" t="s">
        <v>602</v>
      </c>
      <c r="C588" s="17"/>
      <c r="D588" s="14"/>
      <c r="E588" s="14"/>
      <c r="F588" s="22"/>
      <c r="G588" s="22"/>
      <c r="H588" s="19">
        <v>0</v>
      </c>
      <c r="I588" s="19">
        <v>0</v>
      </c>
      <c r="J588" s="19">
        <v>0</v>
      </c>
      <c r="K588" s="19">
        <v>0</v>
      </c>
      <c r="L588" s="19">
        <v>0</v>
      </c>
      <c r="M588" s="19">
        <v>0</v>
      </c>
      <c r="N588" s="19">
        <v>0</v>
      </c>
      <c r="O588" s="19">
        <v>0</v>
      </c>
      <c r="P588" s="19"/>
      <c r="Q588" s="19"/>
      <c r="R588" s="19"/>
      <c r="S588" s="19"/>
      <c r="T588" s="18">
        <v>0</v>
      </c>
      <c r="U588" s="19">
        <v>0</v>
      </c>
    </row>
    <row r="589" spans="1:21" ht="24" x14ac:dyDescent="0.35">
      <c r="A589" s="13">
        <v>12553</v>
      </c>
      <c r="B589" s="10" t="s">
        <v>1189</v>
      </c>
      <c r="C589" s="14" t="s">
        <v>1221</v>
      </c>
      <c r="D589" s="14" t="s">
        <v>1328</v>
      </c>
      <c r="E589" s="14" t="s">
        <v>109</v>
      </c>
      <c r="F589" s="68">
        <f t="shared" ref="F589:F594" si="8">A589</f>
        <v>12553</v>
      </c>
      <c r="G589" s="22">
        <v>11</v>
      </c>
      <c r="H589" s="71">
        <f>IFERROR(VLOOKUP(F589,aux!$A$4:$N$22,2,0),0)*1000</f>
        <v>38628</v>
      </c>
      <c r="I589" s="71">
        <f>IFERROR(VLOOKUP(F589,aux!$A$4:$N$22,3,0),0)*1000</f>
        <v>37599</v>
      </c>
      <c r="J589" s="71">
        <f>IFERROR(VLOOKUP(F589,aux!$A$4:$N$22,4,0),0)*1000</f>
        <v>38566</v>
      </c>
      <c r="K589" s="71">
        <f>IFERROR(VLOOKUP(F589,aux!$A$4:$N$22,5,0),0)*1000</f>
        <v>37306</v>
      </c>
      <c r="L589" s="71">
        <f>IFERROR(VLOOKUP(F589,aux!$A$4:$N$22,6,0),0)*1000</f>
        <v>37939</v>
      </c>
      <c r="M589" s="71">
        <f>IFERROR(VLOOKUP(F589,aux!$A$4:$N$22,7,0),0)*1000</f>
        <v>37691</v>
      </c>
      <c r="N589" s="71">
        <f>IFERROR(VLOOKUP(F589,aux!$A$4:$N$22,8,0),0)*1000</f>
        <v>37512</v>
      </c>
      <c r="O589" s="71">
        <f>IFERROR(VLOOKUP(F589,aux!$A$4:$N$22,9,0),0)*1000</f>
        <v>38065</v>
      </c>
      <c r="P589" s="71">
        <f>IFERROR(VLOOKUP(F589,aux!$A$4:$N$22,10,0),0)*1000</f>
        <v>0</v>
      </c>
      <c r="Q589" s="71"/>
      <c r="R589" s="71"/>
      <c r="S589" s="71"/>
      <c r="T589" s="71">
        <f t="shared" ref="T589:T594" si="9">SUM(H589:S589)</f>
        <v>303306</v>
      </c>
      <c r="U589" s="71">
        <f>IFERROR(VLOOKUP(F589,aux!$A$4:$N$22,14,0),0)*1000</f>
        <v>335616</v>
      </c>
    </row>
    <row r="590" spans="1:21" x14ac:dyDescent="0.35">
      <c r="A590" s="13">
        <v>15591</v>
      </c>
      <c r="B590" s="5" t="s">
        <v>1335</v>
      </c>
      <c r="C590" s="14" t="s">
        <v>1222</v>
      </c>
      <c r="D590" s="14" t="s">
        <v>1328</v>
      </c>
      <c r="E590" s="14" t="s">
        <v>1224</v>
      </c>
      <c r="F590" s="68">
        <f t="shared" si="8"/>
        <v>15591</v>
      </c>
      <c r="G590" s="22">
        <v>11</v>
      </c>
      <c r="H590" s="71">
        <f>IFERROR(VLOOKUP(F590,aux!$A$4:$N$22,2,0),0)*1000</f>
        <v>18378</v>
      </c>
      <c r="I590" s="71">
        <f>IFERROR(VLOOKUP(F590,aux!$A$4:$N$22,3,0),0)*1000</f>
        <v>18378</v>
      </c>
      <c r="J590" s="71">
        <f>IFERROR(VLOOKUP(F590,aux!$A$4:$N$22,4,0),0)*1000</f>
        <v>18378</v>
      </c>
      <c r="K590" s="71">
        <f>IFERROR(VLOOKUP(F590,aux!$A$4:$N$22,5,0),0)*1000</f>
        <v>18378</v>
      </c>
      <c r="L590" s="71">
        <f>IFERROR(VLOOKUP(F590,aux!$A$4:$N$22,6,0),0)*1000</f>
        <v>18378</v>
      </c>
      <c r="M590" s="71">
        <f>IFERROR(VLOOKUP(F590,aux!$A$4:$N$22,7,0),0)*1000</f>
        <v>18378</v>
      </c>
      <c r="N590" s="71">
        <f>IFERROR(VLOOKUP(F590,aux!$A$4:$N$22,8,0),0)*1000</f>
        <v>18378</v>
      </c>
      <c r="O590" s="71">
        <f>IFERROR(VLOOKUP(F590,aux!$A$4:$N$22,9,0),0)*1000</f>
        <v>18378</v>
      </c>
      <c r="P590" s="71">
        <f>IFERROR(VLOOKUP(F590,aux!$A$4:$N$22,10,0),0)*1000</f>
        <v>18378</v>
      </c>
      <c r="Q590" s="71"/>
      <c r="R590" s="71"/>
      <c r="S590" s="71"/>
      <c r="T590" s="71">
        <f t="shared" si="9"/>
        <v>165402</v>
      </c>
      <c r="U590" s="71">
        <f>IFERROR(VLOOKUP(F590,aux!$A$4:$N$22,14,0),0)*1000</f>
        <v>218000</v>
      </c>
    </row>
    <row r="591" spans="1:21" x14ac:dyDescent="0.35">
      <c r="A591" s="13">
        <v>15860</v>
      </c>
      <c r="B591" s="5" t="s">
        <v>1332</v>
      </c>
      <c r="C591" s="14" t="s">
        <v>1222</v>
      </c>
      <c r="D591" s="14" t="s">
        <v>1328</v>
      </c>
      <c r="E591" s="14" t="s">
        <v>273</v>
      </c>
      <c r="F591" s="68">
        <f t="shared" si="8"/>
        <v>15860</v>
      </c>
      <c r="G591" s="22">
        <v>11</v>
      </c>
      <c r="H591" s="71">
        <f>IFERROR(VLOOKUP(F591,aux!$A$4:$N$22,2,0),0)*1000</f>
        <v>84278</v>
      </c>
      <c r="I591" s="71">
        <f>IFERROR(VLOOKUP(F591,aux!$A$4:$N$22,3,0),0)*1000</f>
        <v>123092.99999999999</v>
      </c>
      <c r="J591" s="71">
        <f>IFERROR(VLOOKUP(F591,aux!$A$4:$N$22,4,0),0)*1000</f>
        <v>109217.99999999999</v>
      </c>
      <c r="K591" s="71">
        <f>IFERROR(VLOOKUP(F591,aux!$A$4:$N$22,5,0),0)*1000</f>
        <v>110792</v>
      </c>
      <c r="L591" s="71">
        <f>IFERROR(VLOOKUP(F591,aux!$A$4:$N$22,6,0),0)*1000</f>
        <v>54117.000000000007</v>
      </c>
      <c r="M591" s="71">
        <f>IFERROR(VLOOKUP(F591,aux!$A$4:$N$22,7,0),0)*1000</f>
        <v>94535</v>
      </c>
      <c r="N591" s="71">
        <f>IFERROR(VLOOKUP(F591,aux!$A$4:$N$22,8,0),0)*1000</f>
        <v>20333.000000000004</v>
      </c>
      <c r="O591" s="71">
        <f>IFERROR(VLOOKUP(F591,aux!$A$4:$N$22,9,0),0)*1000</f>
        <v>-50012</v>
      </c>
      <c r="P591" s="71">
        <f>IFERROR(VLOOKUP(F591,aux!$A$4:$N$22,10,0),0)*1000</f>
        <v>-119999.00000000001</v>
      </c>
      <c r="Q591" s="71"/>
      <c r="R591" s="71"/>
      <c r="S591" s="71"/>
      <c r="T591" s="71">
        <f t="shared" si="9"/>
        <v>426355</v>
      </c>
      <c r="U591" s="71">
        <f>IFERROR(VLOOKUP(F591,aux!$A$4:$N$22,14,0),0)*1000</f>
        <v>1047000</v>
      </c>
    </row>
    <row r="592" spans="1:21" x14ac:dyDescent="0.35">
      <c r="A592" s="13">
        <v>15861</v>
      </c>
      <c r="B592" s="5" t="s">
        <v>1333</v>
      </c>
      <c r="C592" s="14" t="s">
        <v>1222</v>
      </c>
      <c r="D592" s="14" t="s">
        <v>1328</v>
      </c>
      <c r="E592" s="14" t="s">
        <v>273</v>
      </c>
      <c r="F592" s="68">
        <f t="shared" si="8"/>
        <v>15861</v>
      </c>
      <c r="G592" s="22">
        <v>11</v>
      </c>
      <c r="H592" s="71">
        <f>IFERROR(VLOOKUP(F592,aux!$A$4:$N$22,2,0),0)*1000</f>
        <v>27198</v>
      </c>
      <c r="I592" s="71">
        <f>IFERROR(VLOOKUP(F592,aux!$A$4:$N$22,3,0),0)*1000</f>
        <v>38696</v>
      </c>
      <c r="J592" s="71">
        <f>IFERROR(VLOOKUP(F592,aux!$A$4:$N$22,4,0),0)*1000</f>
        <v>52047</v>
      </c>
      <c r="K592" s="71">
        <f>IFERROR(VLOOKUP(F592,aux!$A$4:$N$22,5,0),0)*1000</f>
        <v>58465</v>
      </c>
      <c r="L592" s="71">
        <f>IFERROR(VLOOKUP(F592,aux!$A$4:$N$22,6,0),0)*1000</f>
        <v>27631</v>
      </c>
      <c r="M592" s="71">
        <f>IFERROR(VLOOKUP(F592,aux!$A$4:$N$22,7,0),0)*1000</f>
        <v>53846</v>
      </c>
      <c r="N592" s="71">
        <f>IFERROR(VLOOKUP(F592,aux!$A$4:$N$22,8,0),0)*1000</f>
        <v>15497</v>
      </c>
      <c r="O592" s="71">
        <f>IFERROR(VLOOKUP(F592,aux!$A$4:$N$22,9,0),0)*1000</f>
        <v>-50066.999999999993</v>
      </c>
      <c r="P592" s="71">
        <f>IFERROR(VLOOKUP(F592,aux!$A$4:$N$22,10,0),0)*1000</f>
        <v>26081.999999999996</v>
      </c>
      <c r="Q592" s="71"/>
      <c r="R592" s="71"/>
      <c r="S592" s="71"/>
      <c r="T592" s="71">
        <f t="shared" si="9"/>
        <v>249395</v>
      </c>
      <c r="U592" s="71">
        <f>IFERROR(VLOOKUP(F592,aux!$A$4:$N$22,14,0),0)*1000</f>
        <v>446000</v>
      </c>
    </row>
    <row r="593" spans="1:21" x14ac:dyDescent="0.35">
      <c r="A593" s="13">
        <v>15862</v>
      </c>
      <c r="B593" s="5" t="s">
        <v>1334</v>
      </c>
      <c r="C593" s="14" t="s">
        <v>1222</v>
      </c>
      <c r="D593" s="14" t="s">
        <v>1328</v>
      </c>
      <c r="E593" s="14" t="s">
        <v>273</v>
      </c>
      <c r="F593" s="68">
        <f t="shared" si="8"/>
        <v>15862</v>
      </c>
      <c r="G593" s="22">
        <v>11</v>
      </c>
      <c r="H593" s="71">
        <f>IFERROR(VLOOKUP(F593,aux!$A$4:$N$22,2,0),0)*1000</f>
        <v>96406</v>
      </c>
      <c r="I593" s="71">
        <f>IFERROR(VLOOKUP(F593,aux!$A$4:$N$22,3,0),0)*1000</f>
        <v>14198</v>
      </c>
      <c r="J593" s="71">
        <f>IFERROR(VLOOKUP(F593,aux!$A$4:$N$22,4,0),0)*1000</f>
        <v>73065</v>
      </c>
      <c r="K593" s="71">
        <f>IFERROR(VLOOKUP(F593,aux!$A$4:$N$22,5,0),0)*1000</f>
        <v>82959</v>
      </c>
      <c r="L593" s="71">
        <f>IFERROR(VLOOKUP(F593,aux!$A$4:$N$22,6,0),0)*1000</f>
        <v>84628</v>
      </c>
      <c r="M593" s="71">
        <f>IFERROR(VLOOKUP(F593,aux!$A$4:$N$22,7,0),0)*1000</f>
        <v>163702</v>
      </c>
      <c r="N593" s="71">
        <f>IFERROR(VLOOKUP(F593,aux!$A$4:$N$22,8,0),0)*1000</f>
        <v>44319</v>
      </c>
      <c r="O593" s="71">
        <f>IFERROR(VLOOKUP(F593,aux!$A$4:$N$22,9,0),0)*1000</f>
        <v>57022.999999999993</v>
      </c>
      <c r="P593" s="71">
        <f>IFERROR(VLOOKUP(F593,aux!$A$4:$N$22,10,0),0)*1000</f>
        <v>153083</v>
      </c>
      <c r="Q593" s="71"/>
      <c r="R593" s="71"/>
      <c r="S593" s="71"/>
      <c r="T593" s="71">
        <f t="shared" si="9"/>
        <v>769383</v>
      </c>
      <c r="U593" s="71">
        <f>IFERROR(VLOOKUP(F593,aux!$A$4:$N$22,14,0),0)*1000</f>
        <v>720000</v>
      </c>
    </row>
    <row r="594" spans="1:21" x14ac:dyDescent="0.35">
      <c r="A594" s="13">
        <v>18488</v>
      </c>
      <c r="B594" s="5" t="s">
        <v>1336</v>
      </c>
      <c r="C594" s="14" t="s">
        <v>1221</v>
      </c>
      <c r="D594" s="14" t="s">
        <v>1328</v>
      </c>
      <c r="E594" s="14" t="s">
        <v>273</v>
      </c>
      <c r="F594" s="68">
        <f t="shared" si="8"/>
        <v>18488</v>
      </c>
      <c r="G594" s="22">
        <v>11</v>
      </c>
      <c r="H594" s="71">
        <f>IFERROR(VLOOKUP(F594,aux!$A$4:$N$22,2,0),0)*1000</f>
        <v>0</v>
      </c>
      <c r="I594" s="71">
        <f>IFERROR(VLOOKUP(F594,aux!$A$4:$N$22,3,0),0)*1000</f>
        <v>0</v>
      </c>
      <c r="J594" s="71">
        <f>IFERROR(VLOOKUP(F594,aux!$A$4:$N$22,4,0),0)*1000</f>
        <v>0</v>
      </c>
      <c r="K594" s="71">
        <f>IFERROR(VLOOKUP(F594,aux!$A$4:$N$22,5,0),0)*1000</f>
        <v>0</v>
      </c>
      <c r="L594" s="71">
        <f>IFERROR(VLOOKUP(F594,aux!$A$4:$N$22,6,0),0)*1000</f>
        <v>0</v>
      </c>
      <c r="M594" s="71">
        <f>IFERROR(VLOOKUP(F594,aux!$A$4:$N$22,7,0),0)*1000</f>
        <v>0</v>
      </c>
      <c r="N594" s="71">
        <f>IFERROR(VLOOKUP(F594,aux!$A$4:$N$22,8,0),0)*1000</f>
        <v>0</v>
      </c>
      <c r="O594" s="71">
        <f>IFERROR(VLOOKUP(F594,aux!$A$4:$N$22,9,0),0)*1000</f>
        <v>0</v>
      </c>
      <c r="P594" s="71">
        <f>IFERROR(VLOOKUP(F594,aux!$A$4:$N$22,10,0),0)*1000</f>
        <v>0</v>
      </c>
      <c r="Q594" s="71"/>
      <c r="R594" s="71"/>
      <c r="S594" s="71"/>
      <c r="T594" s="71">
        <f t="shared" si="9"/>
        <v>0</v>
      </c>
      <c r="U594" s="71">
        <f>IFERROR(VLOOKUP(F594,aux!$A$4:$N$22,14,0),0)*1000</f>
        <v>0</v>
      </c>
    </row>
  </sheetData>
  <autoFilter ref="A4:U594" xr:uid="{108F9A8E-6CE1-4926-96A9-4B7649ED73A2}">
    <filterColumn colId="2">
      <filters>
        <filter val="DESPACHO"/>
        <filter val="FROTA"/>
      </filters>
    </filterColumn>
    <filterColumn colId="3">
      <filters>
        <filter val="FR"/>
      </filters>
    </filterColumn>
    <filterColumn colId="6">
      <filters>
        <filter val="11"/>
      </filters>
    </filterColumn>
    <sortState xmlns:xlrd2="http://schemas.microsoft.com/office/spreadsheetml/2017/richdata2" ref="A10:U594">
      <sortCondition ref="F4:F594"/>
    </sortState>
  </autoFilter>
  <mergeCells count="3">
    <mergeCell ref="H1:U1"/>
    <mergeCell ref="A1:A3"/>
    <mergeCell ref="C1:C3"/>
  </mergeCells>
  <phoneticPr fontId="13" type="noConversion"/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DF6E76-7D17-459F-936A-CC6826D614BB}">
          <x14:formula1>
            <xm:f>'C:\Users\yrivequi\Desktop\[Copia de Propuesta de clasificación EE2E DGVH.xlsx]Hoja2'!#REF!</xm:f>
          </x14:formula1>
          <xm:sqref>G6:G12 G14:G19 C14:C19 C5:C12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D1C-6235-434D-B861-8300812F22C6}">
  <dimension ref="A4:N22"/>
  <sheetViews>
    <sheetView topLeftCell="A2" workbookViewId="0">
      <selection activeCell="B5" sqref="B5:K21"/>
    </sheetView>
  </sheetViews>
  <sheetFormatPr defaultRowHeight="14.5" x14ac:dyDescent="0.35"/>
  <cols>
    <col min="1" max="1" width="19.26953125" bestFit="1" customWidth="1"/>
    <col min="2" max="2" width="20.1796875" bestFit="1" customWidth="1"/>
    <col min="3" max="3" width="16.1796875" bestFit="1" customWidth="1"/>
    <col min="4" max="4" width="16.6328125" bestFit="1" customWidth="1"/>
    <col min="5" max="5" width="16.1796875" bestFit="1" customWidth="1"/>
  </cols>
  <sheetData>
    <row r="4" spans="1:14" x14ac:dyDescent="0.35">
      <c r="A4" s="72" t="s">
        <v>1217</v>
      </c>
      <c r="B4" s="72" t="s">
        <v>1344</v>
      </c>
      <c r="C4" s="72" t="s">
        <v>1345</v>
      </c>
      <c r="D4" s="72" t="s">
        <v>1346</v>
      </c>
      <c r="E4" s="72" t="s">
        <v>1347</v>
      </c>
      <c r="F4" s="72" t="s">
        <v>1348</v>
      </c>
      <c r="G4" s="72" t="s">
        <v>1349</v>
      </c>
      <c r="H4" s="72" t="s">
        <v>1350</v>
      </c>
      <c r="I4" s="72" t="s">
        <v>1351</v>
      </c>
      <c r="J4" s="72" t="s">
        <v>1353</v>
      </c>
      <c r="N4" t="s">
        <v>1352</v>
      </c>
    </row>
    <row r="5" spans="1:14" x14ac:dyDescent="0.35">
      <c r="A5" s="24">
        <v>213</v>
      </c>
      <c r="B5">
        <v>73.140999999999991</v>
      </c>
      <c r="C5">
        <v>318.34100000000001</v>
      </c>
      <c r="D5">
        <v>341.09100000000001</v>
      </c>
      <c r="E5">
        <v>335.24099999999999</v>
      </c>
      <c r="F5">
        <v>307.94099999999997</v>
      </c>
      <c r="G5">
        <v>406.09100000000001</v>
      </c>
      <c r="H5">
        <v>418.44099999999997</v>
      </c>
      <c r="I5">
        <v>421.64100000000002</v>
      </c>
      <c r="J5">
        <v>581.54100000000005</v>
      </c>
      <c r="N5">
        <v>3671</v>
      </c>
    </row>
    <row r="6" spans="1:14" x14ac:dyDescent="0.35">
      <c r="A6" s="24">
        <v>214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>
        <v>0</v>
      </c>
    </row>
    <row r="7" spans="1:14" x14ac:dyDescent="0.35">
      <c r="A7" s="24">
        <v>220</v>
      </c>
      <c r="B7">
        <v>4.6340000000000003</v>
      </c>
      <c r="C7">
        <v>4.6340000000000003</v>
      </c>
      <c r="D7">
        <v>4.6340000000000003</v>
      </c>
      <c r="E7">
        <v>4.6340000000000003</v>
      </c>
      <c r="F7">
        <v>4.6340000000000003</v>
      </c>
      <c r="G7">
        <v>4.6340000000000003</v>
      </c>
      <c r="H7">
        <v>4.6340000000000003</v>
      </c>
      <c r="I7">
        <v>4.6340000000000003</v>
      </c>
      <c r="J7">
        <v>4.6340000000000003</v>
      </c>
      <c r="N7">
        <v>55</v>
      </c>
    </row>
    <row r="8" spans="1:14" x14ac:dyDescent="0.35">
      <c r="A8" s="24">
        <v>223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N8">
        <v>0</v>
      </c>
    </row>
    <row r="9" spans="1:14" x14ac:dyDescent="0.35">
      <c r="A9" s="24">
        <v>226</v>
      </c>
      <c r="B9">
        <v>30.344999999999999</v>
      </c>
      <c r="C9">
        <v>32.838999999999999</v>
      </c>
      <c r="D9">
        <v>36.988</v>
      </c>
      <c r="E9">
        <v>37.875999999999998</v>
      </c>
      <c r="F9">
        <v>32.295999999999999</v>
      </c>
      <c r="G9">
        <v>35.247</v>
      </c>
      <c r="H9">
        <v>40.881</v>
      </c>
      <c r="I9">
        <v>39.725999999999999</v>
      </c>
      <c r="J9">
        <v>0</v>
      </c>
      <c r="N9">
        <v>460</v>
      </c>
    </row>
    <row r="10" spans="1:14" x14ac:dyDescent="0.35">
      <c r="A10" s="24">
        <v>227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N10">
        <v>1029</v>
      </c>
    </row>
    <row r="11" spans="1:14" x14ac:dyDescent="0.35">
      <c r="A11" s="24">
        <v>241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N11">
        <v>1376.692</v>
      </c>
    </row>
    <row r="12" spans="1:14" x14ac:dyDescent="0.35">
      <c r="A12" s="24">
        <v>245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N12">
        <v>595</v>
      </c>
    </row>
    <row r="13" spans="1:14" x14ac:dyDescent="0.35">
      <c r="A13" s="24">
        <v>2583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N13">
        <v>1697.6</v>
      </c>
    </row>
    <row r="14" spans="1:14" x14ac:dyDescent="0.35">
      <c r="A14" s="24">
        <v>4047</v>
      </c>
      <c r="B14">
        <v>4.8390000000000004</v>
      </c>
      <c r="C14">
        <v>6.4420000000000002</v>
      </c>
      <c r="D14">
        <v>9.2889999999999997</v>
      </c>
      <c r="E14">
        <v>6.2279999999999998</v>
      </c>
      <c r="F14">
        <v>0</v>
      </c>
      <c r="G14">
        <v>0</v>
      </c>
      <c r="H14">
        <v>0</v>
      </c>
      <c r="I14">
        <v>0</v>
      </c>
      <c r="J14">
        <v>0</v>
      </c>
      <c r="N14">
        <v>0</v>
      </c>
    </row>
    <row r="15" spans="1:14" x14ac:dyDescent="0.35">
      <c r="A15" s="24">
        <v>9125</v>
      </c>
      <c r="B15">
        <v>1.1459999999999999</v>
      </c>
      <c r="C15">
        <v>4.8689999999999998</v>
      </c>
      <c r="D15">
        <v>3.1150000000000002</v>
      </c>
      <c r="E15">
        <v>7.98</v>
      </c>
      <c r="F15">
        <v>0</v>
      </c>
      <c r="G15">
        <v>15.379</v>
      </c>
      <c r="H15">
        <v>1.2749999999999999</v>
      </c>
      <c r="I15">
        <v>5.2649999999999997</v>
      </c>
      <c r="J15">
        <v>0</v>
      </c>
      <c r="N15">
        <v>140</v>
      </c>
    </row>
    <row r="16" spans="1:14" x14ac:dyDescent="0.35">
      <c r="A16" s="24">
        <v>10069</v>
      </c>
      <c r="B16">
        <v>51.581000000000003</v>
      </c>
      <c r="C16">
        <v>56.728000000000002</v>
      </c>
      <c r="D16">
        <v>55.206000000000003</v>
      </c>
      <c r="E16">
        <v>113.33</v>
      </c>
      <c r="F16">
        <v>63.417000000000002</v>
      </c>
      <c r="G16">
        <v>51.886000000000003</v>
      </c>
      <c r="H16">
        <v>62.357999999999997</v>
      </c>
      <c r="I16">
        <v>44.256</v>
      </c>
      <c r="J16">
        <v>0</v>
      </c>
      <c r="N16">
        <v>848</v>
      </c>
    </row>
    <row r="17" spans="1:14" x14ac:dyDescent="0.35">
      <c r="A17" s="24">
        <v>12553</v>
      </c>
      <c r="B17">
        <v>38.628</v>
      </c>
      <c r="C17">
        <v>37.598999999999997</v>
      </c>
      <c r="D17">
        <v>38.566000000000003</v>
      </c>
      <c r="E17">
        <v>37.305999999999997</v>
      </c>
      <c r="F17">
        <v>37.939</v>
      </c>
      <c r="G17">
        <v>37.691000000000003</v>
      </c>
      <c r="H17">
        <v>37.512</v>
      </c>
      <c r="I17">
        <v>38.064999999999998</v>
      </c>
      <c r="J17">
        <v>0</v>
      </c>
      <c r="N17">
        <v>335.61599999999999</v>
      </c>
    </row>
    <row r="18" spans="1:14" x14ac:dyDescent="0.35">
      <c r="A18" s="24">
        <v>15591</v>
      </c>
      <c r="B18">
        <v>18.378</v>
      </c>
      <c r="C18">
        <v>18.378</v>
      </c>
      <c r="D18">
        <v>18.378</v>
      </c>
      <c r="E18">
        <v>18.378</v>
      </c>
      <c r="F18">
        <v>18.378</v>
      </c>
      <c r="G18">
        <v>18.378</v>
      </c>
      <c r="H18">
        <v>18.378</v>
      </c>
      <c r="I18">
        <v>18.378</v>
      </c>
      <c r="J18">
        <v>18.378</v>
      </c>
      <c r="N18">
        <v>218</v>
      </c>
    </row>
    <row r="19" spans="1:14" x14ac:dyDescent="0.35">
      <c r="A19" s="24">
        <v>15860</v>
      </c>
      <c r="B19">
        <v>84.278000000000006</v>
      </c>
      <c r="C19">
        <v>123.09299999999999</v>
      </c>
      <c r="D19">
        <v>109.21799999999999</v>
      </c>
      <c r="E19">
        <v>110.792</v>
      </c>
      <c r="F19">
        <v>54.117000000000004</v>
      </c>
      <c r="G19">
        <v>94.534999999999997</v>
      </c>
      <c r="H19">
        <v>20.333000000000002</v>
      </c>
      <c r="I19">
        <v>-50.012</v>
      </c>
      <c r="J19">
        <v>-119.99900000000001</v>
      </c>
      <c r="N19">
        <v>1047</v>
      </c>
    </row>
    <row r="20" spans="1:14" x14ac:dyDescent="0.35">
      <c r="A20" s="24">
        <v>15861</v>
      </c>
      <c r="B20">
        <v>27.198</v>
      </c>
      <c r="C20">
        <v>38.695999999999998</v>
      </c>
      <c r="D20">
        <v>52.046999999999997</v>
      </c>
      <c r="E20">
        <v>58.465000000000003</v>
      </c>
      <c r="F20">
        <v>27.631</v>
      </c>
      <c r="G20">
        <v>53.846000000000004</v>
      </c>
      <c r="H20">
        <v>15.497</v>
      </c>
      <c r="I20">
        <v>-50.066999999999993</v>
      </c>
      <c r="J20">
        <v>26.081999999999997</v>
      </c>
      <c r="N20">
        <v>446</v>
      </c>
    </row>
    <row r="21" spans="1:14" x14ac:dyDescent="0.35">
      <c r="A21" s="24">
        <v>15862</v>
      </c>
      <c r="B21">
        <v>96.406000000000006</v>
      </c>
      <c r="C21">
        <v>14.198</v>
      </c>
      <c r="D21">
        <v>73.064999999999998</v>
      </c>
      <c r="E21">
        <v>82.959000000000003</v>
      </c>
      <c r="F21">
        <v>84.628</v>
      </c>
      <c r="G21">
        <v>163.702</v>
      </c>
      <c r="H21">
        <v>44.319000000000003</v>
      </c>
      <c r="I21">
        <v>57.022999999999996</v>
      </c>
      <c r="J21">
        <v>153.083</v>
      </c>
      <c r="N21">
        <v>720</v>
      </c>
    </row>
    <row r="22" spans="1:14" x14ac:dyDescent="0.35">
      <c r="A22" s="73" t="s">
        <v>1219</v>
      </c>
      <c r="B22" s="74">
        <f>SUM(B5:B21)</f>
        <v>430.57399999999996</v>
      </c>
      <c r="C22" s="74">
        <f t="shared" ref="C22:N22" si="0">SUM(C5:C21)</f>
        <v>655.81700000000001</v>
      </c>
      <c r="D22" s="74">
        <f t="shared" si="0"/>
        <v>741.59699999999998</v>
      </c>
      <c r="E22" s="74">
        <f t="shared" si="0"/>
        <v>813.18900000000008</v>
      </c>
      <c r="F22" s="74">
        <f t="shared" si="0"/>
        <v>630.98099999999999</v>
      </c>
      <c r="G22" s="74">
        <f t="shared" si="0"/>
        <v>881.38900000000012</v>
      </c>
      <c r="H22" s="74">
        <f t="shared" si="0"/>
        <v>663.62799999999982</v>
      </c>
      <c r="I22" s="74">
        <f t="shared" si="0"/>
        <v>528.90899999999999</v>
      </c>
      <c r="J22" s="74">
        <f t="shared" si="0"/>
        <v>663.71900000000005</v>
      </c>
      <c r="K22" s="74">
        <f t="shared" si="0"/>
        <v>0</v>
      </c>
      <c r="L22" s="74">
        <f t="shared" si="0"/>
        <v>0</v>
      </c>
      <c r="M22" s="74">
        <f t="shared" si="0"/>
        <v>0</v>
      </c>
      <c r="N22" s="74">
        <f t="shared" si="0"/>
        <v>12638.907999999999</v>
      </c>
    </row>
  </sheetData>
  <phoneticPr fontId="13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A73-AC6F-4827-9A8A-E9172E78F146}">
  <dimension ref="A1:D27"/>
  <sheetViews>
    <sheetView workbookViewId="0">
      <selection activeCell="A2" sqref="A2:A27"/>
    </sheetView>
  </sheetViews>
  <sheetFormatPr defaultColWidth="8.7265625" defaultRowHeight="14.5" x14ac:dyDescent="0.35"/>
  <cols>
    <col min="1" max="1" width="18.26953125" style="12" customWidth="1"/>
    <col min="2" max="2" width="103" bestFit="1" customWidth="1"/>
  </cols>
  <sheetData>
    <row r="1" spans="1:4" x14ac:dyDescent="0.35">
      <c r="A1" s="34" t="s">
        <v>1247</v>
      </c>
      <c r="B1" s="34" t="s">
        <v>1246</v>
      </c>
      <c r="C1" s="34"/>
      <c r="D1" s="33" t="s">
        <v>1244</v>
      </c>
    </row>
    <row r="2" spans="1:4" x14ac:dyDescent="0.35">
      <c r="A2" s="12">
        <v>213</v>
      </c>
      <c r="B2" t="s">
        <v>1232</v>
      </c>
      <c r="C2" t="s">
        <v>1245</v>
      </c>
      <c r="D2" s="33">
        <f>COUNTIF(C2:C27,"NÃO")</f>
        <v>13</v>
      </c>
    </row>
    <row r="3" spans="1:4" x14ac:dyDescent="0.35">
      <c r="A3" s="12">
        <v>214</v>
      </c>
      <c r="B3" t="s">
        <v>1233</v>
      </c>
      <c r="C3" t="s">
        <v>1245</v>
      </c>
    </row>
    <row r="4" spans="1:4" x14ac:dyDescent="0.35">
      <c r="A4" s="12">
        <v>226</v>
      </c>
      <c r="B4" t="s">
        <v>1236</v>
      </c>
      <c r="C4" t="s">
        <v>1245</v>
      </c>
    </row>
    <row r="5" spans="1:4" x14ac:dyDescent="0.35">
      <c r="A5" s="12">
        <v>227</v>
      </c>
      <c r="B5" t="s">
        <v>1234</v>
      </c>
      <c r="C5" t="s">
        <v>1245</v>
      </c>
    </row>
    <row r="6" spans="1:4" x14ac:dyDescent="0.35">
      <c r="A6" s="12">
        <v>1027</v>
      </c>
      <c r="B6" t="s">
        <v>1241</v>
      </c>
      <c r="C6" t="s">
        <v>1245</v>
      </c>
      <c r="D6">
        <v>9</v>
      </c>
    </row>
    <row r="7" spans="1:4" x14ac:dyDescent="0.35">
      <c r="A7" s="12">
        <v>1049</v>
      </c>
      <c r="B7" t="s">
        <v>624</v>
      </c>
      <c r="C7" s="32" t="s">
        <v>1244</v>
      </c>
    </row>
    <row r="8" spans="1:4" x14ac:dyDescent="0.35">
      <c r="A8" s="12">
        <v>1296</v>
      </c>
      <c r="B8" t="s">
        <v>676</v>
      </c>
      <c r="C8" s="32" t="s">
        <v>1244</v>
      </c>
    </row>
    <row r="9" spans="1:4" x14ac:dyDescent="0.35">
      <c r="A9" s="12">
        <v>1728</v>
      </c>
      <c r="B9" t="s">
        <v>1228</v>
      </c>
      <c r="C9" s="32" t="s">
        <v>1244</v>
      </c>
    </row>
    <row r="10" spans="1:4" x14ac:dyDescent="0.35">
      <c r="A10" s="12">
        <v>4047</v>
      </c>
      <c r="B10" t="s">
        <v>1237</v>
      </c>
      <c r="C10" t="s">
        <v>1245</v>
      </c>
    </row>
    <row r="11" spans="1:4" x14ac:dyDescent="0.35">
      <c r="A11" s="12">
        <v>6194</v>
      </c>
      <c r="B11" t="s">
        <v>815</v>
      </c>
      <c r="C11" s="32" t="s">
        <v>1244</v>
      </c>
    </row>
    <row r="12" spans="1:4" x14ac:dyDescent="0.35">
      <c r="A12" s="12">
        <v>7346</v>
      </c>
      <c r="B12" t="s">
        <v>846</v>
      </c>
      <c r="C12" s="32" t="s">
        <v>1244</v>
      </c>
    </row>
    <row r="13" spans="1:4" x14ac:dyDescent="0.35">
      <c r="A13" s="12">
        <v>8135</v>
      </c>
      <c r="B13" t="s">
        <v>864</v>
      </c>
      <c r="C13" s="32" t="s">
        <v>1244</v>
      </c>
    </row>
    <row r="14" spans="1:4" x14ac:dyDescent="0.35">
      <c r="A14" s="12">
        <v>8136</v>
      </c>
      <c r="B14" t="s">
        <v>865</v>
      </c>
      <c r="C14" s="32" t="s">
        <v>1244</v>
      </c>
    </row>
    <row r="15" spans="1:4" x14ac:dyDescent="0.35">
      <c r="A15" s="12">
        <v>8137</v>
      </c>
      <c r="B15" t="s">
        <v>866</v>
      </c>
      <c r="C15" s="32" t="s">
        <v>1244</v>
      </c>
    </row>
    <row r="16" spans="1:4" x14ac:dyDescent="0.35">
      <c r="A16" s="12">
        <v>8138</v>
      </c>
      <c r="B16" t="s">
        <v>867</v>
      </c>
      <c r="C16" s="32" t="s">
        <v>1244</v>
      </c>
    </row>
    <row r="17" spans="1:4" x14ac:dyDescent="0.35">
      <c r="A17" s="12">
        <v>8365</v>
      </c>
      <c r="B17" t="s">
        <v>1240</v>
      </c>
      <c r="C17" t="s">
        <v>1245</v>
      </c>
      <c r="D17">
        <v>9</v>
      </c>
    </row>
    <row r="18" spans="1:4" x14ac:dyDescent="0.35">
      <c r="A18" s="12">
        <v>9125</v>
      </c>
      <c r="B18" t="s">
        <v>1238</v>
      </c>
      <c r="C18" t="s">
        <v>1245</v>
      </c>
    </row>
    <row r="19" spans="1:4" x14ac:dyDescent="0.35">
      <c r="A19" s="12">
        <v>9384</v>
      </c>
      <c r="B19" t="s">
        <v>1229</v>
      </c>
      <c r="C19" t="s">
        <v>1245</v>
      </c>
    </row>
    <row r="20" spans="1:4" x14ac:dyDescent="0.35">
      <c r="A20" s="12">
        <v>9908</v>
      </c>
      <c r="B20" t="s">
        <v>1243</v>
      </c>
      <c r="C20" s="32" t="s">
        <v>1244</v>
      </c>
    </row>
    <row r="21" spans="1:4" x14ac:dyDescent="0.35">
      <c r="A21" s="12">
        <v>9967</v>
      </c>
      <c r="B21" t="s">
        <v>1230</v>
      </c>
      <c r="C21" t="s">
        <v>1245</v>
      </c>
    </row>
    <row r="22" spans="1:4" x14ac:dyDescent="0.35">
      <c r="A22" s="12">
        <v>10258</v>
      </c>
      <c r="B22" t="s">
        <v>1231</v>
      </c>
      <c r="C22" t="s">
        <v>1245</v>
      </c>
    </row>
    <row r="23" spans="1:4" x14ac:dyDescent="0.35">
      <c r="A23" s="12">
        <v>10770</v>
      </c>
      <c r="B23" t="s">
        <v>1226</v>
      </c>
      <c r="C23" s="32" t="s">
        <v>1244</v>
      </c>
    </row>
    <row r="24" spans="1:4" x14ac:dyDescent="0.35">
      <c r="A24" s="12">
        <v>10985</v>
      </c>
      <c r="B24" t="s">
        <v>1239</v>
      </c>
      <c r="C24" t="s">
        <v>1245</v>
      </c>
    </row>
    <row r="25" spans="1:4" x14ac:dyDescent="0.35">
      <c r="A25" s="12">
        <v>11221</v>
      </c>
      <c r="B25" t="s">
        <v>1227</v>
      </c>
      <c r="C25" t="s">
        <v>1245</v>
      </c>
    </row>
    <row r="26" spans="1:4" x14ac:dyDescent="0.35">
      <c r="A26" s="12">
        <v>11614</v>
      </c>
      <c r="B26" t="s">
        <v>1242</v>
      </c>
      <c r="C26" s="32" t="s">
        <v>1244</v>
      </c>
    </row>
    <row r="27" spans="1:4" x14ac:dyDescent="0.35">
      <c r="A27" s="12">
        <v>13105</v>
      </c>
      <c r="B27" t="s">
        <v>1235</v>
      </c>
      <c r="C27" s="32" t="s">
        <v>1244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444A-8254-483E-827E-7498D83C57D1}">
  <dimension ref="A1:J16"/>
  <sheetViews>
    <sheetView zoomScale="80" zoomScaleNormal="80" workbookViewId="0">
      <selection activeCell="H7" sqref="H7:H11"/>
    </sheetView>
  </sheetViews>
  <sheetFormatPr defaultColWidth="8.7265625" defaultRowHeight="14.5" x14ac:dyDescent="0.35"/>
  <cols>
    <col min="3" max="3" width="45.7265625" customWidth="1"/>
    <col min="6" max="6" width="12.453125" customWidth="1"/>
    <col min="7" max="7" width="21.453125" customWidth="1"/>
    <col min="8" max="8" width="36.7265625" customWidth="1"/>
    <col min="9" max="9" width="20.453125" customWidth="1"/>
    <col min="10" max="10" width="45.54296875" customWidth="1"/>
  </cols>
  <sheetData>
    <row r="1" spans="1:10" ht="29.5" thickBot="1" x14ac:dyDescent="0.4">
      <c r="B1" s="35" t="s">
        <v>1248</v>
      </c>
      <c r="C1" s="36" t="s">
        <v>1249</v>
      </c>
      <c r="D1" s="37" t="s">
        <v>1250</v>
      </c>
      <c r="E1" s="38" t="s">
        <v>1251</v>
      </c>
      <c r="F1" s="36" t="s">
        <v>1252</v>
      </c>
      <c r="G1" s="38" t="s">
        <v>1253</v>
      </c>
      <c r="H1" s="38" t="s">
        <v>1254</v>
      </c>
      <c r="I1" s="38" t="s">
        <v>1255</v>
      </c>
      <c r="J1" s="39" t="s">
        <v>1256</v>
      </c>
    </row>
    <row r="2" spans="1:10" ht="43.5" x14ac:dyDescent="0.35">
      <c r="A2" s="77" t="s">
        <v>1281</v>
      </c>
      <c r="B2" s="87">
        <v>223</v>
      </c>
      <c r="C2" s="90" t="s">
        <v>1199</v>
      </c>
      <c r="D2" s="93" t="s">
        <v>1257</v>
      </c>
      <c r="E2" s="93" t="s">
        <v>1258</v>
      </c>
      <c r="F2" s="90" t="s">
        <v>1260</v>
      </c>
      <c r="G2" s="93" t="s">
        <v>603</v>
      </c>
      <c r="H2" s="87">
        <v>945</v>
      </c>
      <c r="I2" s="45">
        <v>44377</v>
      </c>
      <c r="J2" s="40" t="s">
        <v>1261</v>
      </c>
    </row>
    <row r="3" spans="1:10" ht="29" x14ac:dyDescent="0.35">
      <c r="A3" s="77"/>
      <c r="B3" s="88"/>
      <c r="C3" s="91"/>
      <c r="D3" s="94"/>
      <c r="E3" s="94"/>
      <c r="F3" s="91"/>
      <c r="G3" s="94"/>
      <c r="H3" s="88"/>
      <c r="I3" s="46">
        <v>44500</v>
      </c>
      <c r="J3" s="40" t="s">
        <v>1262</v>
      </c>
    </row>
    <row r="4" spans="1:10" x14ac:dyDescent="0.35">
      <c r="A4" s="77"/>
      <c r="B4" s="88"/>
      <c r="C4" s="91"/>
      <c r="D4" s="94"/>
      <c r="E4" s="94"/>
      <c r="F4" s="91"/>
      <c r="G4" s="94"/>
      <c r="H4" s="88"/>
      <c r="I4" s="41"/>
      <c r="J4" s="43" t="s">
        <v>1263</v>
      </c>
    </row>
    <row r="5" spans="1:10" x14ac:dyDescent="0.35">
      <c r="A5" s="77"/>
      <c r="B5" s="88"/>
      <c r="C5" s="91"/>
      <c r="D5" s="94"/>
      <c r="E5" s="94"/>
      <c r="F5" s="91"/>
      <c r="G5" s="94"/>
      <c r="H5" s="88"/>
      <c r="I5" s="41"/>
      <c r="J5" s="43" t="s">
        <v>1264</v>
      </c>
    </row>
    <row r="6" spans="1:10" ht="15" thickBot="1" x14ac:dyDescent="0.4">
      <c r="A6" s="77"/>
      <c r="B6" s="89"/>
      <c r="C6" s="92"/>
      <c r="D6" s="95"/>
      <c r="E6" s="95"/>
      <c r="F6" s="92"/>
      <c r="G6" s="95"/>
      <c r="H6" s="89"/>
      <c r="I6" s="42"/>
      <c r="J6" s="44" t="s">
        <v>1265</v>
      </c>
    </row>
    <row r="7" spans="1:10" ht="72.5" x14ac:dyDescent="0.35">
      <c r="A7" s="77" t="s">
        <v>1281</v>
      </c>
      <c r="B7" s="87">
        <v>4047</v>
      </c>
      <c r="C7" s="90" t="s">
        <v>1266</v>
      </c>
      <c r="D7" s="93" t="s">
        <v>1257</v>
      </c>
      <c r="E7" s="93" t="s">
        <v>1258</v>
      </c>
      <c r="F7" s="40" t="s">
        <v>1267</v>
      </c>
      <c r="G7" s="93" t="s">
        <v>603</v>
      </c>
      <c r="H7" s="87">
        <v>418.3</v>
      </c>
      <c r="I7" s="45">
        <v>44377</v>
      </c>
      <c r="J7" s="43" t="s">
        <v>1269</v>
      </c>
    </row>
    <row r="8" spans="1:10" ht="29" x14ac:dyDescent="0.35">
      <c r="A8" s="77"/>
      <c r="B8" s="88"/>
      <c r="C8" s="91"/>
      <c r="D8" s="94"/>
      <c r="E8" s="94"/>
      <c r="F8" s="47" t="s">
        <v>1268</v>
      </c>
      <c r="G8" s="94"/>
      <c r="H8" s="88"/>
      <c r="I8" s="46">
        <v>44469</v>
      </c>
      <c r="J8" s="43" t="s">
        <v>1270</v>
      </c>
    </row>
    <row r="9" spans="1:10" x14ac:dyDescent="0.35">
      <c r="A9" s="77"/>
      <c r="B9" s="88"/>
      <c r="C9" s="91"/>
      <c r="D9" s="94"/>
      <c r="E9" s="94"/>
      <c r="F9" s="48"/>
      <c r="G9" s="94"/>
      <c r="H9" s="88"/>
      <c r="I9" s="41"/>
      <c r="J9" s="43" t="s">
        <v>1271</v>
      </c>
    </row>
    <row r="10" spans="1:10" ht="29" x14ac:dyDescent="0.35">
      <c r="A10" s="77"/>
      <c r="B10" s="88"/>
      <c r="C10" s="91"/>
      <c r="D10" s="94"/>
      <c r="E10" s="94"/>
      <c r="F10" s="48"/>
      <c r="G10" s="94"/>
      <c r="H10" s="88"/>
      <c r="I10" s="41"/>
      <c r="J10" s="43" t="s">
        <v>1272</v>
      </c>
    </row>
    <row r="11" spans="1:10" ht="29.5" thickBot="1" x14ac:dyDescent="0.4">
      <c r="A11" s="77"/>
      <c r="B11" s="89"/>
      <c r="C11" s="92"/>
      <c r="D11" s="95"/>
      <c r="E11" s="95"/>
      <c r="F11" s="49"/>
      <c r="G11" s="95"/>
      <c r="H11" s="89"/>
      <c r="I11" s="42"/>
      <c r="J11" s="44" t="s">
        <v>1273</v>
      </c>
    </row>
    <row r="12" spans="1:10" ht="29" x14ac:dyDescent="0.35">
      <c r="A12" s="77" t="s">
        <v>1281</v>
      </c>
      <c r="B12" s="81">
        <v>241</v>
      </c>
      <c r="C12" s="84" t="s">
        <v>1274</v>
      </c>
      <c r="D12" s="81" t="s">
        <v>1257</v>
      </c>
      <c r="E12" s="81" t="s">
        <v>1258</v>
      </c>
      <c r="F12" s="84" t="s">
        <v>1275</v>
      </c>
      <c r="G12" s="81" t="s">
        <v>603</v>
      </c>
      <c r="H12" s="78">
        <v>1377</v>
      </c>
      <c r="I12" s="50">
        <v>44408</v>
      </c>
      <c r="J12" s="40" t="s">
        <v>1276</v>
      </c>
    </row>
    <row r="13" spans="1:10" ht="29" x14ac:dyDescent="0.35">
      <c r="A13" s="77"/>
      <c r="B13" s="82"/>
      <c r="C13" s="85"/>
      <c r="D13" s="82"/>
      <c r="E13" s="82"/>
      <c r="F13" s="85"/>
      <c r="G13" s="82"/>
      <c r="H13" s="79"/>
      <c r="I13" s="51">
        <v>44469</v>
      </c>
      <c r="J13" s="43" t="s">
        <v>1277</v>
      </c>
    </row>
    <row r="14" spans="1:10" ht="29" x14ac:dyDescent="0.35">
      <c r="A14" s="77"/>
      <c r="B14" s="82"/>
      <c r="C14" s="85"/>
      <c r="D14" s="82"/>
      <c r="E14" s="82"/>
      <c r="F14" s="85"/>
      <c r="G14" s="82"/>
      <c r="H14" s="79"/>
      <c r="I14" s="52"/>
      <c r="J14" s="43" t="s">
        <v>1278</v>
      </c>
    </row>
    <row r="15" spans="1:10" x14ac:dyDescent="0.35">
      <c r="A15" s="77"/>
      <c r="B15" s="82"/>
      <c r="C15" s="85"/>
      <c r="D15" s="82"/>
      <c r="E15" s="82"/>
      <c r="F15" s="85"/>
      <c r="G15" s="82"/>
      <c r="H15" s="79"/>
      <c r="I15" s="52"/>
      <c r="J15" s="43" t="s">
        <v>1279</v>
      </c>
    </row>
    <row r="16" spans="1:10" ht="15" thickBot="1" x14ac:dyDescent="0.4">
      <c r="A16" s="77"/>
      <c r="B16" s="83"/>
      <c r="C16" s="86"/>
      <c r="D16" s="83"/>
      <c r="E16" s="83"/>
      <c r="F16" s="86"/>
      <c r="G16" s="83"/>
      <c r="H16" s="80"/>
      <c r="I16" s="53"/>
      <c r="J16" s="44" t="s">
        <v>1280</v>
      </c>
    </row>
  </sheetData>
  <mergeCells count="23">
    <mergeCell ref="H7:H11"/>
    <mergeCell ref="B2:B6"/>
    <mergeCell ref="C2:C6"/>
    <mergeCell ref="D2:D6"/>
    <mergeCell ref="E2:E6"/>
    <mergeCell ref="F2:F6"/>
    <mergeCell ref="G2:G6"/>
    <mergeCell ref="A2:A6"/>
    <mergeCell ref="A7:A11"/>
    <mergeCell ref="A12:A16"/>
    <mergeCell ref="H12:H16"/>
    <mergeCell ref="B12:B16"/>
    <mergeCell ref="C12:C16"/>
    <mergeCell ref="D12:D16"/>
    <mergeCell ref="E12:E16"/>
    <mergeCell ref="F12:F16"/>
    <mergeCell ref="G12:G16"/>
    <mergeCell ref="H2:H6"/>
    <mergeCell ref="B7:B11"/>
    <mergeCell ref="C7:C11"/>
    <mergeCell ref="D7:D11"/>
    <mergeCell ref="E7:E11"/>
    <mergeCell ref="G7:G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59D4-D14C-4660-AF1D-4A6C5E65E996}">
  <dimension ref="A1:J31"/>
  <sheetViews>
    <sheetView zoomScale="80" zoomScaleNormal="80" workbookViewId="0">
      <selection activeCell="J16" sqref="J16"/>
    </sheetView>
  </sheetViews>
  <sheetFormatPr defaultColWidth="8.7265625" defaultRowHeight="14.5" x14ac:dyDescent="0.35"/>
  <cols>
    <col min="3" max="3" width="45.7265625" customWidth="1"/>
    <col min="6" max="6" width="12.453125" customWidth="1"/>
    <col min="7" max="7" width="21.453125" customWidth="1"/>
    <col min="8" max="8" width="36.7265625" customWidth="1"/>
    <col min="9" max="9" width="20.453125" customWidth="1"/>
    <col min="10" max="10" width="45.54296875" customWidth="1"/>
  </cols>
  <sheetData>
    <row r="1" spans="1:10" ht="29.5" thickBot="1" x14ac:dyDescent="0.4">
      <c r="B1" s="54" t="s">
        <v>1248</v>
      </c>
      <c r="C1" s="36" t="s">
        <v>1249</v>
      </c>
      <c r="D1" s="36" t="s">
        <v>1250</v>
      </c>
      <c r="E1" s="36" t="s">
        <v>1251</v>
      </c>
      <c r="F1" s="36" t="s">
        <v>1252</v>
      </c>
      <c r="G1" s="36" t="s">
        <v>1253</v>
      </c>
      <c r="H1" s="36" t="s">
        <v>1254</v>
      </c>
      <c r="I1" s="36" t="s">
        <v>1282</v>
      </c>
      <c r="J1" s="36" t="s">
        <v>1256</v>
      </c>
    </row>
    <row r="2" spans="1:10" ht="30" customHeight="1" x14ac:dyDescent="0.35">
      <c r="A2" s="77" t="s">
        <v>1321</v>
      </c>
      <c r="B2" s="96">
        <v>227</v>
      </c>
      <c r="C2" s="90" t="s">
        <v>1201</v>
      </c>
      <c r="D2" s="105" t="s">
        <v>1283</v>
      </c>
      <c r="E2" s="90" t="s">
        <v>1258</v>
      </c>
      <c r="F2" s="90" t="s">
        <v>1284</v>
      </c>
      <c r="G2" s="90" t="s">
        <v>603</v>
      </c>
      <c r="H2" s="96">
        <v>1029</v>
      </c>
      <c r="I2" s="99">
        <v>44285</v>
      </c>
      <c r="J2" s="43" t="s">
        <v>1285</v>
      </c>
    </row>
    <row r="3" spans="1:10" x14ac:dyDescent="0.35">
      <c r="A3" s="77"/>
      <c r="B3" s="97"/>
      <c r="C3" s="91"/>
      <c r="D3" s="106"/>
      <c r="E3" s="91"/>
      <c r="F3" s="91"/>
      <c r="G3" s="91"/>
      <c r="H3" s="97"/>
      <c r="I3" s="100"/>
      <c r="J3" s="43" t="s">
        <v>1286</v>
      </c>
    </row>
    <row r="4" spans="1:10" ht="58" x14ac:dyDescent="0.35">
      <c r="A4" s="77"/>
      <c r="B4" s="97"/>
      <c r="C4" s="91"/>
      <c r="D4" s="106"/>
      <c r="E4" s="91"/>
      <c r="F4" s="91"/>
      <c r="G4" s="91"/>
      <c r="H4" s="97"/>
      <c r="I4" s="100"/>
      <c r="J4" s="43" t="s">
        <v>1287</v>
      </c>
    </row>
    <row r="5" spans="1:10" ht="29" x14ac:dyDescent="0.35">
      <c r="A5" s="77"/>
      <c r="B5" s="97"/>
      <c r="C5" s="91"/>
      <c r="D5" s="106"/>
      <c r="E5" s="91"/>
      <c r="F5" s="91"/>
      <c r="G5" s="91"/>
      <c r="H5" s="97"/>
      <c r="I5" s="100"/>
      <c r="J5" s="43" t="s">
        <v>1288</v>
      </c>
    </row>
    <row r="6" spans="1:10" ht="29" x14ac:dyDescent="0.35">
      <c r="A6" s="77"/>
      <c r="B6" s="97"/>
      <c r="C6" s="91"/>
      <c r="D6" s="106"/>
      <c r="E6" s="91"/>
      <c r="F6" s="91"/>
      <c r="G6" s="91"/>
      <c r="H6" s="97"/>
      <c r="I6" s="100"/>
      <c r="J6" s="43" t="s">
        <v>1289</v>
      </c>
    </row>
    <row r="7" spans="1:10" ht="15" thickBot="1" x14ac:dyDescent="0.4">
      <c r="A7" s="77"/>
      <c r="B7" s="98"/>
      <c r="C7" s="92"/>
      <c r="D7" s="107"/>
      <c r="E7" s="92"/>
      <c r="F7" s="92"/>
      <c r="G7" s="92"/>
      <c r="H7" s="98"/>
      <c r="I7" s="101"/>
      <c r="J7" s="44" t="s">
        <v>1290</v>
      </c>
    </row>
    <row r="8" spans="1:10" ht="29" x14ac:dyDescent="0.35">
      <c r="A8" s="77" t="s">
        <v>1321</v>
      </c>
      <c r="B8" s="96">
        <v>7988</v>
      </c>
      <c r="C8" s="90" t="s">
        <v>1204</v>
      </c>
      <c r="D8" s="90" t="s">
        <v>1291</v>
      </c>
      <c r="E8" s="90" t="s">
        <v>1258</v>
      </c>
      <c r="F8" s="90" t="s">
        <v>1292</v>
      </c>
      <c r="G8" s="90" t="s">
        <v>608</v>
      </c>
      <c r="H8" s="96">
        <v>1632</v>
      </c>
      <c r="I8" s="99">
        <v>44362</v>
      </c>
      <c r="J8" s="40" t="s">
        <v>1293</v>
      </c>
    </row>
    <row r="9" spans="1:10" ht="29" x14ac:dyDescent="0.35">
      <c r="A9" s="77"/>
      <c r="B9" s="97"/>
      <c r="C9" s="91"/>
      <c r="D9" s="91"/>
      <c r="E9" s="91"/>
      <c r="F9" s="91"/>
      <c r="G9" s="91"/>
      <c r="H9" s="97"/>
      <c r="I9" s="100"/>
      <c r="J9" s="43" t="s">
        <v>1294</v>
      </c>
    </row>
    <row r="10" spans="1:10" ht="29" x14ac:dyDescent="0.35">
      <c r="A10" s="77"/>
      <c r="B10" s="97"/>
      <c r="C10" s="91"/>
      <c r="D10" s="91"/>
      <c r="E10" s="91"/>
      <c r="F10" s="91"/>
      <c r="G10" s="91"/>
      <c r="H10" s="97"/>
      <c r="I10" s="100"/>
      <c r="J10" s="43" t="s">
        <v>1295</v>
      </c>
    </row>
    <row r="11" spans="1:10" x14ac:dyDescent="0.35">
      <c r="A11" s="77"/>
      <c r="B11" s="97"/>
      <c r="C11" s="91"/>
      <c r="D11" s="91"/>
      <c r="E11" s="91"/>
      <c r="F11" s="91"/>
      <c r="G11" s="91"/>
      <c r="H11" s="97"/>
      <c r="I11" s="100"/>
      <c r="J11" s="43" t="s">
        <v>1296</v>
      </c>
    </row>
    <row r="12" spans="1:10" x14ac:dyDescent="0.35">
      <c r="A12" s="77"/>
      <c r="B12" s="97"/>
      <c r="C12" s="91"/>
      <c r="D12" s="91"/>
      <c r="E12" s="91"/>
      <c r="F12" s="91"/>
      <c r="G12" s="91"/>
      <c r="H12" s="97"/>
      <c r="I12" s="100"/>
      <c r="J12" s="43" t="s">
        <v>1297</v>
      </c>
    </row>
    <row r="13" spans="1:10" ht="29" x14ac:dyDescent="0.35">
      <c r="A13" s="77"/>
      <c r="B13" s="97"/>
      <c r="C13" s="91"/>
      <c r="D13" s="91"/>
      <c r="E13" s="91"/>
      <c r="F13" s="91"/>
      <c r="G13" s="91"/>
      <c r="H13" s="97"/>
      <c r="I13" s="100"/>
      <c r="J13" s="43" t="s">
        <v>1298</v>
      </c>
    </row>
    <row r="14" spans="1:10" ht="29" x14ac:dyDescent="0.35">
      <c r="A14" s="77"/>
      <c r="B14" s="97"/>
      <c r="C14" s="91"/>
      <c r="D14" s="91"/>
      <c r="E14" s="91"/>
      <c r="F14" s="91"/>
      <c r="G14" s="91"/>
      <c r="H14" s="97"/>
      <c r="I14" s="100"/>
      <c r="J14" s="43" t="s">
        <v>1299</v>
      </c>
    </row>
    <row r="15" spans="1:10" x14ac:dyDescent="0.35">
      <c r="A15" s="77"/>
      <c r="B15" s="97"/>
      <c r="C15" s="91"/>
      <c r="D15" s="91"/>
      <c r="E15" s="91"/>
      <c r="F15" s="91"/>
      <c r="G15" s="91"/>
      <c r="H15" s="97"/>
      <c r="I15" s="100"/>
      <c r="J15" s="43" t="s">
        <v>1300</v>
      </c>
    </row>
    <row r="16" spans="1:10" ht="33.75" customHeight="1" thickBot="1" x14ac:dyDescent="0.4">
      <c r="A16" s="77"/>
      <c r="B16" s="98"/>
      <c r="C16" s="92"/>
      <c r="D16" s="92"/>
      <c r="E16" s="92"/>
      <c r="F16" s="92"/>
      <c r="G16" s="92"/>
      <c r="H16" s="98"/>
      <c r="I16" s="101"/>
      <c r="J16" s="44" t="s">
        <v>1301</v>
      </c>
    </row>
    <row r="17" spans="1:10" ht="29" x14ac:dyDescent="0.35">
      <c r="A17" s="77" t="s">
        <v>1321</v>
      </c>
      <c r="B17" s="96">
        <v>9384</v>
      </c>
      <c r="C17" s="90" t="s">
        <v>1206</v>
      </c>
      <c r="D17" s="90" t="s">
        <v>1291</v>
      </c>
      <c r="E17" s="90" t="s">
        <v>1258</v>
      </c>
      <c r="F17" s="90" t="s">
        <v>1259</v>
      </c>
      <c r="G17" s="90" t="s">
        <v>964</v>
      </c>
      <c r="H17" s="96">
        <v>1188</v>
      </c>
      <c r="I17" s="99">
        <v>44358</v>
      </c>
      <c r="J17" s="40" t="s">
        <v>1303</v>
      </c>
    </row>
    <row r="18" spans="1:10" x14ac:dyDescent="0.35">
      <c r="A18" s="77"/>
      <c r="B18" s="97"/>
      <c r="C18" s="91"/>
      <c r="D18" s="91"/>
      <c r="E18" s="91"/>
      <c r="F18" s="91"/>
      <c r="G18" s="91"/>
      <c r="H18" s="97"/>
      <c r="I18" s="100"/>
      <c r="J18" s="43" t="s">
        <v>1304</v>
      </c>
    </row>
    <row r="19" spans="1:10" ht="72.5" x14ac:dyDescent="0.35">
      <c r="A19" s="77"/>
      <c r="B19" s="97"/>
      <c r="C19" s="91"/>
      <c r="D19" s="91"/>
      <c r="E19" s="91"/>
      <c r="F19" s="91"/>
      <c r="G19" s="91"/>
      <c r="H19" s="97"/>
      <c r="I19" s="100"/>
      <c r="J19" s="43" t="s">
        <v>1305</v>
      </c>
    </row>
    <row r="20" spans="1:10" ht="29" x14ac:dyDescent="0.35">
      <c r="A20" s="77"/>
      <c r="B20" s="97"/>
      <c r="C20" s="91"/>
      <c r="D20" s="91"/>
      <c r="E20" s="91"/>
      <c r="F20" s="91"/>
      <c r="G20" s="91"/>
      <c r="H20" s="97"/>
      <c r="I20" s="100"/>
      <c r="J20" s="43" t="s">
        <v>1306</v>
      </c>
    </row>
    <row r="21" spans="1:10" ht="29" x14ac:dyDescent="0.35">
      <c r="A21" s="77"/>
      <c r="B21" s="97"/>
      <c r="C21" s="91"/>
      <c r="D21" s="91"/>
      <c r="E21" s="91"/>
      <c r="F21" s="91"/>
      <c r="G21" s="91"/>
      <c r="H21" s="97"/>
      <c r="I21" s="100"/>
      <c r="J21" s="43" t="s">
        <v>1307</v>
      </c>
    </row>
    <row r="22" spans="1:10" ht="43.5" x14ac:dyDescent="0.35">
      <c r="A22" s="77"/>
      <c r="B22" s="97"/>
      <c r="C22" s="91"/>
      <c r="D22" s="91"/>
      <c r="E22" s="91"/>
      <c r="F22" s="91"/>
      <c r="G22" s="91"/>
      <c r="H22" s="97"/>
      <c r="I22" s="100"/>
      <c r="J22" s="43" t="s">
        <v>1308</v>
      </c>
    </row>
    <row r="23" spans="1:10" ht="29.5" thickBot="1" x14ac:dyDescent="0.4">
      <c r="A23" s="77"/>
      <c r="B23" s="98"/>
      <c r="C23" s="92"/>
      <c r="D23" s="92"/>
      <c r="E23" s="92"/>
      <c r="F23" s="92"/>
      <c r="G23" s="92"/>
      <c r="H23" s="98"/>
      <c r="I23" s="101"/>
      <c r="J23" s="44" t="s">
        <v>1309</v>
      </c>
    </row>
    <row r="24" spans="1:10" ht="45" customHeight="1" x14ac:dyDescent="0.35">
      <c r="A24" s="77" t="s">
        <v>1321</v>
      </c>
      <c r="B24" s="96">
        <v>10259</v>
      </c>
      <c r="C24" s="90" t="s">
        <v>1310</v>
      </c>
      <c r="D24" s="90" t="s">
        <v>1302</v>
      </c>
      <c r="E24" s="90" t="s">
        <v>1258</v>
      </c>
      <c r="F24" s="40" t="s">
        <v>1311</v>
      </c>
      <c r="G24" s="90" t="s">
        <v>608</v>
      </c>
      <c r="H24" s="55">
        <v>162</v>
      </c>
      <c r="I24" s="102">
        <v>44377</v>
      </c>
      <c r="J24" s="40" t="s">
        <v>1313</v>
      </c>
    </row>
    <row r="25" spans="1:10" ht="29" x14ac:dyDescent="0.35">
      <c r="A25" s="77"/>
      <c r="B25" s="97"/>
      <c r="C25" s="91"/>
      <c r="D25" s="91"/>
      <c r="E25" s="91"/>
      <c r="F25" s="47" t="s">
        <v>1312</v>
      </c>
      <c r="G25" s="91"/>
      <c r="H25" s="56">
        <v>20</v>
      </c>
      <c r="I25" s="103"/>
      <c r="J25" s="43" t="s">
        <v>1314</v>
      </c>
    </row>
    <row r="26" spans="1:10" ht="43.5" x14ac:dyDescent="0.35">
      <c r="A26" s="77"/>
      <c r="B26" s="97"/>
      <c r="C26" s="91"/>
      <c r="D26" s="91"/>
      <c r="E26" s="91"/>
      <c r="F26" s="48"/>
      <c r="G26" s="91"/>
      <c r="H26" s="56">
        <v>10</v>
      </c>
      <c r="I26" s="103"/>
      <c r="J26" s="43" t="s">
        <v>1315</v>
      </c>
    </row>
    <row r="27" spans="1:10" ht="29" x14ac:dyDescent="0.35">
      <c r="A27" s="77"/>
      <c r="B27" s="97"/>
      <c r="C27" s="91"/>
      <c r="D27" s="91"/>
      <c r="E27" s="91"/>
      <c r="F27" s="48"/>
      <c r="G27" s="91"/>
      <c r="H27" s="48"/>
      <c r="I27" s="103"/>
      <c r="J27" s="43" t="s">
        <v>1316</v>
      </c>
    </row>
    <row r="28" spans="1:10" x14ac:dyDescent="0.35">
      <c r="A28" s="77"/>
      <c r="B28" s="97"/>
      <c r="C28" s="91"/>
      <c r="D28" s="91"/>
      <c r="E28" s="91"/>
      <c r="F28" s="48"/>
      <c r="G28" s="91"/>
      <c r="H28" s="48"/>
      <c r="I28" s="103"/>
      <c r="J28" s="43" t="s">
        <v>1317</v>
      </c>
    </row>
    <row r="29" spans="1:10" x14ac:dyDescent="0.35">
      <c r="A29" s="77"/>
      <c r="B29" s="97"/>
      <c r="C29" s="91"/>
      <c r="D29" s="91"/>
      <c r="E29" s="91"/>
      <c r="F29" s="48"/>
      <c r="G29" s="91"/>
      <c r="H29" s="48"/>
      <c r="I29" s="103"/>
      <c r="J29" s="43" t="s">
        <v>1318</v>
      </c>
    </row>
    <row r="30" spans="1:10" ht="29" x14ac:dyDescent="0.35">
      <c r="A30" s="77"/>
      <c r="B30" s="97"/>
      <c r="C30" s="91"/>
      <c r="D30" s="91"/>
      <c r="E30" s="91"/>
      <c r="F30" s="48"/>
      <c r="G30" s="91"/>
      <c r="H30" s="48"/>
      <c r="I30" s="103"/>
      <c r="J30" s="43" t="s">
        <v>1319</v>
      </c>
    </row>
    <row r="31" spans="1:10" ht="29.5" thickBot="1" x14ac:dyDescent="0.4">
      <c r="A31" s="77"/>
      <c r="B31" s="98"/>
      <c r="C31" s="92"/>
      <c r="D31" s="92"/>
      <c r="E31" s="92"/>
      <c r="F31" s="49"/>
      <c r="G31" s="92"/>
      <c r="H31" s="49"/>
      <c r="I31" s="104"/>
      <c r="J31" s="44" t="s">
        <v>1320</v>
      </c>
    </row>
  </sheetData>
  <mergeCells count="34">
    <mergeCell ref="I8:I16"/>
    <mergeCell ref="G2:G7"/>
    <mergeCell ref="H2:H7"/>
    <mergeCell ref="I2:I7"/>
    <mergeCell ref="B8:B16"/>
    <mergeCell ref="C8:C16"/>
    <mergeCell ref="D8:D16"/>
    <mergeCell ref="E8:E16"/>
    <mergeCell ref="F8:F16"/>
    <mergeCell ref="G8:G16"/>
    <mergeCell ref="H8:H16"/>
    <mergeCell ref="B2:B7"/>
    <mergeCell ref="C2:C7"/>
    <mergeCell ref="D2:D7"/>
    <mergeCell ref="E2:E7"/>
    <mergeCell ref="F2:F7"/>
    <mergeCell ref="I17:I23"/>
    <mergeCell ref="B24:B31"/>
    <mergeCell ref="C24:C31"/>
    <mergeCell ref="D24:D31"/>
    <mergeCell ref="E24:E31"/>
    <mergeCell ref="G24:G31"/>
    <mergeCell ref="I24:I31"/>
    <mergeCell ref="B17:B23"/>
    <mergeCell ref="C17:C23"/>
    <mergeCell ref="D17:D23"/>
    <mergeCell ref="E17:E23"/>
    <mergeCell ref="F17:F23"/>
    <mergeCell ref="G17:G23"/>
    <mergeCell ref="A2:A7"/>
    <mergeCell ref="A8:A16"/>
    <mergeCell ref="A17:A23"/>
    <mergeCell ref="A24:A31"/>
    <mergeCell ref="H17:H23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557A1A01667B4A955679B177E5475B" ma:contentTypeVersion="14" ma:contentTypeDescription="Crear nuevo documento." ma:contentTypeScope="" ma:versionID="1c6bc74c69761f4b3d49417b7e7c1a26">
  <xsd:schema xmlns:xsd="http://www.w3.org/2001/XMLSchema" xmlns:xs="http://www.w3.org/2001/XMLSchema" xmlns:p="http://schemas.microsoft.com/office/2006/metadata/properties" xmlns:ns3="e2224307-464c-4689-9f64-185f8d9732ad" xmlns:ns4="2bc9ba2e-07f0-4b00-a5a0-aab232521a6b" targetNamespace="http://schemas.microsoft.com/office/2006/metadata/properties" ma:root="true" ma:fieldsID="f27923f018560423c9b7056bd6ac4635" ns3:_="" ns4:_="">
    <xsd:import namespace="e2224307-464c-4689-9f64-185f8d9732ad"/>
    <xsd:import namespace="2bc9ba2e-07f0-4b00-a5a0-aab232521a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24307-464c-4689-9f64-185f8d973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9ba2e-07f0-4b00-a5a0-aab232521a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292327-9E71-4400-B31A-DC9DE4679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DFD402-A27D-43C9-AB05-34E91A4E5BA5}">
  <ds:schemaRefs>
    <ds:schemaRef ds:uri="http://www.w3.org/XML/1998/namespace"/>
    <ds:schemaRef ds:uri="e2224307-464c-4689-9f64-185f8d9732ad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bc9ba2e-07f0-4b00-a5a0-aab232521a6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A7BC75-608B-4DAE-B6BB-0CC3B4018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224307-464c-4689-9f64-185f8d9732ad"/>
    <ds:schemaRef ds:uri="2bc9ba2e-07f0-4b00-a5a0-aab232521a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Brasil_No clasificadas</vt:lpstr>
      <vt:lpstr>Planilha1</vt:lpstr>
      <vt:lpstr>Brasil_Ya clasificadas</vt:lpstr>
      <vt:lpstr>Resumo</vt:lpstr>
      <vt:lpstr>aux</vt:lpstr>
      <vt:lpstr>Planilha2</vt:lpstr>
      <vt:lpstr>Planilha3</vt:lpstr>
      <vt:lpstr>Planilha3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RIVERA QUIROZ</dc:creator>
  <cp:lastModifiedBy>Viviane Michaelis</cp:lastModifiedBy>
  <cp:lastPrinted>2022-09-14T17:33:10Z</cp:lastPrinted>
  <dcterms:created xsi:type="dcterms:W3CDTF">2021-06-10T18:30:17Z</dcterms:created>
  <dcterms:modified xsi:type="dcterms:W3CDTF">2022-10-19T21:06:55Z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12f818-7d26-4eab-9c63-bdc5e02b0fb1_Enabled">
    <vt:lpwstr>true</vt:lpwstr>
  </property>
  <property fmtid="{D5CDD505-2E9C-101B-9397-08002B2CF9AE}" pid="3" name="MSIP_Label_5b12f818-7d26-4eab-9c63-bdc5e02b0fb1_SetDate">
    <vt:lpwstr>2021-08-02T16:46:43Z</vt:lpwstr>
  </property>
  <property fmtid="{D5CDD505-2E9C-101B-9397-08002B2CF9AE}" pid="4" name="MSIP_Label_5b12f818-7d26-4eab-9c63-bdc5e02b0fb1_Method">
    <vt:lpwstr>Standard</vt:lpwstr>
  </property>
  <property fmtid="{D5CDD505-2E9C-101B-9397-08002B2CF9AE}" pid="5" name="MSIP_Label_5b12f818-7d26-4eab-9c63-bdc5e02b0fb1_Name">
    <vt:lpwstr>5b12f818-7d26-4eab-9c63-bdc5e02b0fb1</vt:lpwstr>
  </property>
  <property fmtid="{D5CDD505-2E9C-101B-9397-08002B2CF9AE}" pid="6" name="MSIP_Label_5b12f818-7d26-4eab-9c63-bdc5e02b0fb1_SiteId">
    <vt:lpwstr>973ba820-4a58-4246-84bf-170e50b3152a</vt:lpwstr>
  </property>
  <property fmtid="{D5CDD505-2E9C-101B-9397-08002B2CF9AE}" pid="7" name="MSIP_Label_5b12f818-7d26-4eab-9c63-bdc5e02b0fb1_ActionId">
    <vt:lpwstr>695cfe0b-4cfa-4e39-9754-fbbec08babc0</vt:lpwstr>
  </property>
  <property fmtid="{D5CDD505-2E9C-101B-9397-08002B2CF9AE}" pid="8" name="MSIP_Label_5b12f818-7d26-4eab-9c63-bdc5e02b0fb1_ContentBits">
    <vt:lpwstr>0</vt:lpwstr>
  </property>
  <property fmtid="{D5CDD505-2E9C-101B-9397-08002B2CF9AE}" pid="9" name="ContentTypeId">
    <vt:lpwstr>0x0101004B557A1A01667B4A955679B177E5475B</vt:lpwstr>
  </property>
</Properties>
</file>