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vivianxu1230/Desktop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K3" i="1"/>
  <c r="N3" i="1"/>
  <c r="J4" i="1"/>
  <c r="K4" i="1"/>
  <c r="N4" i="1"/>
  <c r="J5" i="1"/>
  <c r="K5" i="1"/>
  <c r="N5" i="1"/>
  <c r="J6" i="1"/>
  <c r="K6" i="1"/>
  <c r="N6" i="1"/>
  <c r="J7" i="1"/>
  <c r="K7" i="1"/>
  <c r="N7" i="1"/>
  <c r="J8" i="1"/>
  <c r="K8" i="1"/>
  <c r="N8" i="1"/>
  <c r="J9" i="1"/>
  <c r="K9" i="1"/>
  <c r="N9" i="1"/>
  <c r="J10" i="1"/>
  <c r="K10" i="1"/>
  <c r="N10" i="1"/>
  <c r="J11" i="1"/>
  <c r="K11" i="1"/>
  <c r="N11" i="1"/>
  <c r="K12" i="1"/>
  <c r="N12" i="1"/>
  <c r="J13" i="1"/>
  <c r="K13" i="1"/>
  <c r="N13" i="1"/>
  <c r="J14" i="1"/>
  <c r="K14" i="1"/>
  <c r="N14" i="1"/>
  <c r="J15" i="1"/>
  <c r="K15" i="1"/>
  <c r="N15" i="1"/>
  <c r="J16" i="1"/>
  <c r="K16" i="1"/>
  <c r="N16" i="1"/>
  <c r="J17" i="1"/>
  <c r="K17" i="1"/>
  <c r="N17" i="1"/>
  <c r="J18" i="1"/>
  <c r="K18" i="1"/>
  <c r="N18" i="1"/>
  <c r="J19" i="1"/>
  <c r="K19" i="1"/>
  <c r="N19" i="1"/>
  <c r="J20" i="1"/>
  <c r="K20" i="1"/>
  <c r="N20" i="1"/>
  <c r="J21" i="1"/>
  <c r="K21" i="1"/>
  <c r="N21" i="1"/>
  <c r="J22" i="1"/>
  <c r="K22" i="1"/>
  <c r="N22" i="1"/>
  <c r="J23" i="1"/>
  <c r="K23" i="1"/>
  <c r="N23" i="1"/>
  <c r="J24" i="1"/>
  <c r="K24" i="1"/>
  <c r="N24" i="1"/>
  <c r="J25" i="1"/>
  <c r="K25" i="1"/>
  <c r="N25" i="1"/>
  <c r="J26" i="1"/>
  <c r="K26" i="1"/>
  <c r="N26" i="1"/>
  <c r="J27" i="1"/>
  <c r="K27" i="1"/>
  <c r="N27" i="1"/>
  <c r="J28" i="1"/>
  <c r="K28" i="1"/>
  <c r="N28" i="1"/>
  <c r="J29" i="1"/>
  <c r="K29" i="1"/>
  <c r="N29" i="1"/>
  <c r="J30" i="1"/>
  <c r="K30" i="1"/>
  <c r="N30" i="1"/>
  <c r="J31" i="1"/>
  <c r="K31" i="1"/>
  <c r="N31" i="1"/>
  <c r="J32" i="1"/>
  <c r="K32" i="1"/>
  <c r="N32" i="1"/>
  <c r="J33" i="1"/>
  <c r="K33" i="1"/>
  <c r="N33" i="1"/>
  <c r="J34" i="1"/>
  <c r="K34" i="1"/>
  <c r="N34" i="1"/>
  <c r="J35" i="1"/>
  <c r="K35" i="1"/>
  <c r="N35" i="1"/>
  <c r="J36" i="1"/>
  <c r="K36" i="1"/>
  <c r="N36" i="1"/>
  <c r="J37" i="1"/>
  <c r="K37" i="1"/>
  <c r="N37" i="1"/>
  <c r="J38" i="1"/>
  <c r="K38" i="1"/>
  <c r="N38" i="1"/>
  <c r="J39" i="1"/>
  <c r="K39" i="1"/>
  <c r="N39" i="1"/>
  <c r="J40" i="1"/>
  <c r="K40" i="1"/>
  <c r="N40" i="1"/>
  <c r="J41" i="1"/>
  <c r="K41" i="1"/>
  <c r="N41" i="1"/>
  <c r="J42" i="1"/>
  <c r="K42" i="1"/>
  <c r="N42" i="1"/>
  <c r="J43" i="1"/>
  <c r="K43" i="1"/>
  <c r="N43" i="1"/>
  <c r="J44" i="1"/>
  <c r="K44" i="1"/>
  <c r="N44" i="1"/>
  <c r="J45" i="1"/>
  <c r="K45" i="1"/>
  <c r="N45" i="1"/>
  <c r="J46" i="1"/>
  <c r="K46" i="1"/>
  <c r="N46" i="1"/>
  <c r="J47" i="1"/>
  <c r="K47" i="1"/>
  <c r="N47" i="1"/>
  <c r="J48" i="1"/>
  <c r="K48" i="1"/>
  <c r="N48" i="1"/>
  <c r="J49" i="1"/>
  <c r="K49" i="1"/>
  <c r="N49" i="1"/>
  <c r="J50" i="1"/>
  <c r="K50" i="1"/>
  <c r="N50" i="1"/>
  <c r="J51" i="1"/>
  <c r="K51" i="1"/>
  <c r="N51" i="1"/>
  <c r="J52" i="1"/>
  <c r="K52" i="1"/>
  <c r="N52" i="1"/>
  <c r="J53" i="1"/>
  <c r="K53" i="1"/>
  <c r="N53" i="1"/>
  <c r="J54" i="1"/>
  <c r="K54" i="1"/>
  <c r="N54" i="1"/>
  <c r="J55" i="1"/>
  <c r="K55" i="1"/>
  <c r="N55" i="1"/>
  <c r="J56" i="1"/>
  <c r="K56" i="1"/>
  <c r="N56" i="1"/>
  <c r="J57" i="1"/>
  <c r="K57" i="1"/>
  <c r="N57" i="1"/>
  <c r="J58" i="1"/>
  <c r="K58" i="1"/>
  <c r="N58" i="1"/>
  <c r="J59" i="1"/>
  <c r="K59" i="1"/>
  <c r="N59" i="1"/>
  <c r="J60" i="1"/>
  <c r="K60" i="1"/>
  <c r="N60" i="1"/>
  <c r="J61" i="1"/>
  <c r="K61" i="1"/>
  <c r="N61" i="1"/>
  <c r="J62" i="1"/>
  <c r="K62" i="1"/>
  <c r="N62" i="1"/>
  <c r="J63" i="1"/>
  <c r="K63" i="1"/>
  <c r="N63" i="1"/>
  <c r="J64" i="1"/>
  <c r="K64" i="1"/>
  <c r="N64" i="1"/>
  <c r="J65" i="1"/>
  <c r="K65" i="1"/>
  <c r="N65" i="1"/>
  <c r="J66" i="1"/>
  <c r="K66" i="1"/>
  <c r="N66" i="1"/>
  <c r="J67" i="1"/>
  <c r="K67" i="1"/>
  <c r="N67" i="1"/>
  <c r="J68" i="1"/>
  <c r="K68" i="1"/>
  <c r="N68" i="1"/>
  <c r="J69" i="1"/>
  <c r="K69" i="1"/>
  <c r="N69" i="1"/>
  <c r="J70" i="1"/>
  <c r="K70" i="1"/>
  <c r="N70" i="1"/>
  <c r="J71" i="1"/>
  <c r="K71" i="1"/>
  <c r="N71" i="1"/>
  <c r="J72" i="1"/>
  <c r="K72" i="1"/>
  <c r="N72" i="1"/>
  <c r="J73" i="1"/>
  <c r="K73" i="1"/>
  <c r="N73" i="1"/>
  <c r="J74" i="1"/>
  <c r="K74" i="1"/>
  <c r="N74" i="1"/>
  <c r="J75" i="1"/>
  <c r="K75" i="1"/>
  <c r="N75" i="1"/>
  <c r="J76" i="1"/>
  <c r="K76" i="1"/>
  <c r="N76" i="1"/>
  <c r="J77" i="1"/>
  <c r="K77" i="1"/>
  <c r="N77" i="1"/>
  <c r="J78" i="1"/>
  <c r="K78" i="1"/>
  <c r="N78" i="1"/>
  <c r="J79" i="1"/>
  <c r="K79" i="1"/>
  <c r="N79" i="1"/>
  <c r="J80" i="1"/>
  <c r="K80" i="1"/>
  <c r="N80" i="1"/>
  <c r="J81" i="1"/>
  <c r="K81" i="1"/>
  <c r="N81" i="1"/>
  <c r="J82" i="1"/>
  <c r="K82" i="1"/>
  <c r="N82" i="1"/>
  <c r="J83" i="1"/>
  <c r="K83" i="1"/>
  <c r="N83" i="1"/>
  <c r="J84" i="1"/>
  <c r="K84" i="1"/>
  <c r="N84" i="1"/>
  <c r="J85" i="1"/>
  <c r="K85" i="1"/>
  <c r="N85" i="1"/>
  <c r="J86" i="1"/>
  <c r="K86" i="1"/>
  <c r="N86" i="1"/>
  <c r="J87" i="1"/>
  <c r="K87" i="1"/>
  <c r="N87" i="1"/>
  <c r="J88" i="1"/>
  <c r="K88" i="1"/>
  <c r="N88" i="1"/>
  <c r="J89" i="1"/>
  <c r="K89" i="1"/>
  <c r="N89" i="1"/>
  <c r="J90" i="1"/>
  <c r="K90" i="1"/>
  <c r="N90" i="1"/>
  <c r="J91" i="1"/>
  <c r="K91" i="1"/>
  <c r="N91" i="1"/>
  <c r="J92" i="1"/>
  <c r="K92" i="1"/>
  <c r="N92" i="1"/>
  <c r="J93" i="1"/>
  <c r="K93" i="1"/>
  <c r="N93" i="1"/>
  <c r="J94" i="1"/>
  <c r="K94" i="1"/>
  <c r="N94" i="1"/>
  <c r="J95" i="1"/>
  <c r="K95" i="1"/>
  <c r="N95" i="1"/>
  <c r="J96" i="1"/>
  <c r="K96" i="1"/>
  <c r="N96" i="1"/>
  <c r="J97" i="1"/>
  <c r="K97" i="1"/>
  <c r="N97" i="1"/>
  <c r="J98" i="1"/>
  <c r="K98" i="1"/>
  <c r="N98" i="1"/>
  <c r="J99" i="1"/>
  <c r="K99" i="1"/>
  <c r="N99" i="1"/>
  <c r="J100" i="1"/>
  <c r="K100" i="1"/>
  <c r="N100" i="1"/>
  <c r="J101" i="1"/>
  <c r="K101" i="1"/>
  <c r="N101" i="1"/>
  <c r="U101" i="1"/>
  <c r="T101" i="1"/>
  <c r="R101" i="1"/>
  <c r="B101" i="1"/>
  <c r="U100" i="1"/>
  <c r="T100" i="1"/>
  <c r="R100" i="1"/>
  <c r="B100" i="1"/>
  <c r="U99" i="1"/>
  <c r="T99" i="1"/>
  <c r="R99" i="1"/>
  <c r="B99" i="1"/>
  <c r="U98" i="1"/>
  <c r="T98" i="1"/>
  <c r="R98" i="1"/>
  <c r="B98" i="1"/>
  <c r="U97" i="1"/>
  <c r="T97" i="1"/>
  <c r="R97" i="1"/>
  <c r="B97" i="1"/>
  <c r="U96" i="1"/>
  <c r="T96" i="1"/>
  <c r="R96" i="1"/>
  <c r="B96" i="1"/>
  <c r="U95" i="1"/>
  <c r="T95" i="1"/>
  <c r="R95" i="1"/>
  <c r="B95" i="1"/>
  <c r="U94" i="1"/>
  <c r="T94" i="1"/>
  <c r="R94" i="1"/>
  <c r="B94" i="1"/>
  <c r="U93" i="1"/>
  <c r="T93" i="1"/>
  <c r="R93" i="1"/>
  <c r="B93" i="1"/>
  <c r="U92" i="1"/>
  <c r="T92" i="1"/>
  <c r="R92" i="1"/>
  <c r="B92" i="1"/>
  <c r="U91" i="1"/>
  <c r="T91" i="1"/>
  <c r="R91" i="1"/>
  <c r="B91" i="1"/>
  <c r="U90" i="1"/>
  <c r="T90" i="1"/>
  <c r="R90" i="1"/>
  <c r="B90" i="1"/>
  <c r="U89" i="1"/>
  <c r="T89" i="1"/>
  <c r="R89" i="1"/>
  <c r="B89" i="1"/>
  <c r="U88" i="1"/>
  <c r="T88" i="1"/>
  <c r="R88" i="1"/>
  <c r="B88" i="1"/>
  <c r="U87" i="1"/>
  <c r="T87" i="1"/>
  <c r="R87" i="1"/>
  <c r="B87" i="1"/>
  <c r="U86" i="1"/>
  <c r="T86" i="1"/>
  <c r="R86" i="1"/>
  <c r="B86" i="1"/>
  <c r="U85" i="1"/>
  <c r="T85" i="1"/>
  <c r="R85" i="1"/>
  <c r="B85" i="1"/>
  <c r="U84" i="1"/>
  <c r="T84" i="1"/>
  <c r="R84" i="1"/>
  <c r="B84" i="1"/>
  <c r="U83" i="1"/>
  <c r="T83" i="1"/>
  <c r="R83" i="1"/>
  <c r="B83" i="1"/>
  <c r="U82" i="1"/>
  <c r="T82" i="1"/>
  <c r="R82" i="1"/>
  <c r="B82" i="1"/>
  <c r="U81" i="1"/>
  <c r="T81" i="1"/>
  <c r="R81" i="1"/>
  <c r="B81" i="1"/>
  <c r="U80" i="1"/>
  <c r="T80" i="1"/>
  <c r="R80" i="1"/>
  <c r="B80" i="1"/>
  <c r="U79" i="1"/>
  <c r="T79" i="1"/>
  <c r="R79" i="1"/>
  <c r="B79" i="1"/>
  <c r="U78" i="1"/>
  <c r="T78" i="1"/>
  <c r="R78" i="1"/>
  <c r="B78" i="1"/>
  <c r="U77" i="1"/>
  <c r="T77" i="1"/>
  <c r="R77" i="1"/>
  <c r="B77" i="1"/>
  <c r="U76" i="1"/>
  <c r="T76" i="1"/>
  <c r="R76" i="1"/>
  <c r="B76" i="1"/>
  <c r="U75" i="1"/>
  <c r="T75" i="1"/>
  <c r="R75" i="1"/>
  <c r="B75" i="1"/>
  <c r="U74" i="1"/>
  <c r="T74" i="1"/>
  <c r="R74" i="1"/>
  <c r="B74" i="1"/>
  <c r="U73" i="1"/>
  <c r="T73" i="1"/>
  <c r="R73" i="1"/>
  <c r="B73" i="1"/>
  <c r="U72" i="1"/>
  <c r="T72" i="1"/>
  <c r="R72" i="1"/>
  <c r="B72" i="1"/>
  <c r="U71" i="1"/>
  <c r="T71" i="1"/>
  <c r="R71" i="1"/>
  <c r="B71" i="1"/>
  <c r="U70" i="1"/>
  <c r="T70" i="1"/>
  <c r="R70" i="1"/>
  <c r="B70" i="1"/>
  <c r="U69" i="1"/>
  <c r="T69" i="1"/>
  <c r="R69" i="1"/>
  <c r="B69" i="1"/>
  <c r="U68" i="1"/>
  <c r="T68" i="1"/>
  <c r="R68" i="1"/>
  <c r="B68" i="1"/>
  <c r="U67" i="1"/>
  <c r="T67" i="1"/>
  <c r="R67" i="1"/>
  <c r="B67" i="1"/>
  <c r="U66" i="1"/>
  <c r="T66" i="1"/>
  <c r="R66" i="1"/>
  <c r="B66" i="1"/>
  <c r="U65" i="1"/>
  <c r="T65" i="1"/>
  <c r="R65" i="1"/>
  <c r="B65" i="1"/>
  <c r="U64" i="1"/>
  <c r="T64" i="1"/>
  <c r="R64" i="1"/>
  <c r="B64" i="1"/>
  <c r="U63" i="1"/>
  <c r="T63" i="1"/>
  <c r="R63" i="1"/>
  <c r="B63" i="1"/>
  <c r="U62" i="1"/>
  <c r="T62" i="1"/>
  <c r="R62" i="1"/>
  <c r="B62" i="1"/>
  <c r="U61" i="1"/>
  <c r="T61" i="1"/>
  <c r="R61" i="1"/>
  <c r="B61" i="1"/>
  <c r="U60" i="1"/>
  <c r="T60" i="1"/>
  <c r="R60" i="1"/>
  <c r="B60" i="1"/>
  <c r="U59" i="1"/>
  <c r="T59" i="1"/>
  <c r="R59" i="1"/>
  <c r="B59" i="1"/>
  <c r="U58" i="1"/>
  <c r="T58" i="1"/>
  <c r="R58" i="1"/>
  <c r="B58" i="1"/>
  <c r="U57" i="1"/>
  <c r="T57" i="1"/>
  <c r="R57" i="1"/>
  <c r="B57" i="1"/>
  <c r="U56" i="1"/>
  <c r="T56" i="1"/>
  <c r="R56" i="1"/>
  <c r="B56" i="1"/>
  <c r="U55" i="1"/>
  <c r="T55" i="1"/>
  <c r="R55" i="1"/>
  <c r="B55" i="1"/>
  <c r="U54" i="1"/>
  <c r="T54" i="1"/>
  <c r="R54" i="1"/>
  <c r="B54" i="1"/>
  <c r="U53" i="1"/>
  <c r="T53" i="1"/>
  <c r="R53" i="1"/>
  <c r="B53" i="1"/>
  <c r="U52" i="1"/>
  <c r="T52" i="1"/>
  <c r="R52" i="1"/>
  <c r="B52" i="1"/>
  <c r="U51" i="1"/>
  <c r="T51" i="1"/>
  <c r="R51" i="1"/>
  <c r="B51" i="1"/>
  <c r="U50" i="1"/>
  <c r="T50" i="1"/>
  <c r="R50" i="1"/>
  <c r="B50" i="1"/>
  <c r="U49" i="1"/>
  <c r="T49" i="1"/>
  <c r="R49" i="1"/>
  <c r="B49" i="1"/>
  <c r="U48" i="1"/>
  <c r="T48" i="1"/>
  <c r="R48" i="1"/>
  <c r="B48" i="1"/>
  <c r="U47" i="1"/>
  <c r="T47" i="1"/>
  <c r="R47" i="1"/>
  <c r="B47" i="1"/>
  <c r="U46" i="1"/>
  <c r="T46" i="1"/>
  <c r="R46" i="1"/>
  <c r="B46" i="1"/>
  <c r="U45" i="1"/>
  <c r="T45" i="1"/>
  <c r="R45" i="1"/>
  <c r="B45" i="1"/>
  <c r="U44" i="1"/>
  <c r="T44" i="1"/>
  <c r="R44" i="1"/>
  <c r="B44" i="1"/>
  <c r="U43" i="1"/>
  <c r="T43" i="1"/>
  <c r="R43" i="1"/>
  <c r="B43" i="1"/>
  <c r="U42" i="1"/>
  <c r="T42" i="1"/>
  <c r="R42" i="1"/>
  <c r="B42" i="1"/>
  <c r="U41" i="1"/>
  <c r="T41" i="1"/>
  <c r="R41" i="1"/>
  <c r="B41" i="1"/>
  <c r="U40" i="1"/>
  <c r="T40" i="1"/>
  <c r="R40" i="1"/>
  <c r="B40" i="1"/>
  <c r="U39" i="1"/>
  <c r="T39" i="1"/>
  <c r="R39" i="1"/>
  <c r="B39" i="1"/>
  <c r="U38" i="1"/>
  <c r="T38" i="1"/>
  <c r="R38" i="1"/>
  <c r="B38" i="1"/>
  <c r="U37" i="1"/>
  <c r="T37" i="1"/>
  <c r="R37" i="1"/>
  <c r="B37" i="1"/>
  <c r="U36" i="1"/>
  <c r="T36" i="1"/>
  <c r="R36" i="1"/>
  <c r="B36" i="1"/>
  <c r="U35" i="1"/>
  <c r="T35" i="1"/>
  <c r="R35" i="1"/>
  <c r="B35" i="1"/>
  <c r="U34" i="1"/>
  <c r="T34" i="1"/>
  <c r="R34" i="1"/>
  <c r="B34" i="1"/>
  <c r="U33" i="1"/>
  <c r="T33" i="1"/>
  <c r="R33" i="1"/>
  <c r="B33" i="1"/>
  <c r="U32" i="1"/>
  <c r="T32" i="1"/>
  <c r="R32" i="1"/>
  <c r="B32" i="1"/>
  <c r="U31" i="1"/>
  <c r="T31" i="1"/>
  <c r="R31" i="1"/>
  <c r="B31" i="1"/>
  <c r="U30" i="1"/>
  <c r="T30" i="1"/>
  <c r="R30" i="1"/>
  <c r="B30" i="1"/>
  <c r="U29" i="1"/>
  <c r="T29" i="1"/>
  <c r="R29" i="1"/>
  <c r="B29" i="1"/>
  <c r="U28" i="1"/>
  <c r="T28" i="1"/>
  <c r="R28" i="1"/>
  <c r="B28" i="1"/>
  <c r="U27" i="1"/>
  <c r="T27" i="1"/>
  <c r="R27" i="1"/>
  <c r="B27" i="1"/>
  <c r="U26" i="1"/>
  <c r="T26" i="1"/>
  <c r="R26" i="1"/>
  <c r="B26" i="1"/>
  <c r="U25" i="1"/>
  <c r="T25" i="1"/>
  <c r="R25" i="1"/>
  <c r="B25" i="1"/>
  <c r="U24" i="1"/>
  <c r="T24" i="1"/>
  <c r="R24" i="1"/>
  <c r="B24" i="1"/>
  <c r="U23" i="1"/>
  <c r="T23" i="1"/>
  <c r="R23" i="1"/>
  <c r="B23" i="1"/>
  <c r="U22" i="1"/>
  <c r="T22" i="1"/>
  <c r="R22" i="1"/>
  <c r="B22" i="1"/>
  <c r="U21" i="1"/>
  <c r="T21" i="1"/>
  <c r="R21" i="1"/>
  <c r="B21" i="1"/>
  <c r="U20" i="1"/>
  <c r="T20" i="1"/>
  <c r="R20" i="1"/>
  <c r="B20" i="1"/>
  <c r="U19" i="1"/>
  <c r="T19" i="1"/>
  <c r="R19" i="1"/>
  <c r="B19" i="1"/>
  <c r="U18" i="1"/>
  <c r="T18" i="1"/>
  <c r="R18" i="1"/>
  <c r="B18" i="1"/>
  <c r="U17" i="1"/>
  <c r="T17" i="1"/>
  <c r="R17" i="1"/>
  <c r="B17" i="1"/>
  <c r="U16" i="1"/>
  <c r="T16" i="1"/>
  <c r="R16" i="1"/>
  <c r="B16" i="1"/>
  <c r="U15" i="1"/>
  <c r="T15" i="1"/>
  <c r="R15" i="1"/>
  <c r="B15" i="1"/>
  <c r="U14" i="1"/>
  <c r="T14" i="1"/>
  <c r="R14" i="1"/>
  <c r="B14" i="1"/>
  <c r="U13" i="1"/>
  <c r="T13" i="1"/>
  <c r="R13" i="1"/>
  <c r="B13" i="1"/>
  <c r="U12" i="1"/>
  <c r="T12" i="1"/>
  <c r="R12" i="1"/>
  <c r="B12" i="1"/>
  <c r="U11" i="1"/>
  <c r="T11" i="1"/>
  <c r="R11" i="1"/>
  <c r="B11" i="1"/>
  <c r="U10" i="1"/>
  <c r="T10" i="1"/>
  <c r="R10" i="1"/>
  <c r="B10" i="1"/>
  <c r="U9" i="1"/>
  <c r="R9" i="1"/>
  <c r="B9" i="1"/>
  <c r="U8" i="1"/>
  <c r="T8" i="1"/>
  <c r="R8" i="1"/>
  <c r="B8" i="1"/>
  <c r="U7" i="1"/>
  <c r="T7" i="1"/>
  <c r="R7" i="1"/>
  <c r="B7" i="1"/>
  <c r="U6" i="1"/>
  <c r="R6" i="1"/>
  <c r="B6" i="1"/>
  <c r="U5" i="1"/>
  <c r="T5" i="1"/>
  <c r="R5" i="1"/>
  <c r="B5" i="1"/>
  <c r="U4" i="1"/>
  <c r="T4" i="1"/>
  <c r="R4" i="1"/>
  <c r="B4" i="1"/>
  <c r="U3" i="1"/>
  <c r="R3" i="1"/>
  <c r="B3" i="1"/>
  <c r="S2" i="1"/>
  <c r="Q2" i="1"/>
  <c r="P2" i="1"/>
  <c r="O2" i="1"/>
</calcChain>
</file>

<file path=xl/comments1.xml><?xml version="1.0" encoding="utf-8"?>
<comments xmlns="http://schemas.openxmlformats.org/spreadsheetml/2006/main">
  <authors>
    <author>tc={4B02D8AB-0D01-9C4C-9419-667CB36D6208}</author>
  </authors>
  <commentList>
    <comment ref="T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items I specifically bought to sell</t>
        </r>
      </text>
    </comment>
  </commentList>
</comments>
</file>

<file path=xl/sharedStrings.xml><?xml version="1.0" encoding="utf-8"?>
<sst xmlns="http://schemas.openxmlformats.org/spreadsheetml/2006/main" count="219" uniqueCount="123">
  <si>
    <t>#</t>
  </si>
  <si>
    <t>Days until
sold</t>
  </si>
  <si>
    <t>Date listed</t>
  </si>
  <si>
    <t>Date sold</t>
  </si>
  <si>
    <t>Platform</t>
  </si>
  <si>
    <t>Item</t>
  </si>
  <si>
    <t>Featured?</t>
  </si>
  <si>
    <t>List 
price</t>
  </si>
  <si>
    <t>Shipping 
price</t>
  </si>
  <si>
    <t>Gross 
payment</t>
  </si>
  <si>
    <t>Fees</t>
  </si>
  <si>
    <t>Shipping 
cost</t>
  </si>
  <si>
    <t>Original 
cost</t>
  </si>
  <si>
    <t>Profit</t>
  </si>
  <si>
    <t>Total 
revenue</t>
  </si>
  <si>
    <t>Total
profit</t>
  </si>
  <si>
    <t>Total expense</t>
  </si>
  <si>
    <t>Profit 
margin</t>
  </si>
  <si>
    <t>Overall
profit 
margin</t>
  </si>
  <si>
    <t>Revenue : cost</t>
  </si>
  <si>
    <t>Cumulative profit</t>
  </si>
  <si>
    <t>Depop</t>
  </si>
  <si>
    <t>Prada slip</t>
  </si>
  <si>
    <t>Girbaud dress</t>
  </si>
  <si>
    <t>Ann leather skirt</t>
  </si>
  <si>
    <t>Mcqueen bondage top</t>
  </si>
  <si>
    <t>Hussein top</t>
  </si>
  <si>
    <t>Hussein skirt</t>
  </si>
  <si>
    <t>Undercover cage top</t>
  </si>
  <si>
    <t>Illig skirt</t>
  </si>
  <si>
    <t>Onlyfriend top</t>
  </si>
  <si>
    <t>Versace dress</t>
  </si>
  <si>
    <t>Prada pink windbreaker</t>
  </si>
  <si>
    <t>Vivienne T mesh size M</t>
  </si>
  <si>
    <t>Miu miu cow bag</t>
  </si>
  <si>
    <t>Vivienne T mesh size L</t>
  </si>
  <si>
    <t>Mcqueen 2003 leather corset</t>
  </si>
  <si>
    <t>Prada silver pleat skirt</t>
  </si>
  <si>
    <t>Prada linea rossa buckle skirt</t>
  </si>
  <si>
    <t>Mcqueen 2003 lock and key convertible bustier</t>
  </si>
  <si>
    <t>Anna Sui blouse</t>
  </si>
  <si>
    <t>Moschino sexy sweater</t>
  </si>
  <si>
    <t>Plein sud sheer top</t>
  </si>
  <si>
    <t>Lithium dress</t>
  </si>
  <si>
    <t>Miu Miu 1999 bubble heel</t>
  </si>
  <si>
    <t>Lanvin dress</t>
  </si>
  <si>
    <t>SS 2002 Medea Hussein skirt</t>
  </si>
  <si>
    <t>Dior stockings and garter set</t>
  </si>
  <si>
    <t>Junya skirt</t>
  </si>
  <si>
    <t>Moschino tank beauty</t>
  </si>
  <si>
    <t>Girbaud skirt</t>
  </si>
  <si>
    <t>Anna sui knit lace top</t>
  </si>
  <si>
    <t>Pink lace vintage ruched shirt</t>
  </si>
  <si>
    <t>Moschino nude top</t>
  </si>
  <si>
    <t>Prada mesh crop</t>
  </si>
  <si>
    <t>Vivienne Tam sheer top</t>
  </si>
  <si>
    <t>2009 Prada crinkle skirt</t>
  </si>
  <si>
    <t>Gaultier 2pc dress</t>
  </si>
  <si>
    <t>Balenciaga by Ghesquiere top</t>
  </si>
  <si>
    <t>Prada skirt with blue circles</t>
  </si>
  <si>
    <t>Vivienne Tam cocktail dress</t>
  </si>
  <si>
    <t>Vivienne Tam ruched skirt</t>
  </si>
  <si>
    <t>Gucci skirt</t>
  </si>
  <si>
    <t>Helmut Lang fringe top</t>
  </si>
  <si>
    <t>Viv w polka skirt</t>
  </si>
  <si>
    <t>Vivienne Tam Ganesh top</t>
  </si>
  <si>
    <t>Blue pants</t>
  </si>
  <si>
    <t>Prada bow pink skirt</t>
  </si>
  <si>
    <t>Dior Galliano bow choker</t>
  </si>
  <si>
    <t>Arcteryx pants</t>
  </si>
  <si>
    <t>Gaultier sweater</t>
  </si>
  <si>
    <t>Pink pants</t>
  </si>
  <si>
    <t>Prada AW 2011 Ski Shield Translucent Sunglasses</t>
  </si>
  <si>
    <t>Gaultier Marlene Dietrich top</t>
  </si>
  <si>
    <t>Roberto Cavalli shrug dress</t>
  </si>
  <si>
    <t>Prada sport panel white skirt</t>
  </si>
  <si>
    <t>Miumiu side bag 1999-2001</t>
  </si>
  <si>
    <t>Plein sud wool set</t>
  </si>
  <si>
    <t>Plein sud sheer skirt</t>
  </si>
  <si>
    <t>D&amp;G bustier</t>
  </si>
  <si>
    <t>Custo B skirt</t>
  </si>
  <si>
    <t>eBay</t>
  </si>
  <si>
    <t>Gianni Versace drape dress</t>
  </si>
  <si>
    <t>D&amp;G camo pants</t>
  </si>
  <si>
    <t>Betseyville fairy top</t>
  </si>
  <si>
    <t>Diesel parachute skirt</t>
  </si>
  <si>
    <t>Bebe skirt</t>
  </si>
  <si>
    <t>Save the Queen skirt</t>
  </si>
  <si>
    <t>Miumiu teal bag</t>
  </si>
  <si>
    <t>Prada windbreaker</t>
  </si>
  <si>
    <t>Helmut lang ruched top</t>
  </si>
  <si>
    <t>Viv blouse</t>
  </si>
  <si>
    <t>Hussein chalayan top</t>
  </si>
  <si>
    <t>Heroine</t>
  </si>
  <si>
    <t>CDG ss1991 floral embroidered top</t>
  </si>
  <si>
    <t>Issey tube top</t>
  </si>
  <si>
    <t>Dexter Wong 90s top</t>
  </si>
  <si>
    <t>Daang Goodman jeans</t>
  </si>
  <si>
    <t>Prada top strappy</t>
  </si>
  <si>
    <t>Diesel dress</t>
  </si>
  <si>
    <t>D&amp;G velvet tank</t>
  </si>
  <si>
    <t>Prada AW2010 top</t>
  </si>
  <si>
    <t>BJ sex pot cardi</t>
  </si>
  <si>
    <t>Miu miu black lettuce hem skirt</t>
  </si>
  <si>
    <t>Miu miu skirt beige</t>
  </si>
  <si>
    <t>Prada peplum lilac top</t>
  </si>
  <si>
    <t>Miu miu sling bag</t>
  </si>
  <si>
    <t>Vivienne W hobble skirt velvet</t>
  </si>
  <si>
    <t>Viv w blazer</t>
  </si>
  <si>
    <t>Girbaud pink skirt</t>
  </si>
  <si>
    <t>Prada top zip</t>
  </si>
  <si>
    <t>Anna sui leather skirt</t>
  </si>
  <si>
    <t>Girbaud goth batwing skirt</t>
  </si>
  <si>
    <t>D&amp;G cargo pants</t>
  </si>
  <si>
    <t>Moschino graphic t</t>
  </si>
  <si>
    <t>Gucci top</t>
  </si>
  <si>
    <t>Prada vintage pleated skirt 1999 flower</t>
  </si>
  <si>
    <t>Hussein Chalayan dress</t>
  </si>
  <si>
    <t>Gucci bamboo bag</t>
  </si>
  <si>
    <t>Plein sud with sleeves top</t>
  </si>
  <si>
    <t>Anna Sui Top 90s furry</t>
  </si>
  <si>
    <t>Dolce lace heart shirt</t>
  </si>
  <si>
    <t>Mcqueen victorian sample blouse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</si>
</sst>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164" fontId="1" fillId="0" borderId="0" xfId="0" applyNumberFormat="1" applyFont="1" applyAlignment="1" applyProtection="1">
      <alignment wrapText="1"/>
      <protection locked="0"/>
    </xf>
    <xf numFmtId="164" fontId="1" fillId="0" borderId="0" xfId="0" applyNumberFormat="1" applyFont="1" applyProtection="1">
      <protection locked="0"/>
    </xf>
    <xf numFmtId="9" fontId="1" fillId="0" borderId="0" xfId="0" applyNumberFormat="1" applyFont="1" applyAlignment="1" applyProtection="1">
      <alignment wrapText="1"/>
      <protection locked="0"/>
    </xf>
    <xf numFmtId="1" fontId="1" fillId="0" borderId="0" xfId="0" applyNumberFormat="1" applyFont="1" applyAlignment="1" applyProtection="1">
      <alignment wrapText="1"/>
      <protection locked="0"/>
    </xf>
    <xf numFmtId="164" fontId="2" fillId="0" borderId="0" xfId="0" applyNumberFormat="1" applyFont="1"/>
    <xf numFmtId="164" fontId="3" fillId="0" borderId="0" xfId="0" applyNumberFormat="1" applyFont="1"/>
    <xf numFmtId="9" fontId="4" fillId="0" borderId="0" xfId="0" applyNumberFormat="1" applyFont="1" applyAlignment="1" applyProtection="1">
      <alignment wrapText="1"/>
      <protection locked="0"/>
    </xf>
    <xf numFmtId="9" fontId="2" fillId="0" borderId="0" xfId="0" applyNumberFormat="1" applyFont="1"/>
    <xf numFmtId="1" fontId="0" fillId="0" borderId="0" xfId="0" applyNumberFormat="1" applyProtection="1">
      <protection locked="0"/>
    </xf>
    <xf numFmtId="0" fontId="1" fillId="0" borderId="0" xfId="0" applyFont="1"/>
    <xf numFmtId="1" fontId="0" fillId="0" borderId="0" xfId="0" applyNumberFormat="1"/>
    <xf numFmtId="16" fontId="0" fillId="0" borderId="0" xfId="0" applyNumberFormat="1"/>
    <xf numFmtId="0" fontId="0" fillId="0" borderId="0" xfId="0" applyFill="1"/>
    <xf numFmtId="164" fontId="0" fillId="0" borderId="0" xfId="0" applyNumberFormat="1"/>
    <xf numFmtId="9" fontId="0" fillId="0" borderId="0" xfId="0" applyNumberFormat="1"/>
    <xf numFmtId="0" fontId="0" fillId="0" borderId="0" xfId="0" applyFont="1"/>
    <xf numFmtId="0" fontId="0" fillId="0" borderId="0" xfId="0" applyFont="1" applyFill="1"/>
    <xf numFmtId="164" fontId="0" fillId="0" borderId="0" xfId="0" applyNumberFormat="1" applyFont="1"/>
    <xf numFmtId="0" fontId="5" fillId="0" borderId="0" xfId="0" applyFont="1" applyFill="1"/>
    <xf numFmtId="164" fontId="0" fillId="0" borderId="0" xfId="0" applyNumberFormat="1" applyFont="1" applyFill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activeCell="F8" sqref="F8"/>
    </sheetView>
  </sheetViews>
  <sheetFormatPr baseColWidth="10" defaultRowHeight="16" x14ac:dyDescent="0.2"/>
  <sheetData>
    <row r="1" spans="1:21" ht="4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6" t="s">
        <v>19</v>
      </c>
      <c r="U1" s="6" t="s">
        <v>20</v>
      </c>
    </row>
    <row r="2" spans="1:21" x14ac:dyDescent="0.2">
      <c r="A2" s="1"/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7">
        <f>SUM(J:J)</f>
        <v>12577</v>
      </c>
      <c r="P2" s="7">
        <f>SUM(N:N)</f>
        <v>6392.4269999999997</v>
      </c>
      <c r="Q2" s="8">
        <f>SUM(M:M)</f>
        <v>3937.6</v>
      </c>
      <c r="R2" s="9"/>
      <c r="S2" s="10">
        <f>SUM(N:N)/(SUM(J:J)-SUM(L:L))</f>
        <v>0.53349537979796624</v>
      </c>
      <c r="T2" s="11"/>
      <c r="U2" s="11"/>
    </row>
    <row r="3" spans="1:21" x14ac:dyDescent="0.2">
      <c r="A3" s="12">
        <v>1</v>
      </c>
      <c r="B3" s="13">
        <f>D:D-C:C</f>
        <v>0</v>
      </c>
      <c r="C3" s="14">
        <v>44020</v>
      </c>
      <c r="D3" s="14">
        <v>44020</v>
      </c>
      <c r="E3" s="14" t="s">
        <v>21</v>
      </c>
      <c r="F3" t="s">
        <v>22</v>
      </c>
      <c r="G3" s="15"/>
      <c r="H3" s="16">
        <v>90</v>
      </c>
      <c r="I3" s="16">
        <v>0</v>
      </c>
      <c r="J3" s="16">
        <f t="shared" ref="J3:J66" si="0">H:H+I:I</f>
        <v>90</v>
      </c>
      <c r="K3" s="16">
        <f>J:J*0.129+0.3</f>
        <v>11.91</v>
      </c>
      <c r="L3" s="16">
        <v>3</v>
      </c>
      <c r="M3" s="16">
        <v>50</v>
      </c>
      <c r="N3" s="16">
        <f t="shared" ref="N3:N66" si="1">J:J-K:K-L:L-M:M</f>
        <v>25.090000000000003</v>
      </c>
      <c r="O3" s="17"/>
      <c r="R3" s="17">
        <f t="shared" ref="R3:R66" si="2">N:N/(J:J-L:L)</f>
        <v>0.28839080459770117</v>
      </c>
      <c r="T3" s="13"/>
      <c r="U3" s="16">
        <f>SUM(N$3:N3)</f>
        <v>25.090000000000003</v>
      </c>
    </row>
    <row r="4" spans="1:21" x14ac:dyDescent="0.2">
      <c r="A4" s="12">
        <v>2</v>
      </c>
      <c r="B4" s="13">
        <f t="shared" ref="B4:B67" si="3">D:D-C:C</f>
        <v>0</v>
      </c>
      <c r="C4" s="14">
        <v>44020</v>
      </c>
      <c r="D4" s="14">
        <v>44020</v>
      </c>
      <c r="E4" s="14" t="s">
        <v>21</v>
      </c>
      <c r="F4" t="s">
        <v>23</v>
      </c>
      <c r="G4" s="15"/>
      <c r="H4" s="16">
        <v>85</v>
      </c>
      <c r="I4" s="16">
        <v>0</v>
      </c>
      <c r="J4" s="16">
        <f t="shared" si="0"/>
        <v>85</v>
      </c>
      <c r="K4" s="16">
        <f t="shared" ref="K4:K67" si="4">J:J*0.129+0.3</f>
        <v>11.265000000000001</v>
      </c>
      <c r="L4" s="16">
        <v>4</v>
      </c>
      <c r="M4" s="16">
        <v>7</v>
      </c>
      <c r="N4" s="16">
        <f t="shared" si="1"/>
        <v>62.734999999999999</v>
      </c>
      <c r="O4" s="17"/>
      <c r="R4" s="17">
        <f t="shared" si="2"/>
        <v>0.77450617283950618</v>
      </c>
      <c r="T4" s="13">
        <f t="shared" ref="T4:T67" si="5">J:J/M:M</f>
        <v>12.142857142857142</v>
      </c>
      <c r="U4" s="16">
        <f>SUM(N$3:N4)</f>
        <v>87.825000000000003</v>
      </c>
    </row>
    <row r="5" spans="1:21" x14ac:dyDescent="0.2">
      <c r="A5" s="12">
        <v>3</v>
      </c>
      <c r="B5" s="13">
        <f t="shared" si="3"/>
        <v>0</v>
      </c>
      <c r="C5" s="14">
        <v>44021</v>
      </c>
      <c r="D5" s="14">
        <v>44021</v>
      </c>
      <c r="E5" s="14" t="s">
        <v>21</v>
      </c>
      <c r="F5" t="s">
        <v>24</v>
      </c>
      <c r="G5" s="15"/>
      <c r="H5" s="16">
        <v>265</v>
      </c>
      <c r="I5" s="16">
        <v>0</v>
      </c>
      <c r="J5" s="16">
        <f t="shared" si="0"/>
        <v>265</v>
      </c>
      <c r="K5" s="16">
        <f t="shared" si="4"/>
        <v>34.484999999999999</v>
      </c>
      <c r="L5" s="16">
        <v>8</v>
      </c>
      <c r="M5" s="16">
        <v>200</v>
      </c>
      <c r="N5" s="16">
        <f t="shared" si="1"/>
        <v>22.514999999999986</v>
      </c>
      <c r="O5" s="17"/>
      <c r="R5" s="17">
        <f t="shared" si="2"/>
        <v>8.7607003891050528E-2</v>
      </c>
      <c r="T5" s="13">
        <f t="shared" si="5"/>
        <v>1.325</v>
      </c>
      <c r="U5" s="16">
        <f>SUM(N$3:N5)</f>
        <v>110.33999999999999</v>
      </c>
    </row>
    <row r="6" spans="1:21" x14ac:dyDescent="0.2">
      <c r="A6" s="12">
        <v>4</v>
      </c>
      <c r="B6" s="13">
        <f t="shared" si="3"/>
        <v>5</v>
      </c>
      <c r="C6" s="14">
        <v>44018</v>
      </c>
      <c r="D6" s="14">
        <v>44023</v>
      </c>
      <c r="E6" s="14" t="s">
        <v>21</v>
      </c>
      <c r="F6" t="s">
        <v>25</v>
      </c>
      <c r="G6" s="15"/>
      <c r="H6" s="16">
        <v>270</v>
      </c>
      <c r="I6" s="16">
        <v>0</v>
      </c>
      <c r="J6" s="16">
        <f t="shared" si="0"/>
        <v>270</v>
      </c>
      <c r="K6" s="16">
        <f t="shared" si="4"/>
        <v>35.129999999999995</v>
      </c>
      <c r="L6" s="16">
        <v>2</v>
      </c>
      <c r="M6" s="16">
        <v>75</v>
      </c>
      <c r="N6" s="16">
        <f t="shared" si="1"/>
        <v>157.87</v>
      </c>
      <c r="O6" s="17"/>
      <c r="R6" s="17">
        <f t="shared" si="2"/>
        <v>0.58906716417910454</v>
      </c>
      <c r="T6" s="13"/>
      <c r="U6" s="16">
        <f>SUM(N$3:N6)</f>
        <v>268.20999999999998</v>
      </c>
    </row>
    <row r="7" spans="1:21" x14ac:dyDescent="0.2">
      <c r="A7" s="12">
        <v>5</v>
      </c>
      <c r="B7" s="13">
        <f>D:D-C:C</f>
        <v>1</v>
      </c>
      <c r="C7" s="14">
        <v>44014</v>
      </c>
      <c r="D7" s="14">
        <v>44015</v>
      </c>
      <c r="E7" s="14" t="s">
        <v>21</v>
      </c>
      <c r="F7" t="s">
        <v>26</v>
      </c>
      <c r="G7" s="15"/>
      <c r="H7" s="16">
        <v>90</v>
      </c>
      <c r="I7" s="16">
        <v>0</v>
      </c>
      <c r="J7" s="16">
        <f>H:H+I:I</f>
        <v>90</v>
      </c>
      <c r="K7" s="16">
        <f>J:J*0.129+0.3</f>
        <v>11.91</v>
      </c>
      <c r="L7" s="16">
        <v>4</v>
      </c>
      <c r="M7" s="16">
        <v>17</v>
      </c>
      <c r="N7" s="16">
        <f>J:J-K:K-L:L-M:M</f>
        <v>57.09</v>
      </c>
      <c r="O7" s="17"/>
      <c r="R7" s="17">
        <f>N:N/(J:J-L:L)</f>
        <v>0.66383720930232559</v>
      </c>
      <c r="T7" s="13">
        <f>J:J/M:M</f>
        <v>5.2941176470588234</v>
      </c>
      <c r="U7" s="16">
        <f>SUM(N$3:N7)</f>
        <v>325.29999999999995</v>
      </c>
    </row>
    <row r="8" spans="1:21" x14ac:dyDescent="0.2">
      <c r="A8" s="12">
        <v>6</v>
      </c>
      <c r="B8" s="13">
        <f t="shared" si="3"/>
        <v>1</v>
      </c>
      <c r="C8" s="14">
        <v>44026</v>
      </c>
      <c r="D8" s="14">
        <v>44027</v>
      </c>
      <c r="E8" s="14" t="s">
        <v>21</v>
      </c>
      <c r="F8" t="s">
        <v>27</v>
      </c>
      <c r="G8" s="15"/>
      <c r="H8" s="16">
        <v>93</v>
      </c>
      <c r="I8" s="16">
        <v>0</v>
      </c>
      <c r="J8" s="16">
        <f t="shared" si="0"/>
        <v>93</v>
      </c>
      <c r="K8" s="16">
        <f t="shared" si="4"/>
        <v>12.297000000000001</v>
      </c>
      <c r="L8" s="16">
        <v>0</v>
      </c>
      <c r="M8" s="16">
        <v>24</v>
      </c>
      <c r="N8" s="16">
        <f t="shared" si="1"/>
        <v>56.703000000000003</v>
      </c>
      <c r="O8" s="17"/>
      <c r="R8" s="17">
        <f t="shared" si="2"/>
        <v>0.60970967741935489</v>
      </c>
      <c r="T8" s="13">
        <f t="shared" si="5"/>
        <v>3.875</v>
      </c>
      <c r="U8" s="16">
        <f>SUM(N$3:N8)</f>
        <v>382.00299999999993</v>
      </c>
    </row>
    <row r="9" spans="1:21" x14ac:dyDescent="0.2">
      <c r="A9" s="12">
        <v>7</v>
      </c>
      <c r="B9" s="13">
        <f t="shared" si="3"/>
        <v>0</v>
      </c>
      <c r="C9" s="14">
        <v>44027</v>
      </c>
      <c r="D9" s="14">
        <v>44027</v>
      </c>
      <c r="E9" s="14" t="s">
        <v>21</v>
      </c>
      <c r="F9" t="s">
        <v>28</v>
      </c>
      <c r="G9" s="15"/>
      <c r="H9" s="16">
        <v>35</v>
      </c>
      <c r="I9" s="16">
        <v>0</v>
      </c>
      <c r="J9" s="16">
        <f t="shared" si="0"/>
        <v>35</v>
      </c>
      <c r="K9" s="16">
        <f t="shared" si="4"/>
        <v>4.8150000000000004</v>
      </c>
      <c r="L9" s="16">
        <v>5</v>
      </c>
      <c r="M9" s="16">
        <v>5</v>
      </c>
      <c r="N9" s="16">
        <f t="shared" si="1"/>
        <v>20.184999999999999</v>
      </c>
      <c r="O9" s="17"/>
      <c r="R9" s="17">
        <f t="shared" si="2"/>
        <v>0.67283333333333328</v>
      </c>
      <c r="T9" s="13"/>
      <c r="U9" s="16">
        <f>SUM(N$3:N9)</f>
        <v>402.18799999999993</v>
      </c>
    </row>
    <row r="10" spans="1:21" x14ac:dyDescent="0.2">
      <c r="A10" s="12">
        <v>8</v>
      </c>
      <c r="B10" s="13">
        <f t="shared" si="3"/>
        <v>0</v>
      </c>
      <c r="C10" s="14">
        <v>44027</v>
      </c>
      <c r="D10" s="14">
        <v>44027</v>
      </c>
      <c r="E10" s="14" t="s">
        <v>21</v>
      </c>
      <c r="F10" s="18" t="s">
        <v>29</v>
      </c>
      <c r="G10" s="19"/>
      <c r="H10" s="16">
        <v>35</v>
      </c>
      <c r="I10" s="16">
        <v>0</v>
      </c>
      <c r="J10" s="16">
        <f t="shared" si="0"/>
        <v>35</v>
      </c>
      <c r="K10" s="16">
        <f t="shared" si="4"/>
        <v>4.8150000000000004</v>
      </c>
      <c r="L10" s="16">
        <v>5</v>
      </c>
      <c r="M10" s="16">
        <v>5</v>
      </c>
      <c r="N10" s="16">
        <f t="shared" si="1"/>
        <v>20.184999999999999</v>
      </c>
      <c r="O10" s="17"/>
      <c r="R10" s="17">
        <f t="shared" si="2"/>
        <v>0.67283333333333328</v>
      </c>
      <c r="T10" s="13">
        <f t="shared" si="5"/>
        <v>7</v>
      </c>
      <c r="U10" s="16">
        <f>SUM(N$3:N10)</f>
        <v>422.37299999999993</v>
      </c>
    </row>
    <row r="11" spans="1:21" x14ac:dyDescent="0.2">
      <c r="A11" s="12">
        <v>9</v>
      </c>
      <c r="B11" s="13">
        <f t="shared" si="3"/>
        <v>14</v>
      </c>
      <c r="C11" s="14">
        <v>44013</v>
      </c>
      <c r="D11" s="14">
        <v>44027</v>
      </c>
      <c r="E11" s="14" t="s">
        <v>21</v>
      </c>
      <c r="F11" s="18" t="s">
        <v>30</v>
      </c>
      <c r="G11" s="19"/>
      <c r="H11" s="16">
        <v>45</v>
      </c>
      <c r="I11" s="16">
        <v>0</v>
      </c>
      <c r="J11" s="16">
        <f t="shared" si="0"/>
        <v>45</v>
      </c>
      <c r="K11" s="16">
        <f t="shared" si="4"/>
        <v>6.1049999999999995</v>
      </c>
      <c r="L11" s="16">
        <v>3.5</v>
      </c>
      <c r="M11" s="16">
        <v>5</v>
      </c>
      <c r="N11" s="16">
        <f t="shared" si="1"/>
        <v>30.395000000000003</v>
      </c>
      <c r="O11" s="17"/>
      <c r="R11" s="17">
        <f t="shared" si="2"/>
        <v>0.73240963855421692</v>
      </c>
      <c r="T11" s="13">
        <f t="shared" si="5"/>
        <v>9</v>
      </c>
      <c r="U11" s="16">
        <f>SUM(N$3:N11)</f>
        <v>452.76799999999992</v>
      </c>
    </row>
    <row r="12" spans="1:21" x14ac:dyDescent="0.2">
      <c r="A12" s="12">
        <v>10</v>
      </c>
      <c r="B12" s="13">
        <f t="shared" si="3"/>
        <v>5</v>
      </c>
      <c r="C12" s="14">
        <v>44027</v>
      </c>
      <c r="D12" s="14">
        <v>44032</v>
      </c>
      <c r="E12" s="14" t="s">
        <v>21</v>
      </c>
      <c r="F12" s="18" t="s">
        <v>31</v>
      </c>
      <c r="G12" s="19"/>
      <c r="H12" s="16">
        <v>100</v>
      </c>
      <c r="I12" s="16">
        <v>0</v>
      </c>
      <c r="J12" s="16">
        <v>100</v>
      </c>
      <c r="K12" s="16">
        <f t="shared" si="4"/>
        <v>13.200000000000001</v>
      </c>
      <c r="L12" s="16">
        <v>4.5</v>
      </c>
      <c r="M12" s="16">
        <v>21</v>
      </c>
      <c r="N12" s="16">
        <f t="shared" si="1"/>
        <v>61.3</v>
      </c>
      <c r="O12" s="17"/>
      <c r="R12" s="17">
        <f t="shared" si="2"/>
        <v>0.64188481675392672</v>
      </c>
      <c r="T12" s="13">
        <f t="shared" si="5"/>
        <v>4.7619047619047619</v>
      </c>
      <c r="U12" s="16">
        <f>SUM(N$3:N12)</f>
        <v>514.06799999999987</v>
      </c>
    </row>
    <row r="13" spans="1:21" x14ac:dyDescent="0.2">
      <c r="A13" s="12">
        <v>11</v>
      </c>
      <c r="B13" s="13">
        <f t="shared" si="3"/>
        <v>1</v>
      </c>
      <c r="C13" s="14">
        <v>44035</v>
      </c>
      <c r="D13" s="14">
        <v>44036</v>
      </c>
      <c r="E13" s="14" t="s">
        <v>21</v>
      </c>
      <c r="F13" s="18" t="s">
        <v>32</v>
      </c>
      <c r="G13" s="19"/>
      <c r="H13" s="16">
        <v>120</v>
      </c>
      <c r="I13" s="16">
        <v>0</v>
      </c>
      <c r="J13" s="16">
        <f t="shared" si="0"/>
        <v>120</v>
      </c>
      <c r="K13" s="16">
        <f t="shared" si="4"/>
        <v>15.780000000000001</v>
      </c>
      <c r="L13" s="16">
        <v>3</v>
      </c>
      <c r="M13" s="16">
        <v>47</v>
      </c>
      <c r="N13" s="16">
        <f t="shared" si="1"/>
        <v>54.22</v>
      </c>
      <c r="O13" s="17"/>
      <c r="R13" s="17">
        <f t="shared" si="2"/>
        <v>0.46341880341880343</v>
      </c>
      <c r="T13" s="13">
        <f t="shared" si="5"/>
        <v>2.5531914893617023</v>
      </c>
      <c r="U13" s="16">
        <f>SUM(N$3:N13)</f>
        <v>568.2879999999999</v>
      </c>
    </row>
    <row r="14" spans="1:21" x14ac:dyDescent="0.2">
      <c r="A14" s="12">
        <v>12</v>
      </c>
      <c r="B14" s="13">
        <f t="shared" si="3"/>
        <v>0</v>
      </c>
      <c r="C14" s="14">
        <v>44041</v>
      </c>
      <c r="D14" s="14">
        <v>44041</v>
      </c>
      <c r="E14" s="14" t="s">
        <v>21</v>
      </c>
      <c r="F14" s="18" t="s">
        <v>33</v>
      </c>
      <c r="G14" s="19"/>
      <c r="H14" s="16">
        <v>100</v>
      </c>
      <c r="I14" s="16">
        <v>0</v>
      </c>
      <c r="J14" s="16">
        <f t="shared" si="0"/>
        <v>100</v>
      </c>
      <c r="K14" s="16">
        <f t="shared" si="4"/>
        <v>13.200000000000001</v>
      </c>
      <c r="L14" s="16">
        <v>5</v>
      </c>
      <c r="M14" s="16">
        <v>27</v>
      </c>
      <c r="N14" s="16">
        <f t="shared" si="1"/>
        <v>54.8</v>
      </c>
      <c r="O14" s="17"/>
      <c r="R14" s="17">
        <f t="shared" si="2"/>
        <v>0.57684210526315782</v>
      </c>
      <c r="T14" s="13">
        <f t="shared" si="5"/>
        <v>3.7037037037037037</v>
      </c>
      <c r="U14" s="16">
        <f>SUM(N$3:N14)</f>
        <v>623.08799999999985</v>
      </c>
    </row>
    <row r="15" spans="1:21" x14ac:dyDescent="0.2">
      <c r="A15" s="12">
        <v>13</v>
      </c>
      <c r="B15" s="13">
        <f t="shared" si="3"/>
        <v>0</v>
      </c>
      <c r="C15" s="14">
        <v>44041</v>
      </c>
      <c r="D15" s="14">
        <v>44041</v>
      </c>
      <c r="E15" s="14" t="s">
        <v>21</v>
      </c>
      <c r="F15" t="s">
        <v>34</v>
      </c>
      <c r="G15" s="19"/>
      <c r="H15" s="16">
        <v>280</v>
      </c>
      <c r="I15" s="16">
        <v>0</v>
      </c>
      <c r="J15" s="16">
        <f t="shared" si="0"/>
        <v>280</v>
      </c>
      <c r="K15" s="16">
        <f t="shared" si="4"/>
        <v>36.42</v>
      </c>
      <c r="L15" s="16">
        <v>7</v>
      </c>
      <c r="M15" s="16">
        <v>74</v>
      </c>
      <c r="N15" s="16">
        <f t="shared" si="1"/>
        <v>162.57999999999998</v>
      </c>
      <c r="O15" s="17"/>
      <c r="R15" s="17">
        <f t="shared" si="2"/>
        <v>0.59553113553113546</v>
      </c>
      <c r="T15" s="13">
        <f t="shared" si="5"/>
        <v>3.7837837837837838</v>
      </c>
      <c r="U15" s="16">
        <f>SUM(N$3:N15)</f>
        <v>785.66799999999989</v>
      </c>
    </row>
    <row r="16" spans="1:21" x14ac:dyDescent="0.2">
      <c r="A16" s="12">
        <v>14</v>
      </c>
      <c r="B16" s="13">
        <f t="shared" si="3"/>
        <v>6</v>
      </c>
      <c r="C16" s="14">
        <v>44035</v>
      </c>
      <c r="D16" s="14">
        <v>44041</v>
      </c>
      <c r="E16" s="14" t="s">
        <v>21</v>
      </c>
      <c r="F16" s="18" t="s">
        <v>35</v>
      </c>
      <c r="G16" s="19"/>
      <c r="H16" s="16">
        <v>100</v>
      </c>
      <c r="I16" s="16">
        <v>0</v>
      </c>
      <c r="J16" s="16">
        <f t="shared" si="0"/>
        <v>100</v>
      </c>
      <c r="K16" s="16">
        <f t="shared" si="4"/>
        <v>13.200000000000001</v>
      </c>
      <c r="L16" s="16">
        <v>15</v>
      </c>
      <c r="M16" s="16">
        <v>24</v>
      </c>
      <c r="N16" s="16">
        <f t="shared" si="1"/>
        <v>47.8</v>
      </c>
      <c r="O16" s="17"/>
      <c r="R16" s="17">
        <f t="shared" si="2"/>
        <v>0.5623529411764705</v>
      </c>
      <c r="T16" s="13">
        <f t="shared" si="5"/>
        <v>4.166666666666667</v>
      </c>
      <c r="U16" s="16">
        <f>SUM(N$3:N16)</f>
        <v>833.46799999999985</v>
      </c>
    </row>
    <row r="17" spans="1:21" x14ac:dyDescent="0.2">
      <c r="A17" s="12">
        <v>15</v>
      </c>
      <c r="B17" s="13">
        <f t="shared" si="3"/>
        <v>0</v>
      </c>
      <c r="C17" s="14">
        <v>44041</v>
      </c>
      <c r="D17" s="14">
        <v>44041</v>
      </c>
      <c r="E17" s="14" t="s">
        <v>21</v>
      </c>
      <c r="F17" t="s">
        <v>36</v>
      </c>
      <c r="G17" s="19"/>
      <c r="H17" s="16">
        <v>270</v>
      </c>
      <c r="I17" s="16">
        <v>0</v>
      </c>
      <c r="J17" s="16">
        <f t="shared" si="0"/>
        <v>270</v>
      </c>
      <c r="K17" s="16">
        <f t="shared" si="4"/>
        <v>35.129999999999995</v>
      </c>
      <c r="L17" s="16">
        <v>5</v>
      </c>
      <c r="M17" s="16">
        <v>77</v>
      </c>
      <c r="N17" s="16">
        <f t="shared" si="1"/>
        <v>152.87</v>
      </c>
      <c r="O17" s="17"/>
      <c r="R17" s="17">
        <f t="shared" si="2"/>
        <v>0.57686792452830193</v>
      </c>
      <c r="T17" s="13">
        <f t="shared" si="5"/>
        <v>3.5064935064935066</v>
      </c>
      <c r="U17" s="16">
        <f>SUM(N$3:N17)</f>
        <v>986.33799999999985</v>
      </c>
    </row>
    <row r="18" spans="1:21" x14ac:dyDescent="0.2">
      <c r="A18" s="12">
        <v>16</v>
      </c>
      <c r="B18" s="13">
        <f t="shared" si="3"/>
        <v>11</v>
      </c>
      <c r="C18" s="14">
        <v>44033</v>
      </c>
      <c r="D18" s="14">
        <v>44044</v>
      </c>
      <c r="E18" s="14" t="s">
        <v>21</v>
      </c>
      <c r="F18" s="18" t="s">
        <v>37</v>
      </c>
      <c r="G18" s="19"/>
      <c r="H18" s="16">
        <v>140</v>
      </c>
      <c r="I18" s="16">
        <v>0</v>
      </c>
      <c r="J18" s="16">
        <f t="shared" si="0"/>
        <v>140</v>
      </c>
      <c r="K18" s="16">
        <f t="shared" si="4"/>
        <v>18.360000000000003</v>
      </c>
      <c r="L18" s="16">
        <v>10</v>
      </c>
      <c r="M18" s="16">
        <v>24</v>
      </c>
      <c r="N18" s="16">
        <f t="shared" si="1"/>
        <v>87.64</v>
      </c>
      <c r="O18" s="17"/>
      <c r="R18" s="17">
        <f t="shared" si="2"/>
        <v>0.6741538461538461</v>
      </c>
      <c r="T18" s="13">
        <f t="shared" si="5"/>
        <v>5.833333333333333</v>
      </c>
      <c r="U18" s="16">
        <f>SUM(N$3:N18)</f>
        <v>1073.9779999999998</v>
      </c>
    </row>
    <row r="19" spans="1:21" x14ac:dyDescent="0.2">
      <c r="A19" s="12">
        <v>17</v>
      </c>
      <c r="B19" s="13">
        <f t="shared" si="3"/>
        <v>9</v>
      </c>
      <c r="C19" s="14">
        <v>44035</v>
      </c>
      <c r="D19" s="14">
        <v>44044</v>
      </c>
      <c r="E19" s="14" t="s">
        <v>21</v>
      </c>
      <c r="F19" s="18" t="s">
        <v>38</v>
      </c>
      <c r="G19" s="19"/>
      <c r="H19" s="16">
        <v>140</v>
      </c>
      <c r="I19" s="16">
        <v>0</v>
      </c>
      <c r="J19" s="16">
        <f t="shared" si="0"/>
        <v>140</v>
      </c>
      <c r="K19" s="16">
        <f t="shared" si="4"/>
        <v>18.360000000000003</v>
      </c>
      <c r="L19" s="16">
        <v>10</v>
      </c>
      <c r="M19" s="16">
        <v>30</v>
      </c>
      <c r="N19" s="16">
        <f t="shared" si="1"/>
        <v>81.64</v>
      </c>
      <c r="O19" s="17"/>
      <c r="R19" s="17">
        <f t="shared" si="2"/>
        <v>0.628</v>
      </c>
      <c r="T19" s="13">
        <f t="shared" si="5"/>
        <v>4.666666666666667</v>
      </c>
      <c r="U19" s="16">
        <f>SUM(N$3:N19)</f>
        <v>1155.6179999999999</v>
      </c>
    </row>
    <row r="20" spans="1:21" x14ac:dyDescent="0.2">
      <c r="A20" s="12">
        <v>18</v>
      </c>
      <c r="B20" s="13">
        <f t="shared" si="3"/>
        <v>19</v>
      </c>
      <c r="C20" s="14">
        <v>44030</v>
      </c>
      <c r="D20" s="14">
        <v>44049</v>
      </c>
      <c r="E20" s="14" t="s">
        <v>21</v>
      </c>
      <c r="F20" t="s">
        <v>39</v>
      </c>
      <c r="G20" s="19"/>
      <c r="H20" s="16">
        <v>210</v>
      </c>
      <c r="I20" s="16">
        <v>0</v>
      </c>
      <c r="J20" s="16">
        <f t="shared" si="0"/>
        <v>210</v>
      </c>
      <c r="K20" s="16">
        <f t="shared" si="4"/>
        <v>27.39</v>
      </c>
      <c r="L20" s="16">
        <v>5</v>
      </c>
      <c r="M20" s="16">
        <v>38</v>
      </c>
      <c r="N20" s="16">
        <f t="shared" si="1"/>
        <v>139.61000000000001</v>
      </c>
      <c r="O20" s="17"/>
      <c r="R20" s="17">
        <f t="shared" si="2"/>
        <v>0.68102439024390249</v>
      </c>
      <c r="T20" s="13">
        <f t="shared" si="5"/>
        <v>5.5263157894736841</v>
      </c>
      <c r="U20" s="16">
        <f>SUM(N$3:N20)</f>
        <v>1295.2280000000001</v>
      </c>
    </row>
    <row r="21" spans="1:21" x14ac:dyDescent="0.2">
      <c r="A21" s="12">
        <v>19</v>
      </c>
      <c r="B21" s="13">
        <f t="shared" si="3"/>
        <v>8</v>
      </c>
      <c r="C21" s="14">
        <v>44041</v>
      </c>
      <c r="D21" s="14">
        <v>44049</v>
      </c>
      <c r="E21" s="14" t="s">
        <v>21</v>
      </c>
      <c r="F21" t="s">
        <v>40</v>
      </c>
      <c r="G21" s="19"/>
      <c r="H21" s="16">
        <v>107.5</v>
      </c>
      <c r="I21" s="16">
        <v>0</v>
      </c>
      <c r="J21" s="16">
        <f t="shared" si="0"/>
        <v>107.5</v>
      </c>
      <c r="K21" s="16">
        <f t="shared" si="4"/>
        <v>14.1675</v>
      </c>
      <c r="L21" s="20">
        <v>14</v>
      </c>
      <c r="M21" s="16">
        <v>18.5</v>
      </c>
      <c r="N21" s="16">
        <f t="shared" si="1"/>
        <v>60.832499999999996</v>
      </c>
      <c r="O21" s="17"/>
      <c r="R21" s="17">
        <f t="shared" si="2"/>
        <v>0.65061497326203199</v>
      </c>
      <c r="T21" s="13">
        <f t="shared" si="5"/>
        <v>5.8108108108108105</v>
      </c>
      <c r="U21" s="16">
        <f>SUM(N$3:N21)</f>
        <v>1356.0605</v>
      </c>
    </row>
    <row r="22" spans="1:21" x14ac:dyDescent="0.2">
      <c r="A22" s="12">
        <v>20</v>
      </c>
      <c r="B22" s="13">
        <f t="shared" si="3"/>
        <v>1</v>
      </c>
      <c r="C22" s="14">
        <v>44048</v>
      </c>
      <c r="D22" s="14">
        <v>44049</v>
      </c>
      <c r="E22" s="14" t="s">
        <v>21</v>
      </c>
      <c r="F22" t="s">
        <v>41</v>
      </c>
      <c r="G22" s="19"/>
      <c r="H22" s="16">
        <v>107.5</v>
      </c>
      <c r="I22" s="16">
        <v>0</v>
      </c>
      <c r="J22" s="16">
        <f t="shared" si="0"/>
        <v>107.5</v>
      </c>
      <c r="K22" s="16">
        <f t="shared" si="4"/>
        <v>14.1675</v>
      </c>
      <c r="L22" s="20">
        <v>14</v>
      </c>
      <c r="M22" s="16">
        <v>45</v>
      </c>
      <c r="N22" s="16">
        <f t="shared" si="1"/>
        <v>34.332499999999996</v>
      </c>
      <c r="O22" s="17"/>
      <c r="R22" s="17">
        <f t="shared" si="2"/>
        <v>0.3671925133689839</v>
      </c>
      <c r="T22" s="13">
        <f t="shared" si="5"/>
        <v>2.3888888888888888</v>
      </c>
      <c r="U22" s="16">
        <f>SUM(N$3:N22)</f>
        <v>1390.393</v>
      </c>
    </row>
    <row r="23" spans="1:21" x14ac:dyDescent="0.2">
      <c r="A23" s="12">
        <v>21</v>
      </c>
      <c r="B23" s="13">
        <f t="shared" si="3"/>
        <v>0</v>
      </c>
      <c r="C23" s="14">
        <v>44050</v>
      </c>
      <c r="D23" s="14">
        <v>44050</v>
      </c>
      <c r="E23" s="14" t="s">
        <v>21</v>
      </c>
      <c r="F23" t="s">
        <v>42</v>
      </c>
      <c r="G23" s="19"/>
      <c r="H23" s="16">
        <v>120</v>
      </c>
      <c r="I23" s="16">
        <v>0</v>
      </c>
      <c r="J23" s="16">
        <f t="shared" si="0"/>
        <v>120</v>
      </c>
      <c r="K23" s="16">
        <f t="shared" si="4"/>
        <v>15.780000000000001</v>
      </c>
      <c r="L23" s="20">
        <v>5</v>
      </c>
      <c r="M23" s="16">
        <v>28</v>
      </c>
      <c r="N23" s="16">
        <f t="shared" si="1"/>
        <v>71.22</v>
      </c>
      <c r="O23" s="17"/>
      <c r="R23" s="17">
        <f t="shared" si="2"/>
        <v>0.6193043478260869</v>
      </c>
      <c r="T23" s="13">
        <f t="shared" si="5"/>
        <v>4.2857142857142856</v>
      </c>
      <c r="U23" s="16">
        <f>SUM(N$3:N23)</f>
        <v>1461.6130000000001</v>
      </c>
    </row>
    <row r="24" spans="1:21" x14ac:dyDescent="0.2">
      <c r="A24" s="12">
        <v>22</v>
      </c>
      <c r="B24" s="13">
        <f t="shared" si="3"/>
        <v>0</v>
      </c>
      <c r="C24" s="14">
        <v>44050</v>
      </c>
      <c r="D24" s="14">
        <v>44050</v>
      </c>
      <c r="E24" s="14" t="s">
        <v>21</v>
      </c>
      <c r="F24" s="18" t="s">
        <v>43</v>
      </c>
      <c r="G24" s="19"/>
      <c r="H24" s="16">
        <v>60</v>
      </c>
      <c r="I24" s="16">
        <v>0</v>
      </c>
      <c r="J24" s="16">
        <f t="shared" si="0"/>
        <v>60</v>
      </c>
      <c r="K24" s="16">
        <f t="shared" si="4"/>
        <v>8.0400000000000009</v>
      </c>
      <c r="L24" s="20">
        <v>6</v>
      </c>
      <c r="M24" s="16">
        <v>14</v>
      </c>
      <c r="N24" s="16">
        <f t="shared" si="1"/>
        <v>31.96</v>
      </c>
      <c r="O24" s="17"/>
      <c r="R24" s="17">
        <f t="shared" si="2"/>
        <v>0.59185185185185185</v>
      </c>
      <c r="T24" s="13">
        <f t="shared" si="5"/>
        <v>4.2857142857142856</v>
      </c>
      <c r="U24" s="16">
        <f>SUM(N$3:N24)</f>
        <v>1493.5730000000001</v>
      </c>
    </row>
    <row r="25" spans="1:21" x14ac:dyDescent="0.2">
      <c r="A25" s="12">
        <v>23</v>
      </c>
      <c r="B25" s="13">
        <f t="shared" si="3"/>
        <v>0</v>
      </c>
      <c r="C25" s="14">
        <v>44050</v>
      </c>
      <c r="D25" s="14">
        <v>44050</v>
      </c>
      <c r="E25" s="14" t="s">
        <v>21</v>
      </c>
      <c r="F25" t="s">
        <v>44</v>
      </c>
      <c r="G25" s="19"/>
      <c r="H25" s="16">
        <v>320</v>
      </c>
      <c r="I25" s="16">
        <v>0</v>
      </c>
      <c r="J25" s="16">
        <f t="shared" si="0"/>
        <v>320</v>
      </c>
      <c r="K25" s="16">
        <f t="shared" si="4"/>
        <v>41.58</v>
      </c>
      <c r="L25" s="20">
        <v>27</v>
      </c>
      <c r="M25" s="16">
        <v>113</v>
      </c>
      <c r="N25" s="16">
        <f t="shared" si="1"/>
        <v>138.42000000000002</v>
      </c>
      <c r="O25" s="17"/>
      <c r="R25" s="17">
        <f t="shared" si="2"/>
        <v>0.47242320819112632</v>
      </c>
      <c r="T25" s="13">
        <f t="shared" si="5"/>
        <v>2.831858407079646</v>
      </c>
      <c r="U25" s="16">
        <f>SUM(N$3:N25)</f>
        <v>1631.9930000000002</v>
      </c>
    </row>
    <row r="26" spans="1:21" x14ac:dyDescent="0.2">
      <c r="A26" s="12">
        <v>24</v>
      </c>
      <c r="B26" s="13">
        <f t="shared" si="3"/>
        <v>7</v>
      </c>
      <c r="C26" s="14">
        <v>44044</v>
      </c>
      <c r="D26" s="14">
        <v>44051</v>
      </c>
      <c r="E26" s="14" t="s">
        <v>21</v>
      </c>
      <c r="F26" s="21" t="s">
        <v>45</v>
      </c>
      <c r="G26" s="19"/>
      <c r="H26" s="16">
        <v>265</v>
      </c>
      <c r="I26" s="16">
        <v>0</v>
      </c>
      <c r="J26" s="16">
        <f t="shared" si="0"/>
        <v>265</v>
      </c>
      <c r="K26" s="16">
        <f t="shared" si="4"/>
        <v>34.484999999999999</v>
      </c>
      <c r="L26" s="20">
        <v>17</v>
      </c>
      <c r="M26" s="16">
        <v>58.5</v>
      </c>
      <c r="N26" s="16">
        <f t="shared" si="1"/>
        <v>155.01499999999999</v>
      </c>
      <c r="O26" s="17"/>
      <c r="R26" s="17">
        <f t="shared" si="2"/>
        <v>0.62506048387096769</v>
      </c>
      <c r="T26" s="13">
        <f t="shared" si="5"/>
        <v>4.5299145299145298</v>
      </c>
      <c r="U26" s="16">
        <f>SUM(N$3:N26)</f>
        <v>1787.0080000000003</v>
      </c>
    </row>
    <row r="27" spans="1:21" x14ac:dyDescent="0.2">
      <c r="A27" s="12">
        <v>25</v>
      </c>
      <c r="B27" s="13">
        <f t="shared" si="3"/>
        <v>4</v>
      </c>
      <c r="C27" s="14">
        <v>44047</v>
      </c>
      <c r="D27" s="14">
        <v>44051</v>
      </c>
      <c r="E27" s="14" t="s">
        <v>21</v>
      </c>
      <c r="F27" s="15" t="s">
        <v>46</v>
      </c>
      <c r="G27" s="19"/>
      <c r="H27" s="16">
        <v>150</v>
      </c>
      <c r="I27" s="16">
        <v>0</v>
      </c>
      <c r="J27" s="16">
        <f t="shared" si="0"/>
        <v>150</v>
      </c>
      <c r="K27" s="16">
        <f t="shared" si="4"/>
        <v>19.650000000000002</v>
      </c>
      <c r="L27" s="16">
        <v>0</v>
      </c>
      <c r="M27" s="16">
        <v>28</v>
      </c>
      <c r="N27" s="16">
        <f t="shared" si="1"/>
        <v>102.35</v>
      </c>
      <c r="O27" s="17"/>
      <c r="R27" s="17">
        <f t="shared" si="2"/>
        <v>0.68233333333333335</v>
      </c>
      <c r="T27" s="13">
        <f t="shared" si="5"/>
        <v>5.3571428571428568</v>
      </c>
      <c r="U27" s="16">
        <f>SUM(N$3:N27)</f>
        <v>1889.3580000000002</v>
      </c>
    </row>
    <row r="28" spans="1:21" x14ac:dyDescent="0.2">
      <c r="A28" s="12">
        <v>26</v>
      </c>
      <c r="B28" s="13">
        <f t="shared" si="3"/>
        <v>10</v>
      </c>
      <c r="C28" s="14">
        <v>44042</v>
      </c>
      <c r="D28" s="14">
        <v>44052</v>
      </c>
      <c r="E28" s="14" t="s">
        <v>21</v>
      </c>
      <c r="F28" s="15" t="s">
        <v>47</v>
      </c>
      <c r="G28" s="19"/>
      <c r="H28" s="16">
        <v>35</v>
      </c>
      <c r="I28" s="16">
        <v>0</v>
      </c>
      <c r="J28" s="16">
        <f t="shared" si="0"/>
        <v>35</v>
      </c>
      <c r="K28" s="16">
        <f t="shared" si="4"/>
        <v>4.8150000000000004</v>
      </c>
      <c r="L28" s="16">
        <v>4</v>
      </c>
      <c r="M28" s="16">
        <v>18</v>
      </c>
      <c r="N28" s="16">
        <f t="shared" si="1"/>
        <v>8.1849999999999987</v>
      </c>
      <c r="O28" s="17"/>
      <c r="R28" s="17">
        <f t="shared" si="2"/>
        <v>0.26403225806451608</v>
      </c>
      <c r="T28" s="13">
        <f t="shared" si="5"/>
        <v>1.9444444444444444</v>
      </c>
      <c r="U28" s="16">
        <f>SUM(N$3:N28)</f>
        <v>1897.5430000000001</v>
      </c>
    </row>
    <row r="29" spans="1:21" x14ac:dyDescent="0.2">
      <c r="A29" s="12">
        <v>27</v>
      </c>
      <c r="B29" s="13">
        <f t="shared" si="3"/>
        <v>9</v>
      </c>
      <c r="C29" s="14">
        <v>44045</v>
      </c>
      <c r="D29" s="14">
        <v>44054</v>
      </c>
      <c r="E29" s="14" t="s">
        <v>21</v>
      </c>
      <c r="F29" s="19" t="s">
        <v>48</v>
      </c>
      <c r="G29" s="19"/>
      <c r="H29" s="16">
        <v>300</v>
      </c>
      <c r="I29" s="16">
        <v>0</v>
      </c>
      <c r="J29" s="16">
        <f t="shared" si="0"/>
        <v>300</v>
      </c>
      <c r="K29" s="16">
        <f t="shared" si="4"/>
        <v>39</v>
      </c>
      <c r="L29" s="20">
        <v>8</v>
      </c>
      <c r="M29" s="16">
        <v>58.5</v>
      </c>
      <c r="N29" s="16">
        <f t="shared" si="1"/>
        <v>194.5</v>
      </c>
      <c r="O29" s="17"/>
      <c r="R29" s="17">
        <f t="shared" si="2"/>
        <v>0.66609589041095896</v>
      </c>
      <c r="T29" s="13">
        <f t="shared" si="5"/>
        <v>5.1282051282051286</v>
      </c>
      <c r="U29" s="16">
        <f>SUM(N$3:N29)</f>
        <v>2092.0430000000001</v>
      </c>
    </row>
    <row r="30" spans="1:21" x14ac:dyDescent="0.2">
      <c r="A30" s="12">
        <v>28</v>
      </c>
      <c r="B30" s="13">
        <f t="shared" si="3"/>
        <v>0</v>
      </c>
      <c r="C30" s="14">
        <v>44060</v>
      </c>
      <c r="D30" s="14">
        <v>44060</v>
      </c>
      <c r="E30" s="14" t="s">
        <v>21</v>
      </c>
      <c r="F30" t="s">
        <v>49</v>
      </c>
      <c r="G30" s="19"/>
      <c r="H30" s="16">
        <v>100</v>
      </c>
      <c r="I30" s="16">
        <v>0</v>
      </c>
      <c r="J30" s="16">
        <f t="shared" si="0"/>
        <v>100</v>
      </c>
      <c r="K30" s="16">
        <f t="shared" si="4"/>
        <v>13.200000000000001</v>
      </c>
      <c r="L30" s="20">
        <v>4</v>
      </c>
      <c r="M30" s="16">
        <v>24</v>
      </c>
      <c r="N30" s="16">
        <f t="shared" si="1"/>
        <v>58.8</v>
      </c>
      <c r="O30" s="17"/>
      <c r="R30" s="17">
        <f t="shared" si="2"/>
        <v>0.61249999999999993</v>
      </c>
      <c r="T30" s="13">
        <f t="shared" si="5"/>
        <v>4.166666666666667</v>
      </c>
      <c r="U30" s="16">
        <f>SUM(N$3:N30)</f>
        <v>2150.8430000000003</v>
      </c>
    </row>
    <row r="31" spans="1:21" x14ac:dyDescent="0.2">
      <c r="A31" s="12">
        <v>29</v>
      </c>
      <c r="B31" s="13">
        <f t="shared" si="3"/>
        <v>2</v>
      </c>
      <c r="C31" s="14">
        <v>44060</v>
      </c>
      <c r="D31" s="14">
        <v>44062</v>
      </c>
      <c r="E31" s="14" t="s">
        <v>21</v>
      </c>
      <c r="F31" s="18" t="s">
        <v>50</v>
      </c>
      <c r="G31" s="19"/>
      <c r="H31" s="16">
        <v>110</v>
      </c>
      <c r="I31" s="16">
        <v>0</v>
      </c>
      <c r="J31" s="16">
        <f t="shared" si="0"/>
        <v>110</v>
      </c>
      <c r="K31" s="16">
        <f t="shared" si="4"/>
        <v>14.490000000000002</v>
      </c>
      <c r="L31" s="20">
        <v>15</v>
      </c>
      <c r="M31" s="16">
        <v>14</v>
      </c>
      <c r="N31" s="16">
        <f t="shared" si="1"/>
        <v>66.509999999999991</v>
      </c>
      <c r="O31" s="17"/>
      <c r="R31" s="17">
        <f t="shared" si="2"/>
        <v>0.70010526315789467</v>
      </c>
      <c r="T31" s="13">
        <f t="shared" si="5"/>
        <v>7.8571428571428568</v>
      </c>
      <c r="U31" s="16">
        <f>SUM(N$3:N31)</f>
        <v>2217.3530000000001</v>
      </c>
    </row>
    <row r="32" spans="1:21" x14ac:dyDescent="0.2">
      <c r="A32" s="12">
        <v>30</v>
      </c>
      <c r="B32" s="13">
        <f t="shared" si="3"/>
        <v>8</v>
      </c>
      <c r="C32" s="14">
        <v>44056</v>
      </c>
      <c r="D32" s="14">
        <v>44064</v>
      </c>
      <c r="E32" s="14" t="s">
        <v>21</v>
      </c>
      <c r="F32" t="s">
        <v>51</v>
      </c>
      <c r="G32" s="19"/>
      <c r="H32" s="16">
        <v>80</v>
      </c>
      <c r="I32" s="16">
        <v>0</v>
      </c>
      <c r="J32" s="16">
        <f t="shared" si="0"/>
        <v>80</v>
      </c>
      <c r="K32" s="16">
        <f t="shared" si="4"/>
        <v>10.620000000000001</v>
      </c>
      <c r="L32" s="20">
        <v>5</v>
      </c>
      <c r="M32" s="16">
        <v>27</v>
      </c>
      <c r="N32" s="16">
        <f t="shared" si="1"/>
        <v>37.379999999999995</v>
      </c>
      <c r="O32" s="17"/>
      <c r="R32" s="17">
        <f t="shared" si="2"/>
        <v>0.49839999999999995</v>
      </c>
      <c r="T32" s="13">
        <f t="shared" si="5"/>
        <v>2.9629629629629628</v>
      </c>
      <c r="U32" s="16">
        <f>SUM(N$3:N32)</f>
        <v>2254.7330000000002</v>
      </c>
    </row>
    <row r="33" spans="1:21" x14ac:dyDescent="0.2">
      <c r="A33" s="12">
        <v>31</v>
      </c>
      <c r="B33" s="13">
        <f t="shared" si="3"/>
        <v>6</v>
      </c>
      <c r="C33" s="14">
        <v>44058</v>
      </c>
      <c r="D33" s="14">
        <v>44064</v>
      </c>
      <c r="E33" s="14" t="s">
        <v>21</v>
      </c>
      <c r="F33" t="s">
        <v>52</v>
      </c>
      <c r="G33" s="19"/>
      <c r="H33" s="16">
        <v>35</v>
      </c>
      <c r="I33" s="16">
        <v>0</v>
      </c>
      <c r="J33" s="16">
        <f t="shared" si="0"/>
        <v>35</v>
      </c>
      <c r="K33" s="16">
        <f t="shared" si="4"/>
        <v>4.8150000000000004</v>
      </c>
      <c r="L33" s="16">
        <v>0</v>
      </c>
      <c r="M33" s="16">
        <v>21</v>
      </c>
      <c r="N33" s="16">
        <f t="shared" si="1"/>
        <v>9.1849999999999987</v>
      </c>
      <c r="O33" s="17"/>
      <c r="R33" s="17">
        <f t="shared" si="2"/>
        <v>0.2624285714285714</v>
      </c>
      <c r="T33" s="13">
        <f t="shared" si="5"/>
        <v>1.6666666666666667</v>
      </c>
      <c r="U33" s="16">
        <f>SUM(N$3:N33)</f>
        <v>2263.9180000000001</v>
      </c>
    </row>
    <row r="34" spans="1:21" x14ac:dyDescent="0.2">
      <c r="A34" s="12">
        <v>32</v>
      </c>
      <c r="B34" s="13">
        <f t="shared" si="3"/>
        <v>9</v>
      </c>
      <c r="C34" s="14">
        <v>44057</v>
      </c>
      <c r="D34" s="14">
        <v>44066</v>
      </c>
      <c r="E34" s="14" t="s">
        <v>21</v>
      </c>
      <c r="F34" t="s">
        <v>53</v>
      </c>
      <c r="G34" s="19"/>
      <c r="H34" s="16">
        <v>120</v>
      </c>
      <c r="I34" s="16">
        <v>0</v>
      </c>
      <c r="J34" s="16">
        <f t="shared" si="0"/>
        <v>120</v>
      </c>
      <c r="K34" s="16">
        <f t="shared" si="4"/>
        <v>15.780000000000001</v>
      </c>
      <c r="L34" s="16">
        <v>5</v>
      </c>
      <c r="M34" s="16">
        <v>34</v>
      </c>
      <c r="N34" s="16">
        <f t="shared" si="1"/>
        <v>65.22</v>
      </c>
      <c r="O34" s="17"/>
      <c r="R34" s="17">
        <f t="shared" si="2"/>
        <v>0.56713043478260872</v>
      </c>
      <c r="T34" s="13">
        <f t="shared" si="5"/>
        <v>3.5294117647058822</v>
      </c>
      <c r="U34" s="16">
        <f>SUM(N$3:N34)</f>
        <v>2329.1379999999999</v>
      </c>
    </row>
    <row r="35" spans="1:21" x14ac:dyDescent="0.2">
      <c r="A35" s="12">
        <v>33</v>
      </c>
      <c r="B35" s="13">
        <f t="shared" si="3"/>
        <v>0</v>
      </c>
      <c r="C35" s="14">
        <v>44066</v>
      </c>
      <c r="D35" s="14">
        <v>44066</v>
      </c>
      <c r="E35" s="14" t="s">
        <v>21</v>
      </c>
      <c r="F35" t="s">
        <v>54</v>
      </c>
      <c r="G35" s="19"/>
      <c r="H35" s="16">
        <v>70</v>
      </c>
      <c r="I35" s="16">
        <v>0</v>
      </c>
      <c r="J35" s="16">
        <f t="shared" si="0"/>
        <v>70</v>
      </c>
      <c r="K35" s="16">
        <f t="shared" si="4"/>
        <v>9.3300000000000018</v>
      </c>
      <c r="L35" s="16">
        <v>0</v>
      </c>
      <c r="M35" s="16">
        <v>32</v>
      </c>
      <c r="N35" s="16">
        <f t="shared" si="1"/>
        <v>28.67</v>
      </c>
      <c r="O35" s="17"/>
      <c r="R35" s="17">
        <f t="shared" si="2"/>
        <v>0.40957142857142859</v>
      </c>
      <c r="T35" s="13">
        <f t="shared" si="5"/>
        <v>2.1875</v>
      </c>
      <c r="U35" s="16">
        <f>SUM(N$3:N35)</f>
        <v>2357.808</v>
      </c>
    </row>
    <row r="36" spans="1:21" x14ac:dyDescent="0.2">
      <c r="A36" s="12">
        <v>34</v>
      </c>
      <c r="B36" s="13">
        <f t="shared" si="3"/>
        <v>1</v>
      </c>
      <c r="C36" s="14">
        <v>44068</v>
      </c>
      <c r="D36" s="14">
        <v>44069</v>
      </c>
      <c r="E36" s="14" t="s">
        <v>21</v>
      </c>
      <c r="F36" t="s">
        <v>55</v>
      </c>
      <c r="G36" s="19"/>
      <c r="H36" s="16">
        <v>35</v>
      </c>
      <c r="I36" s="16">
        <v>0</v>
      </c>
      <c r="J36" s="16">
        <f t="shared" si="0"/>
        <v>35</v>
      </c>
      <c r="K36" s="16">
        <f t="shared" si="4"/>
        <v>4.8150000000000004</v>
      </c>
      <c r="L36" s="16">
        <v>2.84</v>
      </c>
      <c r="M36" s="16">
        <v>14</v>
      </c>
      <c r="N36" s="16">
        <f t="shared" si="1"/>
        <v>13.344999999999999</v>
      </c>
      <c r="O36" s="17"/>
      <c r="R36" s="17">
        <f t="shared" si="2"/>
        <v>0.41495646766169153</v>
      </c>
      <c r="T36" s="13">
        <f t="shared" si="5"/>
        <v>2.5</v>
      </c>
      <c r="U36" s="16">
        <f>SUM(N$3:N36)</f>
        <v>2371.1529999999998</v>
      </c>
    </row>
    <row r="37" spans="1:21" x14ac:dyDescent="0.2">
      <c r="A37" s="12">
        <v>35</v>
      </c>
      <c r="B37" s="13">
        <f t="shared" si="3"/>
        <v>4</v>
      </c>
      <c r="C37" s="14">
        <v>44065</v>
      </c>
      <c r="D37" s="14">
        <v>44069</v>
      </c>
      <c r="E37" s="14" t="s">
        <v>21</v>
      </c>
      <c r="F37" t="s">
        <v>56</v>
      </c>
      <c r="G37" s="19"/>
      <c r="H37" s="16">
        <v>220</v>
      </c>
      <c r="I37" s="16">
        <v>0</v>
      </c>
      <c r="J37" s="16">
        <f t="shared" si="0"/>
        <v>220</v>
      </c>
      <c r="K37" s="16">
        <f t="shared" si="4"/>
        <v>28.680000000000003</v>
      </c>
      <c r="L37" s="16">
        <v>4</v>
      </c>
      <c r="M37" s="16">
        <v>22</v>
      </c>
      <c r="N37" s="16">
        <f t="shared" si="1"/>
        <v>165.32</v>
      </c>
      <c r="O37" s="17"/>
      <c r="R37" s="17">
        <f t="shared" si="2"/>
        <v>0.76537037037037037</v>
      </c>
      <c r="T37" s="13">
        <f t="shared" si="5"/>
        <v>10</v>
      </c>
      <c r="U37" s="16">
        <f>SUM(N$3:N37)</f>
        <v>2536.473</v>
      </c>
    </row>
    <row r="38" spans="1:21" x14ac:dyDescent="0.2">
      <c r="A38" s="12">
        <v>36</v>
      </c>
      <c r="B38" s="13">
        <f t="shared" si="3"/>
        <v>19</v>
      </c>
      <c r="C38" s="14">
        <v>44050</v>
      </c>
      <c r="D38" s="14">
        <v>44069</v>
      </c>
      <c r="E38" s="14" t="s">
        <v>21</v>
      </c>
      <c r="F38" t="s">
        <v>57</v>
      </c>
      <c r="G38" s="19"/>
      <c r="H38" s="16">
        <v>500</v>
      </c>
      <c r="I38" s="16">
        <v>0</v>
      </c>
      <c r="J38" s="16">
        <f t="shared" si="0"/>
        <v>500</v>
      </c>
      <c r="K38" s="16">
        <f t="shared" si="4"/>
        <v>64.8</v>
      </c>
      <c r="L38" s="16">
        <v>5</v>
      </c>
      <c r="M38" s="16">
        <v>200</v>
      </c>
      <c r="N38" s="16">
        <f t="shared" si="1"/>
        <v>230.2</v>
      </c>
      <c r="O38" s="17"/>
      <c r="R38" s="17">
        <f t="shared" si="2"/>
        <v>0.46505050505050505</v>
      </c>
      <c r="T38" s="13">
        <f t="shared" si="5"/>
        <v>2.5</v>
      </c>
      <c r="U38" s="16">
        <f>SUM(N$3:N38)</f>
        <v>2766.6729999999998</v>
      </c>
    </row>
    <row r="39" spans="1:21" x14ac:dyDescent="0.2">
      <c r="A39" s="12">
        <v>37</v>
      </c>
      <c r="B39" s="13">
        <f t="shared" si="3"/>
        <v>13</v>
      </c>
      <c r="C39" s="14">
        <v>44056</v>
      </c>
      <c r="D39" s="14">
        <v>44069</v>
      </c>
      <c r="E39" s="14" t="s">
        <v>21</v>
      </c>
      <c r="F39" t="s">
        <v>58</v>
      </c>
      <c r="G39" s="19"/>
      <c r="H39" s="16">
        <v>80</v>
      </c>
      <c r="I39" s="16">
        <v>0</v>
      </c>
      <c r="J39" s="16">
        <f t="shared" si="0"/>
        <v>80</v>
      </c>
      <c r="K39" s="16">
        <f t="shared" si="4"/>
        <v>10.620000000000001</v>
      </c>
      <c r="L39" s="16">
        <v>0</v>
      </c>
      <c r="M39" s="16">
        <v>27</v>
      </c>
      <c r="N39" s="16">
        <f t="shared" si="1"/>
        <v>42.379999999999995</v>
      </c>
      <c r="O39" s="17"/>
      <c r="R39" s="17">
        <f t="shared" si="2"/>
        <v>0.52974999999999994</v>
      </c>
      <c r="T39" s="13">
        <f t="shared" si="5"/>
        <v>2.9629629629629628</v>
      </c>
      <c r="U39" s="16">
        <f>SUM(N$3:N39)</f>
        <v>2809.0529999999999</v>
      </c>
    </row>
    <row r="40" spans="1:21" x14ac:dyDescent="0.2">
      <c r="A40" s="12">
        <v>38</v>
      </c>
      <c r="B40" s="13">
        <f t="shared" si="3"/>
        <v>1</v>
      </c>
      <c r="C40" s="14">
        <v>44068</v>
      </c>
      <c r="D40" s="14">
        <v>44069</v>
      </c>
      <c r="E40" s="14" t="s">
        <v>21</v>
      </c>
      <c r="F40" t="s">
        <v>59</v>
      </c>
      <c r="G40" s="19"/>
      <c r="H40" s="16">
        <v>80</v>
      </c>
      <c r="I40" s="16">
        <v>0</v>
      </c>
      <c r="J40" s="16">
        <f t="shared" si="0"/>
        <v>80</v>
      </c>
      <c r="K40" s="16">
        <f t="shared" si="4"/>
        <v>10.620000000000001</v>
      </c>
      <c r="L40" s="16">
        <v>0</v>
      </c>
      <c r="M40" s="16">
        <v>30</v>
      </c>
      <c r="N40" s="16">
        <f t="shared" si="1"/>
        <v>39.379999999999995</v>
      </c>
      <c r="O40" s="17"/>
      <c r="R40" s="17">
        <f t="shared" si="2"/>
        <v>0.49224999999999997</v>
      </c>
      <c r="T40" s="13">
        <f t="shared" si="5"/>
        <v>2.6666666666666665</v>
      </c>
      <c r="U40" s="16">
        <f>SUM(N$3:N40)</f>
        <v>2848.433</v>
      </c>
    </row>
    <row r="41" spans="1:21" x14ac:dyDescent="0.2">
      <c r="A41" s="12">
        <v>39</v>
      </c>
      <c r="B41" s="13">
        <f t="shared" si="3"/>
        <v>16</v>
      </c>
      <c r="C41" s="14">
        <v>44055</v>
      </c>
      <c r="D41" s="14">
        <v>44071</v>
      </c>
      <c r="E41" s="14" t="s">
        <v>21</v>
      </c>
      <c r="F41" t="s">
        <v>60</v>
      </c>
      <c r="G41" s="19"/>
      <c r="H41" s="16">
        <v>60</v>
      </c>
      <c r="I41" s="16">
        <v>0</v>
      </c>
      <c r="J41" s="16">
        <f t="shared" si="0"/>
        <v>60</v>
      </c>
      <c r="K41" s="16">
        <f t="shared" si="4"/>
        <v>8.0400000000000009</v>
      </c>
      <c r="L41" s="22">
        <v>5</v>
      </c>
      <c r="M41" s="16">
        <v>4</v>
      </c>
      <c r="N41" s="16">
        <f t="shared" si="1"/>
        <v>42.96</v>
      </c>
      <c r="O41" s="17"/>
      <c r="R41" s="17">
        <f t="shared" si="2"/>
        <v>0.78109090909090906</v>
      </c>
      <c r="T41" s="13">
        <f t="shared" si="5"/>
        <v>15</v>
      </c>
      <c r="U41" s="16">
        <f>SUM(N$3:N41)</f>
        <v>2891.393</v>
      </c>
    </row>
    <row r="42" spans="1:21" x14ac:dyDescent="0.2">
      <c r="A42" s="12">
        <v>40</v>
      </c>
      <c r="B42" s="13">
        <f t="shared" si="3"/>
        <v>0</v>
      </c>
      <c r="C42" s="14">
        <v>44072</v>
      </c>
      <c r="D42" s="14">
        <v>44072</v>
      </c>
      <c r="E42" s="14" t="s">
        <v>21</v>
      </c>
      <c r="F42" s="18" t="s">
        <v>61</v>
      </c>
      <c r="G42" s="19"/>
      <c r="H42" s="16">
        <v>40</v>
      </c>
      <c r="I42" s="16">
        <v>0</v>
      </c>
      <c r="J42" s="16">
        <f t="shared" si="0"/>
        <v>40</v>
      </c>
      <c r="K42" s="16">
        <f t="shared" si="4"/>
        <v>5.46</v>
      </c>
      <c r="L42" s="16">
        <v>4</v>
      </c>
      <c r="M42" s="16">
        <v>17.600000000000001</v>
      </c>
      <c r="N42" s="16">
        <f t="shared" si="1"/>
        <v>12.939999999999998</v>
      </c>
      <c r="O42" s="17"/>
      <c r="R42" s="17">
        <f t="shared" si="2"/>
        <v>0.3594444444444444</v>
      </c>
      <c r="T42" s="13">
        <f t="shared" si="5"/>
        <v>2.2727272727272725</v>
      </c>
      <c r="U42" s="16">
        <f>SUM(N$3:N42)</f>
        <v>2904.3330000000001</v>
      </c>
    </row>
    <row r="43" spans="1:21" x14ac:dyDescent="0.2">
      <c r="A43" s="12">
        <v>41</v>
      </c>
      <c r="B43" s="13">
        <f t="shared" si="3"/>
        <v>0</v>
      </c>
      <c r="C43" s="14">
        <v>44072</v>
      </c>
      <c r="D43" s="14">
        <v>44072</v>
      </c>
      <c r="E43" s="14" t="s">
        <v>21</v>
      </c>
      <c r="F43" t="s">
        <v>62</v>
      </c>
      <c r="G43" s="19"/>
      <c r="H43" s="16">
        <v>340</v>
      </c>
      <c r="I43" s="16">
        <v>0</v>
      </c>
      <c r="J43" s="16">
        <f t="shared" si="0"/>
        <v>340</v>
      </c>
      <c r="K43" s="16">
        <f t="shared" si="4"/>
        <v>44.16</v>
      </c>
      <c r="L43" s="20">
        <v>20</v>
      </c>
      <c r="M43" s="16">
        <v>113</v>
      </c>
      <c r="N43" s="16">
        <f t="shared" si="1"/>
        <v>162.84000000000003</v>
      </c>
      <c r="O43" s="17"/>
      <c r="R43" s="17">
        <f t="shared" si="2"/>
        <v>0.50887500000000008</v>
      </c>
      <c r="T43" s="13">
        <f t="shared" si="5"/>
        <v>3.0088495575221237</v>
      </c>
      <c r="U43" s="16">
        <f>SUM(N$3:N43)</f>
        <v>3067.1730000000002</v>
      </c>
    </row>
    <row r="44" spans="1:21" x14ac:dyDescent="0.2">
      <c r="A44" s="12">
        <v>42</v>
      </c>
      <c r="B44" s="13">
        <f t="shared" si="3"/>
        <v>33</v>
      </c>
      <c r="C44" s="14">
        <v>44042</v>
      </c>
      <c r="D44" s="14">
        <v>44075</v>
      </c>
      <c r="E44" s="14" t="s">
        <v>21</v>
      </c>
      <c r="F44" t="s">
        <v>63</v>
      </c>
      <c r="G44" s="19"/>
      <c r="H44" s="16">
        <v>113</v>
      </c>
      <c r="I44" s="16">
        <v>0</v>
      </c>
      <c r="J44" s="16">
        <f t="shared" si="0"/>
        <v>113</v>
      </c>
      <c r="K44" s="16">
        <f t="shared" si="4"/>
        <v>14.877000000000001</v>
      </c>
      <c r="L44" s="16">
        <v>0</v>
      </c>
      <c r="M44" s="16">
        <v>37</v>
      </c>
      <c r="N44" s="16">
        <f t="shared" si="1"/>
        <v>61.123000000000005</v>
      </c>
      <c r="O44" s="17"/>
      <c r="R44" s="17">
        <f t="shared" si="2"/>
        <v>0.54091150442477876</v>
      </c>
      <c r="T44" s="13">
        <f t="shared" si="5"/>
        <v>3.0540540540540539</v>
      </c>
      <c r="U44" s="16">
        <f>SUM(N$3:N44)</f>
        <v>3128.2960000000003</v>
      </c>
    </row>
    <row r="45" spans="1:21" x14ac:dyDescent="0.2">
      <c r="A45" s="12">
        <v>43</v>
      </c>
      <c r="B45" s="13">
        <f t="shared" si="3"/>
        <v>34</v>
      </c>
      <c r="C45" s="14">
        <v>44041</v>
      </c>
      <c r="D45" s="14">
        <v>44075</v>
      </c>
      <c r="E45" s="14" t="s">
        <v>21</v>
      </c>
      <c r="F45" t="s">
        <v>64</v>
      </c>
      <c r="G45" s="19"/>
      <c r="H45" s="16">
        <v>113</v>
      </c>
      <c r="I45" s="16">
        <v>0</v>
      </c>
      <c r="J45" s="16">
        <f t="shared" si="0"/>
        <v>113</v>
      </c>
      <c r="K45" s="16">
        <f t="shared" si="4"/>
        <v>14.877000000000001</v>
      </c>
      <c r="L45" s="16">
        <v>20</v>
      </c>
      <c r="M45" s="16">
        <v>18.5</v>
      </c>
      <c r="N45" s="16">
        <f t="shared" si="1"/>
        <v>59.623000000000005</v>
      </c>
      <c r="O45" s="17"/>
      <c r="R45" s="17">
        <f t="shared" si="2"/>
        <v>0.64110752688172046</v>
      </c>
      <c r="T45" s="13">
        <f t="shared" si="5"/>
        <v>6.1081081081081079</v>
      </c>
      <c r="U45" s="16">
        <f>SUM(N$3:N45)</f>
        <v>3187.9190000000003</v>
      </c>
    </row>
    <row r="46" spans="1:21" x14ac:dyDescent="0.2">
      <c r="A46" s="12">
        <v>44</v>
      </c>
      <c r="B46" s="13">
        <f t="shared" si="3"/>
        <v>0</v>
      </c>
      <c r="C46" s="14">
        <v>44075</v>
      </c>
      <c r="D46" s="14">
        <v>44075</v>
      </c>
      <c r="E46" s="14" t="s">
        <v>21</v>
      </c>
      <c r="F46" t="s">
        <v>65</v>
      </c>
      <c r="G46" s="19"/>
      <c r="H46" s="16">
        <v>250</v>
      </c>
      <c r="I46" s="16">
        <v>0</v>
      </c>
      <c r="J46" s="16">
        <f t="shared" si="0"/>
        <v>250</v>
      </c>
      <c r="K46" s="16">
        <f t="shared" si="4"/>
        <v>32.549999999999997</v>
      </c>
      <c r="L46" s="20">
        <v>3</v>
      </c>
      <c r="M46" s="16">
        <v>46</v>
      </c>
      <c r="N46" s="16">
        <f t="shared" si="1"/>
        <v>168.45</v>
      </c>
      <c r="O46" s="17"/>
      <c r="R46" s="17">
        <f t="shared" si="2"/>
        <v>0.6819838056680162</v>
      </c>
      <c r="T46" s="13">
        <f t="shared" si="5"/>
        <v>5.4347826086956523</v>
      </c>
      <c r="U46" s="16">
        <f>SUM(N$3:N46)</f>
        <v>3356.3690000000001</v>
      </c>
    </row>
    <row r="47" spans="1:21" x14ac:dyDescent="0.2">
      <c r="A47" s="12">
        <v>45</v>
      </c>
      <c r="B47" s="13">
        <f t="shared" si="3"/>
        <v>0</v>
      </c>
      <c r="C47" s="14">
        <v>44077</v>
      </c>
      <c r="D47" s="14">
        <v>44077</v>
      </c>
      <c r="E47" s="14" t="s">
        <v>21</v>
      </c>
      <c r="F47" t="s">
        <v>66</v>
      </c>
      <c r="G47" s="19"/>
      <c r="H47" s="16">
        <v>25</v>
      </c>
      <c r="I47" s="16">
        <v>0</v>
      </c>
      <c r="J47" s="16">
        <f t="shared" si="0"/>
        <v>25</v>
      </c>
      <c r="K47" s="16">
        <f t="shared" si="4"/>
        <v>3.5249999999999999</v>
      </c>
      <c r="L47" s="16">
        <v>5</v>
      </c>
      <c r="M47" s="16">
        <v>12</v>
      </c>
      <c r="N47" s="16">
        <f t="shared" si="1"/>
        <v>4.4750000000000014</v>
      </c>
      <c r="O47" s="17"/>
      <c r="R47" s="17">
        <f t="shared" si="2"/>
        <v>0.22375000000000006</v>
      </c>
      <c r="T47" s="13">
        <f t="shared" si="5"/>
        <v>2.0833333333333335</v>
      </c>
      <c r="U47" s="16">
        <f>SUM(N$3:N47)</f>
        <v>3360.8440000000001</v>
      </c>
    </row>
    <row r="48" spans="1:21" x14ac:dyDescent="0.2">
      <c r="A48" s="12">
        <v>46</v>
      </c>
      <c r="B48" s="13">
        <f t="shared" si="3"/>
        <v>1</v>
      </c>
      <c r="C48" s="14">
        <v>44076</v>
      </c>
      <c r="D48" s="14">
        <v>44077</v>
      </c>
      <c r="E48" s="14" t="s">
        <v>21</v>
      </c>
      <c r="F48" t="s">
        <v>67</v>
      </c>
      <c r="G48" s="19"/>
      <c r="H48" s="16">
        <v>150</v>
      </c>
      <c r="I48" s="16">
        <v>0</v>
      </c>
      <c r="J48" s="16">
        <f t="shared" si="0"/>
        <v>150</v>
      </c>
      <c r="K48" s="16">
        <f t="shared" si="4"/>
        <v>19.650000000000002</v>
      </c>
      <c r="L48" s="16">
        <v>5</v>
      </c>
      <c r="M48" s="16">
        <v>42</v>
      </c>
      <c r="N48" s="16">
        <f t="shared" si="1"/>
        <v>83.35</v>
      </c>
      <c r="O48" s="17"/>
      <c r="R48" s="17">
        <f t="shared" si="2"/>
        <v>0.57482758620689656</v>
      </c>
      <c r="T48" s="13">
        <f t="shared" si="5"/>
        <v>3.5714285714285716</v>
      </c>
      <c r="U48" s="16">
        <f>SUM(N$3:N48)</f>
        <v>3444.194</v>
      </c>
    </row>
    <row r="49" spans="1:21" x14ac:dyDescent="0.2">
      <c r="A49" s="12">
        <v>47</v>
      </c>
      <c r="B49" s="13">
        <f t="shared" si="3"/>
        <v>19</v>
      </c>
      <c r="C49" s="14">
        <v>44059</v>
      </c>
      <c r="D49" s="14">
        <v>44078</v>
      </c>
      <c r="E49" s="14" t="s">
        <v>21</v>
      </c>
      <c r="F49" t="s">
        <v>68</v>
      </c>
      <c r="G49" s="19"/>
      <c r="H49" s="16">
        <v>90</v>
      </c>
      <c r="I49" s="16">
        <v>0</v>
      </c>
      <c r="J49" s="16">
        <f t="shared" si="0"/>
        <v>90</v>
      </c>
      <c r="K49" s="16">
        <f t="shared" si="4"/>
        <v>11.91</v>
      </c>
      <c r="L49" s="16">
        <v>3</v>
      </c>
      <c r="M49" s="16">
        <v>44</v>
      </c>
      <c r="N49" s="16">
        <f t="shared" si="1"/>
        <v>31.090000000000003</v>
      </c>
      <c r="O49" s="17"/>
      <c r="R49" s="17">
        <f t="shared" si="2"/>
        <v>0.3573563218390805</v>
      </c>
      <c r="T49" s="13">
        <f t="shared" si="5"/>
        <v>2.0454545454545454</v>
      </c>
      <c r="U49" s="16">
        <f>SUM(N$3:N49)</f>
        <v>3475.2840000000001</v>
      </c>
    </row>
    <row r="50" spans="1:21" x14ac:dyDescent="0.2">
      <c r="A50" s="12">
        <v>48</v>
      </c>
      <c r="B50" s="13">
        <f t="shared" si="3"/>
        <v>25</v>
      </c>
      <c r="C50" s="14">
        <v>44054</v>
      </c>
      <c r="D50" s="14">
        <v>44079</v>
      </c>
      <c r="E50" s="14" t="s">
        <v>21</v>
      </c>
      <c r="F50" t="s">
        <v>69</v>
      </c>
      <c r="G50" s="19"/>
      <c r="H50" s="16">
        <v>45</v>
      </c>
      <c r="I50" s="16">
        <v>0</v>
      </c>
      <c r="J50" s="16">
        <f t="shared" si="0"/>
        <v>45</v>
      </c>
      <c r="K50" s="16">
        <f t="shared" si="4"/>
        <v>6.1049999999999995</v>
      </c>
      <c r="L50" s="16">
        <v>4</v>
      </c>
      <c r="M50" s="16">
        <v>10</v>
      </c>
      <c r="N50" s="16">
        <f t="shared" si="1"/>
        <v>24.895000000000003</v>
      </c>
      <c r="O50" s="17"/>
      <c r="R50" s="17">
        <f t="shared" si="2"/>
        <v>0.60719512195121961</v>
      </c>
      <c r="T50" s="13">
        <f t="shared" si="5"/>
        <v>4.5</v>
      </c>
      <c r="U50" s="16">
        <f>SUM(N$3:N50)</f>
        <v>3500.1790000000001</v>
      </c>
    </row>
    <row r="51" spans="1:21" x14ac:dyDescent="0.2">
      <c r="A51" s="12">
        <v>49</v>
      </c>
      <c r="B51" s="13">
        <f t="shared" si="3"/>
        <v>6</v>
      </c>
      <c r="C51" s="14">
        <v>44073</v>
      </c>
      <c r="D51" s="14">
        <v>44079</v>
      </c>
      <c r="E51" s="14" t="s">
        <v>21</v>
      </c>
      <c r="F51" t="s">
        <v>70</v>
      </c>
      <c r="G51" s="19"/>
      <c r="H51" s="16">
        <v>275</v>
      </c>
      <c r="I51" s="16">
        <v>0</v>
      </c>
      <c r="J51" s="16">
        <f t="shared" si="0"/>
        <v>275</v>
      </c>
      <c r="K51" s="16">
        <f t="shared" si="4"/>
        <v>35.774999999999999</v>
      </c>
      <c r="L51" s="20">
        <v>15</v>
      </c>
      <c r="M51" s="16">
        <v>105</v>
      </c>
      <c r="N51" s="16">
        <f t="shared" si="1"/>
        <v>119.22499999999999</v>
      </c>
      <c r="O51" s="17"/>
      <c r="R51" s="17">
        <f t="shared" si="2"/>
        <v>0.45855769230769228</v>
      </c>
      <c r="T51" s="13">
        <f t="shared" si="5"/>
        <v>2.6190476190476191</v>
      </c>
      <c r="U51" s="16">
        <f>SUM(N$3:N51)</f>
        <v>3619.404</v>
      </c>
    </row>
    <row r="52" spans="1:21" x14ac:dyDescent="0.2">
      <c r="A52" s="12">
        <v>50</v>
      </c>
      <c r="B52" s="13">
        <f t="shared" si="3"/>
        <v>3</v>
      </c>
      <c r="C52" s="14">
        <v>44076</v>
      </c>
      <c r="D52" s="14">
        <v>44079</v>
      </c>
      <c r="E52" s="14" t="s">
        <v>21</v>
      </c>
      <c r="F52" t="s">
        <v>71</v>
      </c>
      <c r="G52" s="19"/>
      <c r="H52" s="16">
        <v>20</v>
      </c>
      <c r="I52" s="16">
        <v>0</v>
      </c>
      <c r="J52" s="16">
        <f t="shared" si="0"/>
        <v>20</v>
      </c>
      <c r="K52" s="16">
        <f t="shared" si="4"/>
        <v>2.88</v>
      </c>
      <c r="L52" s="20">
        <v>5</v>
      </c>
      <c r="M52" s="16">
        <v>12</v>
      </c>
      <c r="N52" s="16">
        <f t="shared" si="1"/>
        <v>0.12000000000000099</v>
      </c>
      <c r="O52" s="17"/>
      <c r="R52" s="17">
        <f t="shared" si="2"/>
        <v>8.0000000000000661E-3</v>
      </c>
      <c r="T52" s="13">
        <f t="shared" si="5"/>
        <v>1.6666666666666667</v>
      </c>
      <c r="U52" s="16">
        <f>SUM(N$3:N52)</f>
        <v>3619.5239999999999</v>
      </c>
    </row>
    <row r="53" spans="1:21" x14ac:dyDescent="0.2">
      <c r="A53" s="12">
        <v>51</v>
      </c>
      <c r="B53" s="13">
        <f t="shared" si="3"/>
        <v>21</v>
      </c>
      <c r="C53" s="23">
        <v>44058</v>
      </c>
      <c r="D53" s="14">
        <v>44079</v>
      </c>
      <c r="E53" s="14" t="s">
        <v>21</v>
      </c>
      <c r="F53" s="18" t="s">
        <v>72</v>
      </c>
      <c r="G53" s="19"/>
      <c r="H53" s="16">
        <v>180</v>
      </c>
      <c r="I53" s="16">
        <v>0</v>
      </c>
      <c r="J53" s="16">
        <f t="shared" si="0"/>
        <v>180</v>
      </c>
      <c r="K53" s="16">
        <f t="shared" si="4"/>
        <v>23.52</v>
      </c>
      <c r="L53" s="20">
        <v>5</v>
      </c>
      <c r="M53" s="16">
        <v>60</v>
      </c>
      <c r="N53" s="16">
        <f t="shared" si="1"/>
        <v>91.47999999999999</v>
      </c>
      <c r="O53" s="17"/>
      <c r="R53" s="17">
        <f t="shared" si="2"/>
        <v>0.52274285714285706</v>
      </c>
      <c r="T53" s="13">
        <f t="shared" si="5"/>
        <v>3</v>
      </c>
      <c r="U53" s="16">
        <f>SUM(N$3:N53)</f>
        <v>3711.0039999999999</v>
      </c>
    </row>
    <row r="54" spans="1:21" x14ac:dyDescent="0.2">
      <c r="A54" s="12">
        <v>52</v>
      </c>
      <c r="B54" s="13">
        <f t="shared" si="3"/>
        <v>10</v>
      </c>
      <c r="C54" s="14">
        <v>44076</v>
      </c>
      <c r="D54" s="14">
        <v>44086</v>
      </c>
      <c r="E54" s="14" t="s">
        <v>21</v>
      </c>
      <c r="F54" s="19" t="s">
        <v>73</v>
      </c>
      <c r="G54" s="19"/>
      <c r="H54" s="16">
        <v>475</v>
      </c>
      <c r="I54" s="16">
        <v>0</v>
      </c>
      <c r="J54" s="16">
        <f t="shared" si="0"/>
        <v>475</v>
      </c>
      <c r="K54" s="16">
        <f t="shared" si="4"/>
        <v>61.574999999999996</v>
      </c>
      <c r="L54" s="16">
        <v>5</v>
      </c>
      <c r="M54" s="16">
        <v>80</v>
      </c>
      <c r="N54" s="16">
        <f t="shared" si="1"/>
        <v>328.42500000000001</v>
      </c>
      <c r="O54" s="17"/>
      <c r="R54" s="17">
        <f t="shared" si="2"/>
        <v>0.69877659574468087</v>
      </c>
      <c r="T54" s="13">
        <f t="shared" si="5"/>
        <v>5.9375</v>
      </c>
      <c r="U54" s="16">
        <f>SUM(N$3:N54)</f>
        <v>4039.4290000000001</v>
      </c>
    </row>
    <row r="55" spans="1:21" x14ac:dyDescent="0.2">
      <c r="A55" s="12">
        <v>53</v>
      </c>
      <c r="B55" s="13">
        <f t="shared" si="3"/>
        <v>12</v>
      </c>
      <c r="C55" s="14">
        <v>44074</v>
      </c>
      <c r="D55" s="14">
        <v>44086</v>
      </c>
      <c r="E55" s="14" t="s">
        <v>21</v>
      </c>
      <c r="F55" s="19" t="s">
        <v>74</v>
      </c>
      <c r="G55" s="19"/>
      <c r="H55" s="16">
        <v>105</v>
      </c>
      <c r="I55" s="16">
        <v>0</v>
      </c>
      <c r="J55" s="16">
        <f t="shared" si="0"/>
        <v>105</v>
      </c>
      <c r="K55" s="16">
        <f t="shared" si="4"/>
        <v>13.845000000000001</v>
      </c>
      <c r="L55" s="16">
        <v>5</v>
      </c>
      <c r="M55" s="16">
        <v>27</v>
      </c>
      <c r="N55" s="16">
        <f t="shared" si="1"/>
        <v>59.155000000000001</v>
      </c>
      <c r="O55" s="17"/>
      <c r="R55" s="17">
        <f t="shared" si="2"/>
        <v>0.59155000000000002</v>
      </c>
      <c r="T55" s="13">
        <f t="shared" si="5"/>
        <v>3.8888888888888888</v>
      </c>
      <c r="U55" s="16">
        <f>SUM(N$3:N55)</f>
        <v>4098.5839999999998</v>
      </c>
    </row>
    <row r="56" spans="1:21" x14ac:dyDescent="0.2">
      <c r="A56" s="12">
        <v>54</v>
      </c>
      <c r="B56" s="13">
        <f t="shared" si="3"/>
        <v>35</v>
      </c>
      <c r="C56" s="14">
        <v>44051</v>
      </c>
      <c r="D56" s="14">
        <v>44086</v>
      </c>
      <c r="E56" s="14" t="s">
        <v>21</v>
      </c>
      <c r="F56" s="19" t="s">
        <v>75</v>
      </c>
      <c r="G56" s="19"/>
      <c r="H56" s="16">
        <v>80</v>
      </c>
      <c r="I56" s="16">
        <v>0</v>
      </c>
      <c r="J56" s="16">
        <f t="shared" si="0"/>
        <v>80</v>
      </c>
      <c r="K56" s="16">
        <f t="shared" si="4"/>
        <v>10.620000000000001</v>
      </c>
      <c r="L56" s="16">
        <v>5</v>
      </c>
      <c r="M56" s="16">
        <v>28</v>
      </c>
      <c r="N56" s="16">
        <f t="shared" si="1"/>
        <v>36.379999999999995</v>
      </c>
      <c r="O56" s="17"/>
      <c r="R56" s="17">
        <f t="shared" si="2"/>
        <v>0.48506666666666659</v>
      </c>
      <c r="T56" s="13">
        <f t="shared" si="5"/>
        <v>2.8571428571428572</v>
      </c>
      <c r="U56" s="16">
        <f>SUM(N$3:N56)</f>
        <v>4134.9639999999999</v>
      </c>
    </row>
    <row r="57" spans="1:21" x14ac:dyDescent="0.2">
      <c r="A57" s="12">
        <v>55</v>
      </c>
      <c r="B57" s="13">
        <f t="shared" si="3"/>
        <v>40</v>
      </c>
      <c r="C57" s="14">
        <v>44047</v>
      </c>
      <c r="D57" s="14">
        <v>44087</v>
      </c>
      <c r="E57" s="14" t="s">
        <v>21</v>
      </c>
      <c r="F57" s="19" t="s">
        <v>76</v>
      </c>
      <c r="G57" s="19"/>
      <c r="H57" s="16">
        <v>150</v>
      </c>
      <c r="I57" s="16">
        <v>0</v>
      </c>
      <c r="J57" s="16">
        <f t="shared" si="0"/>
        <v>150</v>
      </c>
      <c r="K57" s="16">
        <f t="shared" si="4"/>
        <v>19.650000000000002</v>
      </c>
      <c r="L57" s="16">
        <v>5</v>
      </c>
      <c r="M57" s="16">
        <v>50</v>
      </c>
      <c r="N57" s="16">
        <f t="shared" si="1"/>
        <v>75.349999999999994</v>
      </c>
      <c r="O57" s="17"/>
      <c r="R57" s="17">
        <f t="shared" si="2"/>
        <v>0.51965517241379311</v>
      </c>
      <c r="T57" s="13">
        <f t="shared" si="5"/>
        <v>3</v>
      </c>
      <c r="U57" s="16">
        <f>SUM(N$3:N57)</f>
        <v>4210.3140000000003</v>
      </c>
    </row>
    <row r="58" spans="1:21" x14ac:dyDescent="0.2">
      <c r="A58" s="12">
        <v>56</v>
      </c>
      <c r="B58" s="13">
        <f t="shared" si="3"/>
        <v>0</v>
      </c>
      <c r="C58" s="14">
        <v>44089</v>
      </c>
      <c r="D58" s="14">
        <v>44089</v>
      </c>
      <c r="E58" s="14" t="s">
        <v>21</v>
      </c>
      <c r="F58" s="19" t="s">
        <v>77</v>
      </c>
      <c r="G58" s="19"/>
      <c r="H58" s="16">
        <v>210</v>
      </c>
      <c r="I58" s="16">
        <v>0</v>
      </c>
      <c r="J58" s="16">
        <f t="shared" si="0"/>
        <v>210</v>
      </c>
      <c r="K58" s="16">
        <f t="shared" si="4"/>
        <v>27.39</v>
      </c>
      <c r="L58" s="16">
        <v>9</v>
      </c>
      <c r="M58" s="16">
        <v>55</v>
      </c>
      <c r="N58" s="16">
        <f t="shared" si="1"/>
        <v>118.61000000000001</v>
      </c>
      <c r="O58" s="17"/>
      <c r="R58" s="17">
        <f t="shared" si="2"/>
        <v>0.59009950248756227</v>
      </c>
      <c r="T58" s="13">
        <f t="shared" si="5"/>
        <v>3.8181818181818183</v>
      </c>
      <c r="U58" s="16">
        <f>SUM(N$3:N58)</f>
        <v>4328.924</v>
      </c>
    </row>
    <row r="59" spans="1:21" x14ac:dyDescent="0.2">
      <c r="A59" s="12">
        <v>57</v>
      </c>
      <c r="B59" s="13">
        <f t="shared" si="3"/>
        <v>2</v>
      </c>
      <c r="C59" s="14">
        <v>44088</v>
      </c>
      <c r="D59" s="14">
        <v>44090</v>
      </c>
      <c r="E59" s="14" t="s">
        <v>21</v>
      </c>
      <c r="F59" t="s">
        <v>78</v>
      </c>
      <c r="G59" s="19"/>
      <c r="H59" s="16">
        <v>190</v>
      </c>
      <c r="I59" s="16">
        <v>0</v>
      </c>
      <c r="J59" s="16">
        <f t="shared" si="0"/>
        <v>190</v>
      </c>
      <c r="K59" s="16">
        <f t="shared" si="4"/>
        <v>24.810000000000002</v>
      </c>
      <c r="L59" s="16">
        <v>3</v>
      </c>
      <c r="M59" s="16">
        <v>79</v>
      </c>
      <c r="N59" s="16">
        <f t="shared" si="1"/>
        <v>83.19</v>
      </c>
      <c r="O59" s="17"/>
      <c r="R59" s="17">
        <f t="shared" si="2"/>
        <v>0.44486631016042777</v>
      </c>
      <c r="T59" s="13">
        <f t="shared" si="5"/>
        <v>2.4050632911392404</v>
      </c>
      <c r="U59" s="16">
        <f>SUM(N$3:N59)</f>
        <v>4412.1139999999996</v>
      </c>
    </row>
    <row r="60" spans="1:21" x14ac:dyDescent="0.2">
      <c r="A60" s="12">
        <v>58</v>
      </c>
      <c r="B60" s="13">
        <f t="shared" si="3"/>
        <v>33</v>
      </c>
      <c r="C60" s="14">
        <v>44057</v>
      </c>
      <c r="D60" s="14">
        <v>44090</v>
      </c>
      <c r="E60" s="14" t="s">
        <v>21</v>
      </c>
      <c r="F60" t="s">
        <v>79</v>
      </c>
      <c r="G60" s="19"/>
      <c r="H60" s="16">
        <v>65</v>
      </c>
      <c r="I60" s="16">
        <v>0</v>
      </c>
      <c r="J60" s="16">
        <f t="shared" si="0"/>
        <v>65</v>
      </c>
      <c r="K60" s="16">
        <f t="shared" si="4"/>
        <v>8.6850000000000005</v>
      </c>
      <c r="L60" s="16">
        <v>5</v>
      </c>
      <c r="M60" s="16">
        <v>31</v>
      </c>
      <c r="N60" s="16">
        <f t="shared" si="1"/>
        <v>20.314999999999998</v>
      </c>
      <c r="O60" s="17"/>
      <c r="R60" s="17">
        <f t="shared" si="2"/>
        <v>0.33858333333333329</v>
      </c>
      <c r="T60" s="13">
        <f t="shared" si="5"/>
        <v>2.096774193548387</v>
      </c>
      <c r="U60" s="16">
        <f>SUM(N$3:N60)</f>
        <v>4432.4289999999992</v>
      </c>
    </row>
    <row r="61" spans="1:21" x14ac:dyDescent="0.2">
      <c r="A61" s="12">
        <v>59</v>
      </c>
      <c r="B61" s="13">
        <f t="shared" si="3"/>
        <v>5</v>
      </c>
      <c r="C61" s="14">
        <v>44087</v>
      </c>
      <c r="D61" s="14">
        <v>44092</v>
      </c>
      <c r="E61" s="14" t="s">
        <v>21</v>
      </c>
      <c r="F61" t="s">
        <v>80</v>
      </c>
      <c r="G61" s="19"/>
      <c r="H61" s="16">
        <v>40</v>
      </c>
      <c r="I61" s="16">
        <v>0</v>
      </c>
      <c r="J61" s="16">
        <f t="shared" si="0"/>
        <v>40</v>
      </c>
      <c r="K61" s="16">
        <f t="shared" si="4"/>
        <v>5.46</v>
      </c>
      <c r="L61" s="16">
        <v>3</v>
      </c>
      <c r="M61" s="16">
        <v>10</v>
      </c>
      <c r="N61" s="16">
        <f t="shared" si="1"/>
        <v>21.54</v>
      </c>
      <c r="O61" s="17"/>
      <c r="R61" s="17">
        <f t="shared" si="2"/>
        <v>0.5821621621621621</v>
      </c>
      <c r="T61" s="13">
        <f t="shared" si="5"/>
        <v>4</v>
      </c>
      <c r="U61" s="16">
        <f>SUM(N$3:N61)</f>
        <v>4453.9689999999991</v>
      </c>
    </row>
    <row r="62" spans="1:21" x14ac:dyDescent="0.2">
      <c r="A62" s="12">
        <v>60</v>
      </c>
      <c r="B62" s="13">
        <f t="shared" si="3"/>
        <v>39</v>
      </c>
      <c r="C62" s="14">
        <v>44054</v>
      </c>
      <c r="D62" s="14">
        <v>44093</v>
      </c>
      <c r="E62" s="14" t="s">
        <v>81</v>
      </c>
      <c r="F62" t="s">
        <v>82</v>
      </c>
      <c r="G62" s="19"/>
      <c r="H62" s="16">
        <v>208</v>
      </c>
      <c r="I62" s="16">
        <v>0</v>
      </c>
      <c r="J62" s="16">
        <f t="shared" si="0"/>
        <v>208</v>
      </c>
      <c r="K62" s="16">
        <f t="shared" si="4"/>
        <v>27.132000000000001</v>
      </c>
      <c r="L62" s="16">
        <v>7</v>
      </c>
      <c r="M62" s="16">
        <v>100</v>
      </c>
      <c r="N62" s="16">
        <f t="shared" si="1"/>
        <v>73.867999999999995</v>
      </c>
      <c r="O62" s="17"/>
      <c r="R62" s="17">
        <f t="shared" si="2"/>
        <v>0.36750248756218901</v>
      </c>
      <c r="T62" s="13">
        <f t="shared" si="5"/>
        <v>2.08</v>
      </c>
      <c r="U62" s="16">
        <f>SUM(N$3:N62)</f>
        <v>4527.8369999999995</v>
      </c>
    </row>
    <row r="63" spans="1:21" x14ac:dyDescent="0.2">
      <c r="A63" s="12">
        <v>61</v>
      </c>
      <c r="B63" s="13">
        <f t="shared" si="3"/>
        <v>18</v>
      </c>
      <c r="C63" s="14">
        <v>44076</v>
      </c>
      <c r="D63" s="14">
        <v>44094</v>
      </c>
      <c r="E63" s="14" t="s">
        <v>21</v>
      </c>
      <c r="F63" t="s">
        <v>83</v>
      </c>
      <c r="G63" s="19"/>
      <c r="H63" s="16">
        <v>130</v>
      </c>
      <c r="I63" s="16">
        <v>0</v>
      </c>
      <c r="J63" s="16">
        <f t="shared" si="0"/>
        <v>130</v>
      </c>
      <c r="K63" s="16">
        <f t="shared" si="4"/>
        <v>17.07</v>
      </c>
      <c r="L63" s="16">
        <v>9</v>
      </c>
      <c r="M63" s="16">
        <v>35</v>
      </c>
      <c r="N63" s="16">
        <f t="shared" si="1"/>
        <v>68.930000000000007</v>
      </c>
      <c r="O63" s="17"/>
      <c r="R63" s="17">
        <f t="shared" si="2"/>
        <v>0.56966942148760336</v>
      </c>
      <c r="T63" s="13">
        <f t="shared" si="5"/>
        <v>3.7142857142857144</v>
      </c>
      <c r="U63" s="16">
        <f>SUM(N$3:N63)</f>
        <v>4596.7669999999998</v>
      </c>
    </row>
    <row r="64" spans="1:21" x14ac:dyDescent="0.2">
      <c r="A64" s="12">
        <v>62</v>
      </c>
      <c r="B64" s="13">
        <f t="shared" si="3"/>
        <v>9</v>
      </c>
      <c r="C64" s="14">
        <v>44088</v>
      </c>
      <c r="D64" s="14">
        <v>44097</v>
      </c>
      <c r="E64" s="14" t="s">
        <v>21</v>
      </c>
      <c r="F64" t="s">
        <v>84</v>
      </c>
      <c r="G64" s="19"/>
      <c r="H64" s="16">
        <v>110</v>
      </c>
      <c r="I64" s="16">
        <v>0</v>
      </c>
      <c r="J64" s="16">
        <f t="shared" si="0"/>
        <v>110</v>
      </c>
      <c r="K64" s="16">
        <f t="shared" si="4"/>
        <v>14.490000000000002</v>
      </c>
      <c r="L64" s="16">
        <v>17</v>
      </c>
      <c r="M64" s="16">
        <v>29</v>
      </c>
      <c r="N64" s="16">
        <f t="shared" si="1"/>
        <v>49.509999999999991</v>
      </c>
      <c r="O64" s="17"/>
      <c r="R64" s="17">
        <f t="shared" si="2"/>
        <v>0.53236559139784934</v>
      </c>
      <c r="T64" s="13">
        <f t="shared" si="5"/>
        <v>3.7931034482758621</v>
      </c>
      <c r="U64" s="16">
        <f>SUM(N$3:N64)</f>
        <v>4646.277</v>
      </c>
    </row>
    <row r="65" spans="1:21" x14ac:dyDescent="0.2">
      <c r="A65" s="12">
        <v>63</v>
      </c>
      <c r="B65" s="13">
        <f t="shared" si="3"/>
        <v>12</v>
      </c>
      <c r="C65" s="14">
        <v>44086</v>
      </c>
      <c r="D65" s="14">
        <v>44098</v>
      </c>
      <c r="E65" s="14" t="s">
        <v>21</v>
      </c>
      <c r="F65" t="s">
        <v>85</v>
      </c>
      <c r="G65" s="19"/>
      <c r="H65" s="16">
        <v>50</v>
      </c>
      <c r="I65" s="16">
        <v>0</v>
      </c>
      <c r="J65" s="16">
        <f t="shared" si="0"/>
        <v>50</v>
      </c>
      <c r="K65" s="16">
        <f t="shared" si="4"/>
        <v>6.75</v>
      </c>
      <c r="L65" s="16">
        <v>5</v>
      </c>
      <c r="M65" s="16">
        <v>18</v>
      </c>
      <c r="N65" s="16">
        <f t="shared" si="1"/>
        <v>20.25</v>
      </c>
      <c r="O65" s="17"/>
      <c r="R65" s="17">
        <f t="shared" si="2"/>
        <v>0.45</v>
      </c>
      <c r="T65" s="13">
        <f t="shared" si="5"/>
        <v>2.7777777777777777</v>
      </c>
      <c r="U65" s="16">
        <f>SUM(N$3:N65)</f>
        <v>4666.527</v>
      </c>
    </row>
    <row r="66" spans="1:21" x14ac:dyDescent="0.2">
      <c r="A66" s="12">
        <v>64</v>
      </c>
      <c r="B66" s="13">
        <f t="shared" si="3"/>
        <v>30</v>
      </c>
      <c r="C66" s="14">
        <v>44071</v>
      </c>
      <c r="D66" s="14">
        <v>44101</v>
      </c>
      <c r="E66" s="14" t="s">
        <v>21</v>
      </c>
      <c r="F66" t="s">
        <v>86</v>
      </c>
      <c r="G66" s="19"/>
      <c r="H66" s="16">
        <v>9</v>
      </c>
      <c r="I66" s="16">
        <v>0</v>
      </c>
      <c r="J66" s="16">
        <f t="shared" si="0"/>
        <v>9</v>
      </c>
      <c r="K66" s="16">
        <f t="shared" si="4"/>
        <v>1.4610000000000001</v>
      </c>
      <c r="L66" s="16">
        <v>3</v>
      </c>
      <c r="M66" s="16">
        <v>5</v>
      </c>
      <c r="N66" s="16">
        <f t="shared" si="1"/>
        <v>-0.4610000000000003</v>
      </c>
      <c r="O66" s="17"/>
      <c r="R66" s="17">
        <f t="shared" si="2"/>
        <v>-7.6833333333333378E-2</v>
      </c>
      <c r="T66" s="13">
        <f t="shared" si="5"/>
        <v>1.8</v>
      </c>
      <c r="U66" s="16">
        <f>SUM(N$3:N66)</f>
        <v>4666.0659999999998</v>
      </c>
    </row>
    <row r="67" spans="1:21" x14ac:dyDescent="0.2">
      <c r="A67" s="12">
        <v>65</v>
      </c>
      <c r="B67" s="13">
        <f t="shared" si="3"/>
        <v>31</v>
      </c>
      <c r="C67" s="14">
        <v>44072</v>
      </c>
      <c r="D67" s="14">
        <v>44103</v>
      </c>
      <c r="E67" s="14" t="s">
        <v>21</v>
      </c>
      <c r="F67" s="15" t="s">
        <v>87</v>
      </c>
      <c r="G67" s="19"/>
      <c r="H67" s="16">
        <v>65</v>
      </c>
      <c r="I67" s="16">
        <v>0</v>
      </c>
      <c r="J67" s="16">
        <f t="shared" ref="J67:J79" si="6">H:H+I:I</f>
        <v>65</v>
      </c>
      <c r="K67" s="16">
        <f t="shared" si="4"/>
        <v>8.6850000000000005</v>
      </c>
      <c r="L67" s="16">
        <v>14</v>
      </c>
      <c r="M67" s="16">
        <v>13</v>
      </c>
      <c r="N67" s="16">
        <f t="shared" ref="N67:N79" si="7">J:J-K:K-L:L-M:M</f>
        <v>29.314999999999998</v>
      </c>
      <c r="O67" s="17"/>
      <c r="R67" s="17">
        <f t="shared" ref="R67:R79" si="8">N:N/(J:J-L:L)</f>
        <v>0.57480392156862736</v>
      </c>
      <c r="T67" s="13">
        <f t="shared" si="5"/>
        <v>5</v>
      </c>
      <c r="U67" s="16">
        <f>SUM(N$3:N67)</f>
        <v>4695.3809999999994</v>
      </c>
    </row>
    <row r="68" spans="1:21" x14ac:dyDescent="0.2">
      <c r="A68" s="12">
        <v>66</v>
      </c>
      <c r="B68" s="13">
        <f t="shared" ref="B68:B79" si="9">D:D-C:C</f>
        <v>67</v>
      </c>
      <c r="C68" s="14">
        <v>44036</v>
      </c>
      <c r="D68" s="14">
        <v>44103</v>
      </c>
      <c r="E68" s="14" t="s">
        <v>21</v>
      </c>
      <c r="F68" s="15" t="s">
        <v>88</v>
      </c>
      <c r="G68" s="19"/>
      <c r="H68" s="16">
        <v>68</v>
      </c>
      <c r="I68" s="16">
        <v>0</v>
      </c>
      <c r="J68" s="16">
        <f t="shared" si="6"/>
        <v>68</v>
      </c>
      <c r="K68" s="16">
        <f t="shared" ref="K68:K79" si="10">J:J*0.129+0.3</f>
        <v>9.072000000000001</v>
      </c>
      <c r="L68" s="16">
        <v>8</v>
      </c>
      <c r="M68" s="16">
        <v>34</v>
      </c>
      <c r="N68" s="16">
        <f t="shared" si="7"/>
        <v>16.927999999999997</v>
      </c>
      <c r="O68" s="17"/>
      <c r="R68" s="17">
        <f t="shared" si="8"/>
        <v>0.28213333333333329</v>
      </c>
      <c r="T68" s="13">
        <f t="shared" ref="T68:T79" si="11">J:J/M:M</f>
        <v>2</v>
      </c>
      <c r="U68" s="16">
        <f>SUM(N$3:N68)</f>
        <v>4712.3089999999993</v>
      </c>
    </row>
    <row r="69" spans="1:21" x14ac:dyDescent="0.2">
      <c r="A69" s="12">
        <v>67</v>
      </c>
      <c r="B69" s="13">
        <f t="shared" si="9"/>
        <v>36</v>
      </c>
      <c r="C69" s="14">
        <v>44068</v>
      </c>
      <c r="D69" s="14">
        <v>44104</v>
      </c>
      <c r="E69" s="14" t="s">
        <v>21</v>
      </c>
      <c r="F69" s="15" t="s">
        <v>89</v>
      </c>
      <c r="G69" s="19"/>
      <c r="H69" s="16">
        <v>65</v>
      </c>
      <c r="I69" s="16">
        <v>0</v>
      </c>
      <c r="J69" s="16">
        <f t="shared" si="6"/>
        <v>65</v>
      </c>
      <c r="K69" s="16">
        <f t="shared" si="10"/>
        <v>8.6850000000000005</v>
      </c>
      <c r="L69" s="16">
        <v>7</v>
      </c>
      <c r="M69" s="16">
        <v>34</v>
      </c>
      <c r="N69" s="16">
        <f t="shared" si="7"/>
        <v>15.314999999999998</v>
      </c>
      <c r="O69" s="17"/>
      <c r="R69" s="17">
        <f t="shared" si="8"/>
        <v>0.26405172413793099</v>
      </c>
      <c r="T69" s="13">
        <f t="shared" si="11"/>
        <v>1.911764705882353</v>
      </c>
      <c r="U69" s="16">
        <f>SUM(N$3:N69)</f>
        <v>4727.6239999999989</v>
      </c>
    </row>
    <row r="70" spans="1:21" x14ac:dyDescent="0.2">
      <c r="A70" s="12">
        <v>68</v>
      </c>
      <c r="B70" s="13">
        <f t="shared" si="9"/>
        <v>62</v>
      </c>
      <c r="C70" s="14">
        <v>44042</v>
      </c>
      <c r="D70" s="14">
        <v>44104</v>
      </c>
      <c r="E70" s="14" t="s">
        <v>21</v>
      </c>
      <c r="F70" s="15" t="s">
        <v>90</v>
      </c>
      <c r="G70" s="19"/>
      <c r="H70" s="16">
        <v>65</v>
      </c>
      <c r="I70" s="16">
        <v>0</v>
      </c>
      <c r="J70" s="16">
        <f t="shared" si="6"/>
        <v>65</v>
      </c>
      <c r="K70" s="16">
        <f t="shared" si="10"/>
        <v>8.6850000000000005</v>
      </c>
      <c r="L70" s="16">
        <v>0</v>
      </c>
      <c r="M70" s="16">
        <v>34</v>
      </c>
      <c r="N70" s="16">
        <f t="shared" si="7"/>
        <v>22.314999999999998</v>
      </c>
      <c r="O70" s="17"/>
      <c r="R70" s="17">
        <f t="shared" si="8"/>
        <v>0.34330769230769226</v>
      </c>
      <c r="T70" s="13">
        <f t="shared" si="11"/>
        <v>1.911764705882353</v>
      </c>
      <c r="U70" s="16">
        <f>SUM(N$3:N70)</f>
        <v>4749.9389999999985</v>
      </c>
    </row>
    <row r="71" spans="1:21" x14ac:dyDescent="0.2">
      <c r="A71" s="12">
        <v>69</v>
      </c>
      <c r="B71" s="13">
        <f t="shared" si="9"/>
        <v>80</v>
      </c>
      <c r="C71" s="14">
        <v>44026</v>
      </c>
      <c r="D71" s="14">
        <v>44106</v>
      </c>
      <c r="E71" s="14" t="s">
        <v>21</v>
      </c>
      <c r="F71" s="15" t="s">
        <v>91</v>
      </c>
      <c r="G71" s="19"/>
      <c r="H71" s="16">
        <v>150</v>
      </c>
      <c r="I71" s="16">
        <v>0</v>
      </c>
      <c r="J71" s="16">
        <f t="shared" si="6"/>
        <v>150</v>
      </c>
      <c r="K71" s="16">
        <f t="shared" si="10"/>
        <v>19.650000000000002</v>
      </c>
      <c r="L71" s="16">
        <v>4</v>
      </c>
      <c r="M71" s="16">
        <v>64</v>
      </c>
      <c r="N71" s="16">
        <f t="shared" si="7"/>
        <v>62.349999999999994</v>
      </c>
      <c r="O71" s="17"/>
      <c r="R71" s="17">
        <f t="shared" si="8"/>
        <v>0.4270547945205479</v>
      </c>
      <c r="T71" s="13">
        <f t="shared" si="11"/>
        <v>2.34375</v>
      </c>
      <c r="U71" s="16">
        <f>SUM(N$3:N71)</f>
        <v>4812.2889999999989</v>
      </c>
    </row>
    <row r="72" spans="1:21" x14ac:dyDescent="0.2">
      <c r="A72" s="12">
        <v>70</v>
      </c>
      <c r="B72" s="13">
        <f t="shared" si="9"/>
        <v>3</v>
      </c>
      <c r="C72" s="14">
        <v>44103</v>
      </c>
      <c r="D72" s="14">
        <v>44106</v>
      </c>
      <c r="E72" s="14" t="s">
        <v>21</v>
      </c>
      <c r="F72" s="15" t="s">
        <v>92</v>
      </c>
      <c r="G72" s="19"/>
      <c r="H72" s="16">
        <v>145</v>
      </c>
      <c r="I72" s="16">
        <v>0</v>
      </c>
      <c r="J72" s="16">
        <f t="shared" si="6"/>
        <v>145</v>
      </c>
      <c r="K72" s="16">
        <f t="shared" si="10"/>
        <v>19.005000000000003</v>
      </c>
      <c r="L72" s="16">
        <v>0</v>
      </c>
      <c r="M72" s="16">
        <v>32</v>
      </c>
      <c r="N72" s="16">
        <f t="shared" si="7"/>
        <v>93.995000000000005</v>
      </c>
      <c r="O72" s="17"/>
      <c r="R72" s="17">
        <f t="shared" si="8"/>
        <v>0.64824137931034487</v>
      </c>
      <c r="T72" s="13">
        <f t="shared" si="11"/>
        <v>4.53125</v>
      </c>
      <c r="U72" s="16">
        <f>SUM(N$3:N72)</f>
        <v>4906.2839999999987</v>
      </c>
    </row>
    <row r="73" spans="1:21" x14ac:dyDescent="0.2">
      <c r="A73" s="12">
        <v>71</v>
      </c>
      <c r="B73" s="13">
        <f t="shared" si="9"/>
        <v>20</v>
      </c>
      <c r="C73" s="14">
        <v>44086</v>
      </c>
      <c r="D73" s="14">
        <v>44106</v>
      </c>
      <c r="E73" s="14" t="s">
        <v>93</v>
      </c>
      <c r="F73" t="s">
        <v>94</v>
      </c>
      <c r="G73" s="19"/>
      <c r="H73" s="16">
        <v>223</v>
      </c>
      <c r="I73" s="16">
        <v>0</v>
      </c>
      <c r="J73" s="16">
        <f t="shared" si="6"/>
        <v>223</v>
      </c>
      <c r="K73" s="16">
        <f t="shared" si="10"/>
        <v>29.067</v>
      </c>
      <c r="L73" s="16">
        <v>26</v>
      </c>
      <c r="M73" s="16">
        <v>72</v>
      </c>
      <c r="N73" s="16">
        <f t="shared" si="7"/>
        <v>95.932999999999993</v>
      </c>
      <c r="O73" s="17"/>
      <c r="R73" s="17">
        <f t="shared" si="8"/>
        <v>0.48696954314720808</v>
      </c>
      <c r="T73" s="13">
        <f t="shared" si="11"/>
        <v>3.0972222222222223</v>
      </c>
      <c r="U73" s="16">
        <f>SUM(N$3:N73)</f>
        <v>5002.2169999999987</v>
      </c>
    </row>
    <row r="74" spans="1:21" x14ac:dyDescent="0.2">
      <c r="A74" s="12">
        <v>72</v>
      </c>
      <c r="B74" s="13">
        <f t="shared" si="9"/>
        <v>73</v>
      </c>
      <c r="C74" s="14">
        <v>44033</v>
      </c>
      <c r="D74" s="14">
        <v>44106</v>
      </c>
      <c r="E74" s="14" t="s">
        <v>21</v>
      </c>
      <c r="F74" t="s">
        <v>95</v>
      </c>
      <c r="G74" s="19"/>
      <c r="H74" s="16">
        <v>120</v>
      </c>
      <c r="I74" s="16">
        <v>0</v>
      </c>
      <c r="J74" s="16">
        <f t="shared" si="6"/>
        <v>120</v>
      </c>
      <c r="K74" s="16">
        <f t="shared" si="10"/>
        <v>15.780000000000001</v>
      </c>
      <c r="L74" s="16">
        <v>4</v>
      </c>
      <c r="M74" s="16">
        <v>42</v>
      </c>
      <c r="N74" s="16">
        <f t="shared" si="7"/>
        <v>58.22</v>
      </c>
      <c r="O74" s="17"/>
      <c r="R74" s="17">
        <f t="shared" si="8"/>
        <v>0.50189655172413794</v>
      </c>
      <c r="T74" s="13">
        <f t="shared" si="11"/>
        <v>2.8571428571428572</v>
      </c>
      <c r="U74" s="16">
        <f>SUM(N$3:N74)</f>
        <v>5060.436999999999</v>
      </c>
    </row>
    <row r="75" spans="1:21" x14ac:dyDescent="0.2">
      <c r="A75" s="12">
        <v>73</v>
      </c>
      <c r="B75" s="13">
        <f t="shared" si="9"/>
        <v>0</v>
      </c>
      <c r="C75" s="14">
        <v>44108</v>
      </c>
      <c r="D75" s="14">
        <v>44108</v>
      </c>
      <c r="E75" s="14" t="s">
        <v>21</v>
      </c>
      <c r="F75" t="s">
        <v>96</v>
      </c>
      <c r="G75" s="19"/>
      <c r="H75" s="16">
        <v>150</v>
      </c>
      <c r="I75" s="16">
        <v>0</v>
      </c>
      <c r="J75" s="16">
        <f t="shared" si="6"/>
        <v>150</v>
      </c>
      <c r="K75" s="16">
        <f t="shared" si="10"/>
        <v>19.650000000000002</v>
      </c>
      <c r="L75" s="16">
        <v>3</v>
      </c>
      <c r="M75" s="16">
        <v>25</v>
      </c>
      <c r="N75" s="16">
        <f t="shared" si="7"/>
        <v>102.35</v>
      </c>
      <c r="O75" s="17"/>
      <c r="R75" s="17">
        <f t="shared" si="8"/>
        <v>0.69625850340136053</v>
      </c>
      <c r="T75" s="13">
        <f t="shared" si="11"/>
        <v>6</v>
      </c>
      <c r="U75" s="16">
        <f>SUM(N$3:N75)</f>
        <v>5162.7869999999994</v>
      </c>
    </row>
    <row r="76" spans="1:21" x14ac:dyDescent="0.2">
      <c r="A76" s="12">
        <v>74</v>
      </c>
      <c r="B76" s="13">
        <f t="shared" si="9"/>
        <v>0</v>
      </c>
      <c r="C76" s="14">
        <v>44108</v>
      </c>
      <c r="D76" s="14">
        <v>44108</v>
      </c>
      <c r="E76" s="14" t="s">
        <v>21</v>
      </c>
      <c r="F76" s="18" t="s">
        <v>97</v>
      </c>
      <c r="G76" s="19"/>
      <c r="H76" s="16">
        <v>55</v>
      </c>
      <c r="I76" s="16">
        <v>0</v>
      </c>
      <c r="J76" s="16">
        <f t="shared" si="6"/>
        <v>55</v>
      </c>
      <c r="K76" s="16">
        <f t="shared" si="10"/>
        <v>7.3950000000000005</v>
      </c>
      <c r="L76" s="16">
        <v>8</v>
      </c>
      <c r="M76" s="16">
        <v>26</v>
      </c>
      <c r="N76" s="16">
        <f t="shared" si="7"/>
        <v>13.604999999999997</v>
      </c>
      <c r="O76" s="17"/>
      <c r="R76" s="17">
        <f t="shared" si="8"/>
        <v>0.28946808510638289</v>
      </c>
      <c r="T76" s="13">
        <f t="shared" si="11"/>
        <v>2.1153846153846154</v>
      </c>
      <c r="U76" s="16">
        <f>SUM(N$3:N76)</f>
        <v>5176.3919999999989</v>
      </c>
    </row>
    <row r="77" spans="1:21" x14ac:dyDescent="0.2">
      <c r="A77" s="12">
        <v>75</v>
      </c>
      <c r="B77" s="13">
        <f t="shared" si="9"/>
        <v>19</v>
      </c>
      <c r="C77" s="14">
        <v>44091</v>
      </c>
      <c r="D77" s="14">
        <v>44110</v>
      </c>
      <c r="E77" s="14" t="s">
        <v>21</v>
      </c>
      <c r="F77" t="s">
        <v>98</v>
      </c>
      <c r="G77" s="19"/>
      <c r="H77" s="16">
        <v>300</v>
      </c>
      <c r="I77" s="16">
        <v>0</v>
      </c>
      <c r="J77" s="16">
        <f t="shared" si="6"/>
        <v>300</v>
      </c>
      <c r="K77" s="16">
        <f t="shared" si="10"/>
        <v>39</v>
      </c>
      <c r="L77" s="16">
        <v>16</v>
      </c>
      <c r="M77" s="16">
        <v>89</v>
      </c>
      <c r="N77" s="16">
        <f t="shared" si="7"/>
        <v>156</v>
      </c>
      <c r="O77" s="17"/>
      <c r="R77" s="17">
        <f t="shared" si="8"/>
        <v>0.54929577464788737</v>
      </c>
      <c r="T77" s="13">
        <f t="shared" si="11"/>
        <v>3.3707865168539324</v>
      </c>
      <c r="U77" s="16">
        <f>SUM(N$3:N77)</f>
        <v>5332.3919999999989</v>
      </c>
    </row>
    <row r="78" spans="1:21" x14ac:dyDescent="0.2">
      <c r="A78" s="12">
        <v>76</v>
      </c>
      <c r="B78" s="13">
        <f t="shared" si="9"/>
        <v>61</v>
      </c>
      <c r="C78" s="14">
        <v>44050</v>
      </c>
      <c r="D78" s="14">
        <v>44111</v>
      </c>
      <c r="E78" s="14" t="s">
        <v>21</v>
      </c>
      <c r="F78" t="s">
        <v>99</v>
      </c>
      <c r="G78" s="19"/>
      <c r="H78" s="16">
        <v>48</v>
      </c>
      <c r="I78" s="16">
        <v>0</v>
      </c>
      <c r="J78" s="16">
        <f t="shared" si="6"/>
        <v>48</v>
      </c>
      <c r="K78" s="16">
        <f t="shared" si="10"/>
        <v>6.492</v>
      </c>
      <c r="L78" s="16">
        <v>5</v>
      </c>
      <c r="M78" s="16">
        <v>20</v>
      </c>
      <c r="N78" s="16">
        <f t="shared" si="7"/>
        <v>16.508000000000003</v>
      </c>
      <c r="O78" s="17"/>
      <c r="R78" s="17">
        <f t="shared" si="8"/>
        <v>0.38390697674418611</v>
      </c>
      <c r="T78" s="13">
        <f t="shared" si="11"/>
        <v>2.4</v>
      </c>
      <c r="U78" s="16">
        <f>SUM(N$3:N78)</f>
        <v>5348.8999999999987</v>
      </c>
    </row>
    <row r="79" spans="1:21" x14ac:dyDescent="0.2">
      <c r="A79" s="12">
        <v>77</v>
      </c>
      <c r="B79" s="13">
        <f t="shared" si="9"/>
        <v>37</v>
      </c>
      <c r="C79" s="14">
        <v>44076</v>
      </c>
      <c r="D79" s="14">
        <v>44113</v>
      </c>
      <c r="E79" s="14" t="s">
        <v>21</v>
      </c>
      <c r="F79" s="15" t="s">
        <v>100</v>
      </c>
      <c r="G79" s="19"/>
      <c r="H79" s="16">
        <v>45</v>
      </c>
      <c r="I79" s="16">
        <v>0</v>
      </c>
      <c r="J79" s="16">
        <f t="shared" si="6"/>
        <v>45</v>
      </c>
      <c r="K79" s="16">
        <f t="shared" si="10"/>
        <v>6.1049999999999995</v>
      </c>
      <c r="L79" s="16">
        <v>3</v>
      </c>
      <c r="M79" s="16">
        <v>16</v>
      </c>
      <c r="N79" s="16">
        <f t="shared" si="7"/>
        <v>19.895000000000003</v>
      </c>
      <c r="O79" s="17"/>
      <c r="R79" s="17">
        <f t="shared" si="8"/>
        <v>0.47369047619047627</v>
      </c>
      <c r="T79" s="13">
        <f t="shared" si="11"/>
        <v>2.8125</v>
      </c>
      <c r="U79" s="16">
        <f>SUM(N$3:N79)</f>
        <v>5368.7949999999992</v>
      </c>
    </row>
    <row r="80" spans="1:21" x14ac:dyDescent="0.2">
      <c r="A80" s="12">
        <v>78</v>
      </c>
      <c r="B80" s="13">
        <f>D:D-C:C</f>
        <v>9</v>
      </c>
      <c r="C80" s="14">
        <v>44107</v>
      </c>
      <c r="D80" s="14">
        <v>44116</v>
      </c>
      <c r="E80" s="14" t="s">
        <v>21</v>
      </c>
      <c r="F80" t="s">
        <v>101</v>
      </c>
      <c r="G80" s="19"/>
      <c r="H80" s="16">
        <v>60</v>
      </c>
      <c r="I80" s="16">
        <v>0</v>
      </c>
      <c r="J80" s="16">
        <f>H:H+I:I</f>
        <v>60</v>
      </c>
      <c r="K80" s="16">
        <f>J:J*0.129+0.3</f>
        <v>8.0400000000000009</v>
      </c>
      <c r="L80" s="16">
        <v>3</v>
      </c>
      <c r="M80" s="16">
        <v>25</v>
      </c>
      <c r="N80" s="16">
        <f>J:J-K:K-L:L-M:M</f>
        <v>23.96</v>
      </c>
      <c r="O80" s="17"/>
      <c r="R80" s="17">
        <f>N:N/(J:J-L:L)</f>
        <v>0.42035087719298247</v>
      </c>
      <c r="T80" s="13">
        <f>J:J/M:M</f>
        <v>2.4</v>
      </c>
      <c r="U80" s="16">
        <f>SUM(N$3:N80)</f>
        <v>5392.7549999999992</v>
      </c>
    </row>
    <row r="81" spans="1:21" x14ac:dyDescent="0.2">
      <c r="A81" s="12">
        <v>79</v>
      </c>
      <c r="B81" s="13">
        <f>D:D-C:C</f>
        <v>31</v>
      </c>
      <c r="C81" s="14">
        <v>44086</v>
      </c>
      <c r="D81" s="14">
        <v>44117</v>
      </c>
      <c r="E81" s="14" t="s">
        <v>21</v>
      </c>
      <c r="F81" t="s">
        <v>102</v>
      </c>
      <c r="G81" s="19"/>
      <c r="H81" s="16">
        <v>160</v>
      </c>
      <c r="I81" s="16">
        <v>0</v>
      </c>
      <c r="J81" s="16">
        <f>H:H+I:I</f>
        <v>160</v>
      </c>
      <c r="K81" s="16">
        <f>J:J*0.129+0.3</f>
        <v>20.94</v>
      </c>
      <c r="L81" s="16">
        <v>5</v>
      </c>
      <c r="M81" s="16">
        <v>76</v>
      </c>
      <c r="N81" s="16">
        <f>J:J-K:K-L:L-M:M</f>
        <v>58.06</v>
      </c>
      <c r="O81" s="17"/>
      <c r="R81" s="17">
        <f>N:N/(J:J-L:L)</f>
        <v>0.37458064516129036</v>
      </c>
      <c r="T81" s="13">
        <f>J:J/M:M</f>
        <v>2.1052631578947367</v>
      </c>
      <c r="U81" s="16">
        <f>SUM(N$3:N81)</f>
        <v>5450.8149999999996</v>
      </c>
    </row>
    <row r="82" spans="1:21" x14ac:dyDescent="0.2">
      <c r="A82" s="12">
        <v>80</v>
      </c>
      <c r="B82" s="13">
        <f>D:D-C:C</f>
        <v>5</v>
      </c>
      <c r="C82" s="14">
        <v>44112</v>
      </c>
      <c r="D82" s="14">
        <v>44117</v>
      </c>
      <c r="E82" s="14" t="s">
        <v>21</v>
      </c>
      <c r="F82" s="18" t="s">
        <v>103</v>
      </c>
      <c r="G82" s="19"/>
      <c r="H82" s="16">
        <v>100</v>
      </c>
      <c r="I82" s="16">
        <v>0</v>
      </c>
      <c r="J82" s="16">
        <f>H:H+I:I</f>
        <v>100</v>
      </c>
      <c r="K82" s="16">
        <f>J:J*0.129+0.3</f>
        <v>13.200000000000001</v>
      </c>
      <c r="L82" s="16">
        <v>3</v>
      </c>
      <c r="M82" s="16">
        <v>20</v>
      </c>
      <c r="N82" s="16">
        <f>J:J-K:K-L:L-M:M</f>
        <v>63.8</v>
      </c>
      <c r="O82" s="17"/>
      <c r="R82" s="17">
        <f>N:N/(J:J-L:L)</f>
        <v>0.65773195876288659</v>
      </c>
      <c r="T82" s="13">
        <f>J:J/M:M</f>
        <v>5</v>
      </c>
      <c r="U82" s="16">
        <f>SUM(N$3:N82)</f>
        <v>5514.6149999999998</v>
      </c>
    </row>
    <row r="83" spans="1:21" x14ac:dyDescent="0.2">
      <c r="A83" s="12">
        <v>81</v>
      </c>
      <c r="B83" s="13">
        <f>D:D-C:C</f>
        <v>8</v>
      </c>
      <c r="C83" s="14">
        <v>44112</v>
      </c>
      <c r="D83" s="14">
        <v>44120</v>
      </c>
      <c r="E83" s="14" t="s">
        <v>21</v>
      </c>
      <c r="F83" t="s">
        <v>104</v>
      </c>
      <c r="G83" s="19"/>
      <c r="H83" s="16">
        <v>100</v>
      </c>
      <c r="I83" s="16">
        <v>0</v>
      </c>
      <c r="J83" s="16">
        <f>H:H+I:I</f>
        <v>100</v>
      </c>
      <c r="K83" s="16">
        <f>J:J*0.129+0.3</f>
        <v>13.200000000000001</v>
      </c>
      <c r="L83" s="16">
        <v>5</v>
      </c>
      <c r="M83" s="16">
        <v>27</v>
      </c>
      <c r="N83" s="16">
        <f>J:J-K:K-L:L-M:M</f>
        <v>54.8</v>
      </c>
      <c r="O83" s="17"/>
      <c r="R83" s="17">
        <f>N:N/(J:J-L:L)</f>
        <v>0.57684210526315782</v>
      </c>
      <c r="T83" s="13">
        <f>J:J/M:M</f>
        <v>3.7037037037037037</v>
      </c>
      <c r="U83" s="16">
        <f>SUM(N$3:N83)</f>
        <v>5569.415</v>
      </c>
    </row>
    <row r="84" spans="1:21" x14ac:dyDescent="0.2">
      <c r="A84" s="12">
        <v>82</v>
      </c>
      <c r="B84" s="13">
        <f>D:D-C:C</f>
        <v>1</v>
      </c>
      <c r="C84" s="14">
        <v>44119</v>
      </c>
      <c r="D84" s="14">
        <v>44120</v>
      </c>
      <c r="E84" s="14" t="s">
        <v>21</v>
      </c>
      <c r="F84" s="18" t="s">
        <v>105</v>
      </c>
      <c r="G84" s="19"/>
      <c r="H84" s="16">
        <v>100</v>
      </c>
      <c r="I84" s="16">
        <v>0</v>
      </c>
      <c r="J84" s="16">
        <f>H:H+I:I</f>
        <v>100</v>
      </c>
      <c r="K84" s="16">
        <f>J:J*0.129+0.3</f>
        <v>13.200000000000001</v>
      </c>
      <c r="L84" s="16">
        <v>0</v>
      </c>
      <c r="M84" s="16">
        <v>34</v>
      </c>
      <c r="N84" s="16">
        <f>J:J-K:K-L:L-M:M</f>
        <v>52.8</v>
      </c>
      <c r="O84" s="17"/>
      <c r="R84" s="17">
        <f>N:N/(J:J-L:L)</f>
        <v>0.52800000000000002</v>
      </c>
      <c r="T84" s="13">
        <f>J:J/M:M</f>
        <v>2.9411764705882355</v>
      </c>
      <c r="U84" s="16">
        <f>SUM(N$3:N84)</f>
        <v>5622.2150000000001</v>
      </c>
    </row>
    <row r="85" spans="1:21" x14ac:dyDescent="0.2">
      <c r="A85" s="12">
        <v>83</v>
      </c>
      <c r="B85" s="13">
        <f>D:D-C:C</f>
        <v>0</v>
      </c>
      <c r="C85" s="14">
        <v>44120</v>
      </c>
      <c r="D85" s="14">
        <v>44120</v>
      </c>
      <c r="E85" s="14" t="s">
        <v>21</v>
      </c>
      <c r="F85" s="18" t="s">
        <v>106</v>
      </c>
      <c r="G85" s="19"/>
      <c r="H85" s="16">
        <v>200</v>
      </c>
      <c r="I85" s="16">
        <v>0</v>
      </c>
      <c r="J85" s="16">
        <f>H:H+I:I</f>
        <v>200</v>
      </c>
      <c r="K85" s="16">
        <f>J:J*0.129+0.3</f>
        <v>26.1</v>
      </c>
      <c r="L85" s="16">
        <v>5</v>
      </c>
      <c r="M85" s="16">
        <v>58</v>
      </c>
      <c r="N85" s="16">
        <f>J:J-K:K-L:L-M:M</f>
        <v>110.9</v>
      </c>
      <c r="O85" s="17"/>
      <c r="R85" s="17">
        <f>N:N/(J:J-L:L)</f>
        <v>0.56871794871794878</v>
      </c>
      <c r="T85" s="13">
        <f>J:J/M:M</f>
        <v>3.4482758620689653</v>
      </c>
      <c r="U85" s="16">
        <f>SUM(N$3:N85)</f>
        <v>5733.1149999999998</v>
      </c>
    </row>
    <row r="86" spans="1:21" x14ac:dyDescent="0.2">
      <c r="A86" s="12">
        <v>84</v>
      </c>
      <c r="B86" s="13">
        <f>D:D-C:C</f>
        <v>96</v>
      </c>
      <c r="C86" s="14">
        <v>44026</v>
      </c>
      <c r="D86" s="14">
        <v>44122</v>
      </c>
      <c r="E86" s="14" t="s">
        <v>21</v>
      </c>
      <c r="F86" t="s">
        <v>107</v>
      </c>
      <c r="G86" s="19"/>
      <c r="H86" s="16">
        <v>90</v>
      </c>
      <c r="I86" s="16">
        <v>0</v>
      </c>
      <c r="J86" s="16">
        <f>H:H+I:I</f>
        <v>90</v>
      </c>
      <c r="K86" s="16">
        <f>J:J*0.129+0.3</f>
        <v>11.91</v>
      </c>
      <c r="L86" s="16">
        <v>20</v>
      </c>
      <c r="M86" s="16">
        <v>38</v>
      </c>
      <c r="N86" s="16">
        <f>J:J-K:K-L:L-M:M</f>
        <v>20.090000000000003</v>
      </c>
      <c r="O86" s="17"/>
      <c r="R86" s="17">
        <f>N:N/(J:J-L:L)</f>
        <v>0.28700000000000003</v>
      </c>
      <c r="T86" s="13">
        <f>J:J/M:M</f>
        <v>2.3684210526315788</v>
      </c>
      <c r="U86" s="16">
        <f>SUM(N$3:N86)</f>
        <v>5753.2049999999999</v>
      </c>
    </row>
    <row r="87" spans="1:21" x14ac:dyDescent="0.2">
      <c r="A87" s="12">
        <v>85</v>
      </c>
      <c r="B87" s="13">
        <f>D:D-C:C</f>
        <v>73</v>
      </c>
      <c r="C87" s="14">
        <v>44049</v>
      </c>
      <c r="D87" s="14">
        <v>44122</v>
      </c>
      <c r="E87" s="14" t="s">
        <v>21</v>
      </c>
      <c r="F87" t="s">
        <v>108</v>
      </c>
      <c r="G87" s="19"/>
      <c r="H87" s="16">
        <v>60</v>
      </c>
      <c r="I87" s="16">
        <v>0</v>
      </c>
      <c r="J87" s="16">
        <f>H:H+I:I</f>
        <v>60</v>
      </c>
      <c r="K87" s="16">
        <f>J:J*0.129+0.3</f>
        <v>8.0400000000000009</v>
      </c>
      <c r="L87" s="16">
        <v>5</v>
      </c>
      <c r="M87" s="16">
        <v>35</v>
      </c>
      <c r="N87" s="16">
        <f>J:J-K:K-L:L-M:M</f>
        <v>11.96</v>
      </c>
      <c r="O87" s="17"/>
      <c r="R87" s="17">
        <f>N:N/(J:J-L:L)</f>
        <v>0.21745454545454548</v>
      </c>
      <c r="T87" s="13">
        <f>J:J/M:M</f>
        <v>1.7142857142857142</v>
      </c>
      <c r="U87" s="16">
        <f>SUM(N$3:N87)</f>
        <v>5765.165</v>
      </c>
    </row>
    <row r="88" spans="1:21" x14ac:dyDescent="0.2">
      <c r="A88" s="12">
        <v>86</v>
      </c>
      <c r="B88" s="13">
        <f>D:D-C:C</f>
        <v>58</v>
      </c>
      <c r="C88" s="14">
        <v>44065</v>
      </c>
      <c r="D88" s="14">
        <v>44123</v>
      </c>
      <c r="E88" s="14" t="s">
        <v>21</v>
      </c>
      <c r="F88" t="s">
        <v>109</v>
      </c>
      <c r="G88" s="19"/>
      <c r="H88" s="16">
        <v>80</v>
      </c>
      <c r="I88" s="16">
        <v>0</v>
      </c>
      <c r="J88" s="16">
        <f>H:H+I:I</f>
        <v>80</v>
      </c>
      <c r="K88" s="16">
        <f>J:J*0.129+0.3</f>
        <v>10.620000000000001</v>
      </c>
      <c r="L88" s="16">
        <v>3</v>
      </c>
      <c r="M88" s="16">
        <v>29</v>
      </c>
      <c r="N88" s="16">
        <f>J:J-K:K-L:L-M:M</f>
        <v>37.379999999999995</v>
      </c>
      <c r="O88" s="17"/>
      <c r="R88" s="17">
        <f>N:N/(J:J-L:L)</f>
        <v>0.48545454545454542</v>
      </c>
      <c r="T88" s="13">
        <f>J:J/M:M</f>
        <v>2.7586206896551726</v>
      </c>
      <c r="U88" s="16">
        <f>SUM(N$3:N88)</f>
        <v>5802.5450000000001</v>
      </c>
    </row>
    <row r="89" spans="1:21" x14ac:dyDescent="0.2">
      <c r="A89" s="12">
        <v>87</v>
      </c>
      <c r="B89" s="13">
        <f>D:D-C:C</f>
        <v>0</v>
      </c>
      <c r="C89" s="14">
        <v>44123</v>
      </c>
      <c r="D89" s="14">
        <v>44123</v>
      </c>
      <c r="E89" s="14" t="s">
        <v>21</v>
      </c>
      <c r="F89" t="s">
        <v>110</v>
      </c>
      <c r="G89" s="19"/>
      <c r="H89" s="16">
        <v>82.5</v>
      </c>
      <c r="I89" s="16">
        <v>0</v>
      </c>
      <c r="J89" s="16">
        <f>H:H+I:I</f>
        <v>82.5</v>
      </c>
      <c r="K89" s="16">
        <f>J:J*0.129+0.3</f>
        <v>10.942500000000001</v>
      </c>
      <c r="L89" s="16">
        <v>20</v>
      </c>
      <c r="M89" s="16">
        <v>24</v>
      </c>
      <c r="N89" s="16">
        <f>J:J-K:K-L:L-M:M</f>
        <v>27.557500000000005</v>
      </c>
      <c r="O89" s="17"/>
      <c r="R89" s="17">
        <f>N:N/(J:J-L:L)</f>
        <v>0.44092000000000009</v>
      </c>
      <c r="T89" s="13">
        <f>J:J/M:M</f>
        <v>3.4375</v>
      </c>
      <c r="U89" s="16">
        <f>SUM(N$3:N89)</f>
        <v>5830.1025</v>
      </c>
    </row>
    <row r="90" spans="1:21" x14ac:dyDescent="0.2">
      <c r="A90" s="12">
        <v>88</v>
      </c>
      <c r="B90" s="13">
        <f>D:D-C:C</f>
        <v>0</v>
      </c>
      <c r="C90" s="14">
        <v>44123</v>
      </c>
      <c r="D90" s="14">
        <v>44123</v>
      </c>
      <c r="E90" s="14" t="s">
        <v>21</v>
      </c>
      <c r="F90" t="s">
        <v>111</v>
      </c>
      <c r="G90" s="19"/>
      <c r="H90" s="16">
        <v>82.5</v>
      </c>
      <c r="I90" s="16">
        <v>0</v>
      </c>
      <c r="J90" s="16">
        <f>H:H+I:I</f>
        <v>82.5</v>
      </c>
      <c r="K90" s="16">
        <f>J:J*0.129+0.3</f>
        <v>10.942500000000001</v>
      </c>
      <c r="L90" s="16">
        <v>0</v>
      </c>
      <c r="M90" s="16">
        <v>20</v>
      </c>
      <c r="N90" s="16">
        <f>J:J-K:K-L:L-M:M</f>
        <v>51.557500000000005</v>
      </c>
      <c r="O90" s="17"/>
      <c r="R90" s="17">
        <f>N:N/(J:J-L:L)</f>
        <v>0.62493939393939402</v>
      </c>
      <c r="T90" s="13">
        <f>J:J/M:M</f>
        <v>4.125</v>
      </c>
      <c r="U90" s="16">
        <f>SUM(N$3:N90)</f>
        <v>5881.66</v>
      </c>
    </row>
    <row r="91" spans="1:21" x14ac:dyDescent="0.2">
      <c r="A91" s="12">
        <v>89</v>
      </c>
      <c r="B91" s="13">
        <f>D:D-C:C</f>
        <v>37</v>
      </c>
      <c r="C91" s="14">
        <v>44088</v>
      </c>
      <c r="D91" s="14">
        <v>44125</v>
      </c>
      <c r="E91" s="14" t="s">
        <v>21</v>
      </c>
      <c r="F91" t="s">
        <v>112</v>
      </c>
      <c r="G91" s="19"/>
      <c r="H91" s="16">
        <v>65</v>
      </c>
      <c r="I91" s="16">
        <v>0</v>
      </c>
      <c r="J91" s="16">
        <f>H:H+I:I</f>
        <v>65</v>
      </c>
      <c r="K91" s="16">
        <f>J:J*0.129+0.3</f>
        <v>8.6850000000000005</v>
      </c>
      <c r="L91" s="16">
        <v>4</v>
      </c>
      <c r="M91" s="16">
        <v>31</v>
      </c>
      <c r="N91" s="16">
        <f>J:J-K:K-L:L-M:M</f>
        <v>21.314999999999998</v>
      </c>
      <c r="O91" s="17"/>
      <c r="R91" s="17">
        <f>N:N/(J:J-L:L)</f>
        <v>0.34942622950819668</v>
      </c>
      <c r="T91" s="13">
        <f>J:J/M:M</f>
        <v>2.096774193548387</v>
      </c>
      <c r="U91" s="16">
        <f>SUM(N$3:N91)</f>
        <v>5902.9749999999995</v>
      </c>
    </row>
    <row r="92" spans="1:21" x14ac:dyDescent="0.2">
      <c r="A92" s="12">
        <v>90</v>
      </c>
      <c r="B92" s="13">
        <f>D:D-C:C</f>
        <v>58</v>
      </c>
      <c r="C92" s="14">
        <v>44068</v>
      </c>
      <c r="D92" s="14">
        <v>44126</v>
      </c>
      <c r="E92" s="14" t="s">
        <v>21</v>
      </c>
      <c r="F92" t="s">
        <v>113</v>
      </c>
      <c r="G92" s="19"/>
      <c r="H92" s="16">
        <v>50</v>
      </c>
      <c r="I92" s="16">
        <v>0</v>
      </c>
      <c r="J92" s="16">
        <f>H:H+I:I</f>
        <v>50</v>
      </c>
      <c r="K92" s="16">
        <f>J:J*0.129+0.3</f>
        <v>6.75</v>
      </c>
      <c r="L92" s="16">
        <v>3</v>
      </c>
      <c r="M92" s="16">
        <v>40</v>
      </c>
      <c r="N92" s="16">
        <f>J:J-K:K-L:L-M:M</f>
        <v>0.25</v>
      </c>
      <c r="O92" s="17"/>
      <c r="R92" s="17">
        <f>N:N/(J:J-L:L)</f>
        <v>5.3191489361702126E-3</v>
      </c>
      <c r="T92" s="13">
        <f>J:J/M:M</f>
        <v>1.25</v>
      </c>
      <c r="U92" s="16">
        <f>SUM(N$3:N92)</f>
        <v>5903.2249999999995</v>
      </c>
    </row>
    <row r="93" spans="1:21" x14ac:dyDescent="0.2">
      <c r="A93" s="12">
        <v>91</v>
      </c>
      <c r="B93" s="13">
        <f>D:D-C:C</f>
        <v>69</v>
      </c>
      <c r="C93" s="14">
        <v>44057</v>
      </c>
      <c r="D93" s="14">
        <v>44126</v>
      </c>
      <c r="E93" s="14" t="s">
        <v>21</v>
      </c>
      <c r="F93" t="s">
        <v>114</v>
      </c>
      <c r="G93" s="19"/>
      <c r="H93" s="16">
        <v>50</v>
      </c>
      <c r="I93" s="16">
        <v>0</v>
      </c>
      <c r="J93" s="16">
        <f>H:H+I:I</f>
        <v>50</v>
      </c>
      <c r="K93" s="16">
        <f>J:J*0.129+0.3</f>
        <v>6.75</v>
      </c>
      <c r="L93" s="16">
        <v>4</v>
      </c>
      <c r="M93" s="16">
        <v>17</v>
      </c>
      <c r="N93" s="16">
        <f>J:J-K:K-L:L-M:M</f>
        <v>22.25</v>
      </c>
      <c r="O93" s="17"/>
      <c r="R93" s="17">
        <f>N:N/(J:J-L:L)</f>
        <v>0.48369565217391303</v>
      </c>
      <c r="T93" s="13">
        <f>J:J/M:M</f>
        <v>2.9411764705882355</v>
      </c>
      <c r="U93" s="16">
        <f>SUM(N$3:N93)</f>
        <v>5925.4749999999995</v>
      </c>
    </row>
    <row r="94" spans="1:21" x14ac:dyDescent="0.2">
      <c r="A94" s="12">
        <v>92</v>
      </c>
      <c r="B94" s="13">
        <f>D:D-C:C</f>
        <v>18</v>
      </c>
      <c r="C94" s="14">
        <v>44112</v>
      </c>
      <c r="D94" s="14">
        <v>44130</v>
      </c>
      <c r="E94" s="14" t="s">
        <v>21</v>
      </c>
      <c r="F94" t="s">
        <v>115</v>
      </c>
      <c r="G94" s="19"/>
      <c r="H94" s="16">
        <v>90</v>
      </c>
      <c r="I94" s="16">
        <v>0</v>
      </c>
      <c r="J94" s="16">
        <f>H:H+I:I</f>
        <v>90</v>
      </c>
      <c r="K94" s="16">
        <f>J:J*0.129+0.3</f>
        <v>11.91</v>
      </c>
      <c r="L94" s="16">
        <v>3</v>
      </c>
      <c r="M94" s="16">
        <v>27</v>
      </c>
      <c r="N94" s="16">
        <f>J:J-K:K-L:L-M:M</f>
        <v>48.09</v>
      </c>
      <c r="O94" s="17"/>
      <c r="R94" s="17">
        <f>N:N/(J:J-L:L)</f>
        <v>0.5527586206896552</v>
      </c>
      <c r="T94" s="13">
        <f>J:J/M:M</f>
        <v>3.3333333333333335</v>
      </c>
      <c r="U94" s="16">
        <f>SUM(N$3:N94)</f>
        <v>5973.5649999999996</v>
      </c>
    </row>
    <row r="95" spans="1:21" x14ac:dyDescent="0.2">
      <c r="A95" s="12">
        <v>93</v>
      </c>
      <c r="B95" s="13">
        <f>D:D-C:C</f>
        <v>45</v>
      </c>
      <c r="C95" s="14">
        <v>44086</v>
      </c>
      <c r="D95" s="14">
        <v>44131</v>
      </c>
      <c r="E95" s="14" t="s">
        <v>21</v>
      </c>
      <c r="F95" t="s">
        <v>116</v>
      </c>
      <c r="G95" s="19"/>
      <c r="H95" s="16">
        <v>163</v>
      </c>
      <c r="I95" s="16">
        <v>0</v>
      </c>
      <c r="J95" s="16">
        <f>H:H+I:I</f>
        <v>163</v>
      </c>
      <c r="K95" s="16">
        <f>J:J*0.129+0.3</f>
        <v>21.327000000000002</v>
      </c>
      <c r="L95" s="16"/>
      <c r="M95" s="16">
        <v>50</v>
      </c>
      <c r="N95" s="16">
        <f>J:J-K:K-L:L-M:M</f>
        <v>91.673000000000002</v>
      </c>
      <c r="O95" s="17"/>
      <c r="R95" s="17">
        <f>N:N/(J:J-L:L)</f>
        <v>0.56241104294478528</v>
      </c>
      <c r="T95" s="13">
        <f>J:J/M:M</f>
        <v>3.26</v>
      </c>
      <c r="U95" s="16">
        <f>SUM(N$3:N95)</f>
        <v>6065.2379999999994</v>
      </c>
    </row>
    <row r="96" spans="1:21" x14ac:dyDescent="0.2">
      <c r="A96" s="12">
        <v>94</v>
      </c>
      <c r="B96" s="13">
        <f>D:D-C:C</f>
        <v>44</v>
      </c>
      <c r="C96" s="14">
        <v>44087</v>
      </c>
      <c r="D96" s="14">
        <v>44131</v>
      </c>
      <c r="E96" s="14" t="s">
        <v>21</v>
      </c>
      <c r="F96" t="s">
        <v>117</v>
      </c>
      <c r="G96" s="19"/>
      <c r="H96" s="16">
        <v>163</v>
      </c>
      <c r="I96" s="16">
        <v>0</v>
      </c>
      <c r="J96" s="16">
        <f>H:H+I:I</f>
        <v>163</v>
      </c>
      <c r="K96" s="16">
        <f>J:J*0.129+0.3</f>
        <v>21.327000000000002</v>
      </c>
      <c r="L96" s="16"/>
      <c r="M96" s="16">
        <v>30</v>
      </c>
      <c r="N96" s="16">
        <f>J:J-K:K-L:L-M:M</f>
        <v>111.673</v>
      </c>
      <c r="O96" s="17"/>
      <c r="R96" s="17">
        <f>N:N/(J:J-L:L)</f>
        <v>0.68511042944785272</v>
      </c>
      <c r="T96" s="13">
        <f>J:J/M:M</f>
        <v>5.4333333333333336</v>
      </c>
      <c r="U96" s="16">
        <f>SUM(N$3:N96)</f>
        <v>6176.9109999999991</v>
      </c>
    </row>
    <row r="97" spans="1:21" x14ac:dyDescent="0.2">
      <c r="A97" s="12">
        <v>95</v>
      </c>
      <c r="B97" s="13">
        <f>D:D-C:C</f>
        <v>66</v>
      </c>
      <c r="C97" s="14">
        <v>44065</v>
      </c>
      <c r="D97" s="14">
        <v>44131</v>
      </c>
      <c r="E97" s="14" t="s">
        <v>21</v>
      </c>
      <c r="F97" t="s">
        <v>118</v>
      </c>
      <c r="G97" s="19"/>
      <c r="H97" s="16">
        <v>90</v>
      </c>
      <c r="I97" s="16">
        <v>0</v>
      </c>
      <c r="J97" s="16">
        <f>H:H+I:I</f>
        <v>90</v>
      </c>
      <c r="K97" s="16">
        <f>J:J*0.129+0.3</f>
        <v>11.91</v>
      </c>
      <c r="L97" s="16"/>
      <c r="M97" s="16">
        <v>21</v>
      </c>
      <c r="N97" s="16">
        <f>J:J-K:K-L:L-M:M</f>
        <v>57.09</v>
      </c>
      <c r="O97" s="17"/>
      <c r="R97" s="17">
        <f>N:N/(J:J-L:L)</f>
        <v>0.63433333333333342</v>
      </c>
      <c r="T97" s="13">
        <f>J:J/M:M</f>
        <v>4.2857142857142856</v>
      </c>
      <c r="U97" s="16">
        <f>SUM(N$3:N97)</f>
        <v>6234.0009999999993</v>
      </c>
    </row>
    <row r="98" spans="1:21" x14ac:dyDescent="0.2">
      <c r="A98" s="12">
        <v>96</v>
      </c>
      <c r="B98" s="13">
        <f>D:D-C:C</f>
        <v>2</v>
      </c>
      <c r="C98" s="14">
        <v>44130</v>
      </c>
      <c r="D98" s="14">
        <v>44132</v>
      </c>
      <c r="E98" s="14" t="s">
        <v>21</v>
      </c>
      <c r="F98" t="s">
        <v>119</v>
      </c>
      <c r="G98" s="19"/>
      <c r="H98" s="16">
        <v>150</v>
      </c>
      <c r="I98" s="16">
        <v>0</v>
      </c>
      <c r="J98" s="16">
        <f>H:H+I:I</f>
        <v>150</v>
      </c>
      <c r="K98" s="16">
        <f>J:J*0.129+0.3</f>
        <v>19.650000000000002</v>
      </c>
      <c r="L98" s="16">
        <v>4</v>
      </c>
      <c r="M98" s="16">
        <v>50</v>
      </c>
      <c r="N98" s="16">
        <f>J:J-K:K-L:L-M:M</f>
        <v>76.349999999999994</v>
      </c>
      <c r="O98" s="17"/>
      <c r="R98" s="17">
        <f>N:N/(J:J-L:L)</f>
        <v>0.522945205479452</v>
      </c>
      <c r="T98" s="13">
        <f>J:J/M:M</f>
        <v>3</v>
      </c>
      <c r="U98" s="16">
        <f>SUM(N$3:N98)</f>
        <v>6310.3509999999997</v>
      </c>
    </row>
    <row r="99" spans="1:21" x14ac:dyDescent="0.2">
      <c r="A99" s="12">
        <v>97</v>
      </c>
      <c r="B99" s="13">
        <f>D:D-C:C</f>
        <v>0</v>
      </c>
      <c r="C99" s="14">
        <v>44132</v>
      </c>
      <c r="D99" s="14">
        <v>44132</v>
      </c>
      <c r="E99" s="14" t="s">
        <v>21</v>
      </c>
      <c r="F99" t="s">
        <v>120</v>
      </c>
      <c r="G99" s="19"/>
      <c r="H99" s="16">
        <v>70</v>
      </c>
      <c r="I99" s="16">
        <v>0</v>
      </c>
      <c r="J99" s="16">
        <f>H:H+I:I</f>
        <v>70</v>
      </c>
      <c r="K99" s="16">
        <f>J:J*0.129+0.3</f>
        <v>9.3300000000000018</v>
      </c>
      <c r="L99" s="16"/>
      <c r="M99" s="16">
        <v>23</v>
      </c>
      <c r="N99" s="16">
        <f>J:J-K:K-L:L-M:M</f>
        <v>37.67</v>
      </c>
      <c r="O99" s="17"/>
      <c r="R99" s="17">
        <f>N:N/(J:J-L:L)</f>
        <v>0.53814285714285715</v>
      </c>
      <c r="T99" s="13">
        <f>J:J/M:M</f>
        <v>3.0434782608695654</v>
      </c>
      <c r="U99" s="16">
        <f>SUM(N$3:N99)</f>
        <v>6348.0209999999997</v>
      </c>
    </row>
    <row r="100" spans="1:21" x14ac:dyDescent="0.2">
      <c r="A100" s="12">
        <v>98</v>
      </c>
      <c r="B100" s="13">
        <f>D:D-C:C</f>
        <v>81</v>
      </c>
      <c r="C100" s="14">
        <v>44051</v>
      </c>
      <c r="D100" s="14">
        <v>44132</v>
      </c>
      <c r="E100" s="14" t="s">
        <v>21</v>
      </c>
      <c r="F100" t="s">
        <v>121</v>
      </c>
      <c r="G100" s="19"/>
      <c r="H100" s="16">
        <v>50</v>
      </c>
      <c r="I100" s="16">
        <v>0</v>
      </c>
      <c r="J100" s="16">
        <f>H:H+I:I</f>
        <v>50</v>
      </c>
      <c r="K100" s="16">
        <f>J:J*0.129+0.3</f>
        <v>6.75</v>
      </c>
      <c r="L100" s="16"/>
      <c r="M100" s="16">
        <v>18</v>
      </c>
      <c r="N100" s="16">
        <f>J:J-K:K-L:L-M:M</f>
        <v>25.25</v>
      </c>
      <c r="O100" s="17"/>
      <c r="R100" s="17">
        <f>N:N/(J:J-L:L)</f>
        <v>0.505</v>
      </c>
      <c r="T100" s="13">
        <f>J:J/M:M</f>
        <v>2.7777777777777777</v>
      </c>
      <c r="U100" s="16">
        <f>SUM(N$3:N100)</f>
        <v>6373.2709999999997</v>
      </c>
    </row>
    <row r="101" spans="1:21" x14ac:dyDescent="0.2">
      <c r="A101" s="12">
        <v>99</v>
      </c>
      <c r="B101" s="13">
        <f>D:D-C:C</f>
        <v>102</v>
      </c>
      <c r="C101" s="14">
        <v>44032</v>
      </c>
      <c r="D101" s="14">
        <v>44134</v>
      </c>
      <c r="E101" s="14" t="s">
        <v>21</v>
      </c>
      <c r="F101" t="s">
        <v>122</v>
      </c>
      <c r="G101" s="19"/>
      <c r="H101" s="16">
        <v>136</v>
      </c>
      <c r="I101" s="16">
        <v>0</v>
      </c>
      <c r="J101" s="16">
        <f>H:H+I:I</f>
        <v>136</v>
      </c>
      <c r="K101" s="16">
        <f>J:J*0.129+0.3</f>
        <v>17.844000000000001</v>
      </c>
      <c r="L101" s="16"/>
      <c r="M101" s="16">
        <v>99</v>
      </c>
      <c r="N101" s="16">
        <f>J:J-K:K-L:L-M:M</f>
        <v>19.156000000000006</v>
      </c>
      <c r="O101" s="17"/>
      <c r="R101" s="17">
        <f>N:N/(J:J-L:L)</f>
        <v>0.14085294117647063</v>
      </c>
      <c r="T101" s="13">
        <f>J:J/M:M</f>
        <v>1.3737373737373737</v>
      </c>
      <c r="U101" s="16">
        <f>SUM(N$3:N101)</f>
        <v>6392.4269999999997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2020-11-02T20:20:55Z</dcterms:created>
  <dcterms:modified xsi:type="dcterms:W3CDTF">2020-11-02T20:22:33Z</dcterms:modified>
</cp:coreProperties>
</file>