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shk\LR\Energy - PRJ11100223773 - Documents\6. Project Work place\01 FRA\PyExdCrv\Rev.B\"/>
    </mc:Choice>
  </mc:AlternateContent>
  <xr:revisionPtr revIDLastSave="193" documentId="8_{7BABE041-28CD-4686-805B-A7FD0C4008DD}" xr6:coauthVersionLast="41" xr6:coauthVersionMax="41" xr10:uidLastSave="{8C70A4B4-ED40-46FD-A1AD-FFD556828BC2}"/>
  <bookViews>
    <workbookView xWindow="-120" yWindow="-120" windowWidth="29040" windowHeight="17640" xr2:uid="{CEF009A2-74A3-4A2C-B0FD-953D19B611EB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J4" i="1"/>
  <c r="J3" i="1"/>
  <c r="K3" i="1" s="1"/>
  <c r="M8" i="1"/>
  <c r="N9" i="1" s="1"/>
  <c r="H8" i="1"/>
  <c r="I8" i="1" s="1"/>
  <c r="M7" i="1"/>
  <c r="O7" i="1" s="1"/>
  <c r="H7" i="1"/>
  <c r="I7" i="1" s="1"/>
  <c r="M6" i="1"/>
  <c r="P6" i="1" s="1"/>
  <c r="H6" i="1"/>
  <c r="I6" i="1" s="1"/>
  <c r="M5" i="1"/>
  <c r="N5" i="1" s="1"/>
  <c r="H5" i="1"/>
  <c r="I5" i="1" s="1"/>
  <c r="M4" i="1"/>
  <c r="P4" i="1" s="1"/>
  <c r="H4" i="1"/>
  <c r="I4" i="1" s="1"/>
  <c r="M3" i="1"/>
  <c r="P3" i="1" s="1"/>
  <c r="H3" i="1"/>
  <c r="I3" i="1" s="1"/>
  <c r="O5" i="1" l="1"/>
  <c r="P5" i="1"/>
  <c r="N8" i="1"/>
  <c r="I9" i="1"/>
  <c r="J5" i="1"/>
  <c r="K5" i="1" s="1"/>
  <c r="J6" i="1"/>
  <c r="K6" i="1" s="1"/>
  <c r="J7" i="1"/>
  <c r="K7" i="1" s="1"/>
  <c r="J8" i="1"/>
  <c r="K8" i="1" s="1"/>
  <c r="P7" i="1"/>
  <c r="O6" i="1"/>
  <c r="N4" i="1"/>
  <c r="O4" i="1"/>
  <c r="N3" i="1"/>
  <c r="N7" i="1"/>
  <c r="O3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Sung-Hoon Kim</author>
  </authors>
  <commentList>
    <comment ref="I9" authorId="0" shapeId="0" xr:uid="{1EC93E0C-09DE-4122-8843-3C4F792235FA}">
      <text>
        <r>
          <rPr>
            <b/>
            <sz val="9"/>
            <color indexed="81"/>
            <rFont val="Tahoma"/>
            <family val="2"/>
          </rPr>
          <t>Sung-Hoon Kim:</t>
        </r>
        <r>
          <rPr>
            <sz val="9"/>
            <color indexed="81"/>
            <rFont val="Tahoma"/>
            <family val="2"/>
          </rPr>
          <t xml:space="preserve">
0분부터 2.1kg/sec가 유지될 시간.</t>
        </r>
      </text>
    </comment>
    <comment ref="N9" authorId="0" shapeId="0" xr:uid="{D1DC5A15-5A99-4FC7-9007-DCA2522C51EF}">
      <text>
        <r>
          <rPr>
            <b/>
            <sz val="9"/>
            <color indexed="81"/>
            <rFont val="Tahoma"/>
            <family val="2"/>
          </rPr>
          <t>Sung-Hoon Kim:</t>
        </r>
        <r>
          <rPr>
            <sz val="9"/>
            <color indexed="81"/>
            <rFont val="Tahoma"/>
            <family val="2"/>
          </rPr>
          <t xml:space="preserve">
0분부터 2.1kg/sec가 유지될 시간.</t>
        </r>
      </text>
    </comment>
  </commentList>
</comments>
</file>

<file path=xl/sharedStrings.xml><?xml version="1.0" encoding="utf-8"?>
<sst xmlns="http://schemas.openxmlformats.org/spreadsheetml/2006/main" count="38" uniqueCount="29">
  <si>
    <t>Minutes</t>
  </si>
  <si>
    <t>0-5분은 5분 누출량 유지
5분이후 10분에서의 누출량 유지</t>
  </si>
  <si>
    <t>0-5분 감소하는  누출량 고려(A 증가)
5분이후 10분에서의 누출량 유지</t>
  </si>
  <si>
    <t>0-5분 감소하는  누출량 고려
5분에서의 누출량이 10분까지 유지되고, 10분이후 10분에서의 누출량 유지</t>
  </si>
  <si>
    <t>Release rate [kg/s]</t>
  </si>
  <si>
    <t>A</t>
  </si>
  <si>
    <t>DT(5분이후 지속될 시간)</t>
  </si>
  <si>
    <t>A'</t>
  </si>
  <si>
    <t>A''=A'</t>
  </si>
  <si>
    <t>DT''(10분 이후 지속될 시간)</t>
  </si>
  <si>
    <t>S05</t>
  </si>
  <si>
    <t>S04</t>
  </si>
  <si>
    <t>S03</t>
  </si>
  <si>
    <t>P05</t>
  </si>
  <si>
    <t>P04</t>
  </si>
  <si>
    <t>P03</t>
  </si>
  <si>
    <t>0-5분은 5분 누출량 유지
10분이후 10분에서의 누출량 유지</t>
  </si>
  <si>
    <t>DT''(5분이후 지속될 시간)</t>
  </si>
  <si>
    <t>DT'(10분이후 지속될 시간)</t>
  </si>
  <si>
    <t>S05Fit</t>
  </si>
  <si>
    <t>P05 Fit</t>
  </si>
  <si>
    <t>P04 Fit</t>
  </si>
  <si>
    <t>P03 Fit</t>
  </si>
  <si>
    <t>S03 Fit</t>
  </si>
  <si>
    <t>S04 Fit</t>
  </si>
  <si>
    <t>10분만 지속</t>
  </si>
  <si>
    <t>Remark</t>
  </si>
  <si>
    <t>2.1kg/sec 이용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</si>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</sst>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0" fontId="0" fillId="2" borderId="0" xfId="0" applyFill="1"/>
    <xf numFmtId="0" fontId="0" fillId="3" borderId="2" xfId="0" applyFill="1" applyBorder="1"/>
    <xf numFmtId="0" fontId="0" fillId="3" borderId="0" xfId="0" applyFill="1"/>
    <xf numFmtId="0" fontId="0" fillId="0" borderId="3" xfId="0" applyFill="1" applyBorder="1"/>
    <xf numFmtId="0" fontId="0" fillId="0" borderId="0" xfId="0" applyFill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4" xfId="0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0" fillId="8" borderId="2" xfId="0" applyFill="1" applyBorder="1"/>
    <xf numFmtId="0" fontId="0" fillId="8" borderId="2" xfId="0" applyFill="1" applyBorder="1" applyAlignment="1">
      <alignment wrapText="1"/>
    </xf>
    <xf numFmtId="0" fontId="0" fillId="9" borderId="2" xfId="0" applyFill="1" applyBorder="1"/>
    <xf numFmtId="0" fontId="0" fillId="9" borderId="2" xfId="0" applyFill="1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S-Modules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Sheet3!$C$12</c:f>
              <c:strCache>
                <c:ptCount val="1"/>
                <c:pt idx="0">
                  <c:v>S05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Sheet3!$C$13:$C$17</c:f>
              <c:numCache>
                <c:formatCode>General</c:formatCode>
                <c:ptCount val="5"/>
                <c:pt idx="0">
                  <c:v>34.4</c:v>
                </c:pt>
                <c:pt idx="1">
                  <c:v>34.4</c:v>
                </c:pt>
                <c:pt idx="2">
                  <c:v>5.5</c:v>
                </c:pt>
                <c:pt idx="3">
                  <c:v>0.3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D-4D96-AE27-F5B24B18BEC1}"/>
            </c:ext>
          </c:extLst>
        </c:ser>
        <c:ser>
          <c:idx val="1"/>
          <c:order val="1"/>
          <c:tx>
            <c:strRef>
              <c:f>Sheet3!$D$12</c:f>
              <c:strCache>
                <c:ptCount val="1"/>
                <c:pt idx="0">
                  <c:v>S04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Sheet3!$D$13:$D$17</c:f>
              <c:numCache>
                <c:formatCode>General</c:formatCode>
                <c:ptCount val="5"/>
                <c:pt idx="0">
                  <c:v>41.3</c:v>
                </c:pt>
                <c:pt idx="1">
                  <c:v>41.3</c:v>
                </c:pt>
                <c:pt idx="2">
                  <c:v>39.299999999999997</c:v>
                </c:pt>
                <c:pt idx="3">
                  <c:v>20.5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D-4D96-AE27-F5B24B18BEC1}"/>
            </c:ext>
          </c:extLst>
        </c:ser>
        <c:ser>
          <c:idx val="2"/>
          <c:order val="2"/>
          <c:tx>
            <c:strRef>
              <c:f>Sheet3!$E$12</c:f>
              <c:strCache>
                <c:ptCount val="1"/>
                <c:pt idx="0">
                  <c:v>S03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Sheet3!$E$13:$E$17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10.199999999999999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D-4D96-AE27-F5B24B18BEC1}"/>
            </c:ext>
          </c:extLst>
        </c:ser>
        <c:ser>
          <c:idx val="6"/>
          <c:order val="3"/>
          <c:tx>
            <c:strRef>
              <c:f>Sheet3!$L$12</c:f>
              <c:strCache>
                <c:ptCount val="1"/>
                <c:pt idx="0">
                  <c:v>S04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Sheet3!$K$13:$K$18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55</c:v>
                </c:pt>
                <c:pt idx="5">
                  <c:v>55</c:v>
                </c:pt>
              </c:numCache>
            </c:numRef>
          </c:xVal>
          <c:yVal>
            <c:numRef>
              <c:f>Sheet3!$L$13:$L$18</c:f>
              <c:numCache>
                <c:formatCode>General</c:formatCode>
                <c:ptCount val="6"/>
                <c:pt idx="0">
                  <c:v>40.299999999999997</c:v>
                </c:pt>
                <c:pt idx="1">
                  <c:v>40.299999999999997</c:v>
                </c:pt>
                <c:pt idx="2">
                  <c:v>40.299999999999997</c:v>
                </c:pt>
                <c:pt idx="3">
                  <c:v>20.5</c:v>
                </c:pt>
                <c:pt idx="4">
                  <c:v>20.5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3D-4D96-AE27-F5B24B18BEC1}"/>
            </c:ext>
          </c:extLst>
        </c:ser>
        <c:ser>
          <c:idx val="7"/>
          <c:order val="4"/>
          <c:tx>
            <c:strRef>
              <c:f>Sheet3!$J$12</c:f>
              <c:strCache>
                <c:ptCount val="1"/>
                <c:pt idx="0">
                  <c:v>S05Fit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Sheet3!$I$13:$I$16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</c:numCache>
            </c:numRef>
          </c:xVal>
          <c:yVal>
            <c:numRef>
              <c:f>Sheet3!$J$13:$J$16</c:f>
              <c:numCache>
                <c:formatCode>General</c:formatCode>
                <c:ptCount val="4"/>
                <c:pt idx="0">
                  <c:v>34.4</c:v>
                </c:pt>
                <c:pt idx="1">
                  <c:v>34.4</c:v>
                </c:pt>
                <c:pt idx="2">
                  <c:v>34.4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3D-4D96-AE27-F5B24B18BEC1}"/>
            </c:ext>
          </c:extLst>
        </c:ser>
        <c:ser>
          <c:idx val="8"/>
          <c:order val="5"/>
          <c:tx>
            <c:strRef>
              <c:f>Sheet3!$N$12</c:f>
              <c:strCache>
                <c:ptCount val="1"/>
                <c:pt idx="0">
                  <c:v>S03 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Sheet3!$M$13:$M$16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</c:numCache>
            </c:numRef>
          </c:xVal>
          <c:yVal>
            <c:numRef>
              <c:f>Sheet3!$N$13:$N$16</c:f>
              <c:numCache>
                <c:formatCode>General</c:formatCode>
                <c:ptCount val="4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3D-4D96-AE27-F5B24B18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23704"/>
        <c:axId val="983424032"/>
      </c:scatterChart>
      <c:valAx>
        <c:axId val="98342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24032"/>
        <c:crosses val="autoZero"/>
        <c:crossBetween val="midCat"/>
      </c:valAx>
      <c:valAx>
        <c:axId val="983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Rate [kg/sec]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2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P-Modules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Sheet3!$F$12</c:f>
              <c:strCache>
                <c:ptCount val="1"/>
                <c:pt idx="0">
                  <c:v>P05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Sheet3!$F$13:$F$17</c:f>
              <c:numCache>
                <c:formatCode>General</c:formatCode>
                <c:ptCount val="5"/>
                <c:pt idx="0">
                  <c:v>9.6999999999999993</c:v>
                </c:pt>
                <c:pt idx="1">
                  <c:v>9.6999999999999993</c:v>
                </c:pt>
                <c:pt idx="2">
                  <c:v>2.2999999999999998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59-4E64-9D1B-833A46592A7C}"/>
            </c:ext>
          </c:extLst>
        </c:ser>
        <c:ser>
          <c:idx val="4"/>
          <c:order val="1"/>
          <c:tx>
            <c:strRef>
              <c:f>Sheet3!$G$12</c:f>
              <c:strCache>
                <c:ptCount val="1"/>
                <c:pt idx="0">
                  <c:v>P04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Sheet3!$G$13:$G$17</c:f>
              <c:numCache>
                <c:formatCode>General</c:formatCode>
                <c:ptCount val="5"/>
                <c:pt idx="0">
                  <c:v>7.7</c:v>
                </c:pt>
                <c:pt idx="1">
                  <c:v>7.7</c:v>
                </c:pt>
                <c:pt idx="2">
                  <c:v>2.7</c:v>
                </c:pt>
                <c:pt idx="3">
                  <c:v>0.1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59-4E64-9D1B-833A46592A7C}"/>
            </c:ext>
          </c:extLst>
        </c:ser>
        <c:ser>
          <c:idx val="5"/>
          <c:order val="2"/>
          <c:tx>
            <c:strRef>
              <c:f>Sheet3!$H$12</c:f>
              <c:strCache>
                <c:ptCount val="1"/>
                <c:pt idx="0">
                  <c:v>P03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Sheet3!$H$13:$H$17</c:f>
              <c:numCache>
                <c:formatCode>General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59-4E64-9D1B-833A46592A7C}"/>
            </c:ext>
          </c:extLst>
        </c:ser>
        <c:ser>
          <c:idx val="9"/>
          <c:order val="3"/>
          <c:tx>
            <c:strRef>
              <c:f>Sheet3!$P$12</c:f>
              <c:strCache>
                <c:ptCount val="1"/>
                <c:pt idx="0">
                  <c:v>P05 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Sheet3!$O$13:$O$18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</c:numCache>
            </c:numRef>
          </c:xVal>
          <c:yVal>
            <c:numRef>
              <c:f>Sheet3!$P$13:$P$18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59-4E64-9D1B-833A46592A7C}"/>
            </c:ext>
          </c:extLst>
        </c:ser>
        <c:ser>
          <c:idx val="10"/>
          <c:order val="4"/>
          <c:tx>
            <c:strRef>
              <c:f>Sheet3!$R$12</c:f>
              <c:strCache>
                <c:ptCount val="1"/>
                <c:pt idx="0">
                  <c:v>P04 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Sheet3!$Q$13:$Q$18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16.3</c:v>
                </c:pt>
                <c:pt idx="5">
                  <c:v>16.3</c:v>
                </c:pt>
              </c:numCache>
            </c:numRef>
          </c:xVal>
          <c:yVal>
            <c:numRef>
              <c:f>Sheet3!$R$13:$R$18</c:f>
              <c:numCache>
                <c:formatCode>General</c:formatCode>
                <c:ptCount val="6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2.7</c:v>
                </c:pt>
                <c:pt idx="4">
                  <c:v>2.7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59-4E64-9D1B-833A46592A7C}"/>
            </c:ext>
          </c:extLst>
        </c:ser>
        <c:ser>
          <c:idx val="11"/>
          <c:order val="5"/>
          <c:tx>
            <c:strRef>
              <c:f>Sheet3!$T$12</c:f>
              <c:strCache>
                <c:ptCount val="1"/>
                <c:pt idx="0">
                  <c:v>P03 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459-4E64-9D1B-833A46592A7C}"/>
              </c:ext>
            </c:extLst>
          </c:dPt>
          <c:xVal>
            <c:numRef>
              <c:f>Sheet3!$S$13:$S$15</c:f>
              <c:numCache>
                <c:formatCode>General</c:formatCode>
                <c:ptCount val="3"/>
                <c:pt idx="0">
                  <c:v>0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Sheet3!$T$13:$T$15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59-4E64-9D1B-833A4659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23704"/>
        <c:axId val="983424032"/>
      </c:scatterChart>
      <c:valAx>
        <c:axId val="983423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24032"/>
        <c:crosses val="autoZero"/>
        <c:crossBetween val="midCat"/>
      </c:valAx>
      <c:valAx>
        <c:axId val="983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237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Sheet3!$C$12</c:f>
              <c:strCache>
                <c:ptCount val="1"/>
                <c:pt idx="0">
                  <c:v>S05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Sheet3!$C$13:$C$17</c:f>
              <c:numCache>
                <c:formatCode>General</c:formatCode>
                <c:ptCount val="5"/>
                <c:pt idx="0">
                  <c:v>34.4</c:v>
                </c:pt>
                <c:pt idx="1">
                  <c:v>34.4</c:v>
                </c:pt>
                <c:pt idx="2">
                  <c:v>5.5</c:v>
                </c:pt>
                <c:pt idx="3">
                  <c:v>0.3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43E4-8714-5F8868777541}"/>
            </c:ext>
          </c:extLst>
        </c:ser>
        <c:ser>
          <c:idx val="1"/>
          <c:order val="1"/>
          <c:tx>
            <c:strRef>
              <c:f>Sheet3!$D$12</c:f>
              <c:strCache>
                <c:ptCount val="1"/>
                <c:pt idx="0">
                  <c:v>S04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Sheet3!$D$13:$D$17</c:f>
              <c:numCache>
                <c:formatCode>General</c:formatCode>
                <c:ptCount val="5"/>
                <c:pt idx="0">
                  <c:v>41.3</c:v>
                </c:pt>
                <c:pt idx="1">
                  <c:v>41.3</c:v>
                </c:pt>
                <c:pt idx="2">
                  <c:v>39.299999999999997</c:v>
                </c:pt>
                <c:pt idx="3">
                  <c:v>20.5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7-43E4-8714-5F8868777541}"/>
            </c:ext>
          </c:extLst>
        </c:ser>
        <c:ser>
          <c:idx val="2"/>
          <c:order val="2"/>
          <c:tx>
            <c:strRef>
              <c:f>Sheet3!$E$12</c:f>
              <c:strCache>
                <c:ptCount val="1"/>
                <c:pt idx="0">
                  <c:v>S03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Sheet3!$E$13:$E$17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10.199999999999999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7-43E4-8714-5F8868777541}"/>
            </c:ext>
          </c:extLst>
        </c:ser>
        <c:ser>
          <c:idx val="3"/>
          <c:order val="3"/>
          <c:tx>
            <c:strRef>
              <c:f>Sheet3!$F$12</c:f>
              <c:strCache>
                <c:ptCount val="1"/>
                <c:pt idx="0">
                  <c:v>P05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Sheet3!$F$13:$F$17</c:f>
              <c:numCache>
                <c:formatCode>General</c:formatCode>
                <c:ptCount val="5"/>
                <c:pt idx="0">
                  <c:v>9.6999999999999993</c:v>
                </c:pt>
                <c:pt idx="1">
                  <c:v>9.6999999999999993</c:v>
                </c:pt>
                <c:pt idx="2">
                  <c:v>2.2999999999999998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D7-43E4-8714-5F8868777541}"/>
            </c:ext>
          </c:extLst>
        </c:ser>
        <c:ser>
          <c:idx val="4"/>
          <c:order val="4"/>
          <c:tx>
            <c:strRef>
              <c:f>Sheet3!$G$12</c:f>
              <c:strCache>
                <c:ptCount val="1"/>
                <c:pt idx="0">
                  <c:v>P04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Sheet3!$G$13:$G$17</c:f>
              <c:numCache>
                <c:formatCode>General</c:formatCode>
                <c:ptCount val="5"/>
                <c:pt idx="0">
                  <c:v>7.7</c:v>
                </c:pt>
                <c:pt idx="1">
                  <c:v>7.7</c:v>
                </c:pt>
                <c:pt idx="2">
                  <c:v>2.7</c:v>
                </c:pt>
                <c:pt idx="3">
                  <c:v>0.1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D7-43E4-8714-5F8868777541}"/>
            </c:ext>
          </c:extLst>
        </c:ser>
        <c:ser>
          <c:idx val="5"/>
          <c:order val="5"/>
          <c:tx>
            <c:strRef>
              <c:f>Sheet3!$H$12</c:f>
              <c:strCache>
                <c:ptCount val="1"/>
                <c:pt idx="0">
                  <c:v>P03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Sheet3!$H$13:$H$17</c:f>
              <c:numCache>
                <c:formatCode>General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D7-43E4-8714-5F8868777541}"/>
            </c:ext>
          </c:extLst>
        </c:ser>
        <c:ser>
          <c:idx val="6"/>
          <c:order val="6"/>
          <c:tx>
            <c:strRef>
              <c:f>Sheet3!$L$12</c:f>
              <c:strCache>
                <c:ptCount val="1"/>
                <c:pt idx="0">
                  <c:v>S04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Sheet3!$K$13:$K$18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55</c:v>
                </c:pt>
                <c:pt idx="5">
                  <c:v>55</c:v>
                </c:pt>
              </c:numCache>
            </c:numRef>
          </c:xVal>
          <c:yVal>
            <c:numRef>
              <c:f>Sheet3!$L$13:$L$18</c:f>
              <c:numCache>
                <c:formatCode>General</c:formatCode>
                <c:ptCount val="6"/>
                <c:pt idx="0">
                  <c:v>40.299999999999997</c:v>
                </c:pt>
                <c:pt idx="1">
                  <c:v>40.299999999999997</c:v>
                </c:pt>
                <c:pt idx="2">
                  <c:v>40.299999999999997</c:v>
                </c:pt>
                <c:pt idx="3">
                  <c:v>20.5</c:v>
                </c:pt>
                <c:pt idx="4">
                  <c:v>20.5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D7-43E4-8714-5F8868777541}"/>
            </c:ext>
          </c:extLst>
        </c:ser>
        <c:ser>
          <c:idx val="7"/>
          <c:order val="7"/>
          <c:tx>
            <c:strRef>
              <c:f>Sheet3!$J$12</c:f>
              <c:strCache>
                <c:ptCount val="1"/>
                <c:pt idx="0">
                  <c:v>S05Fit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Sheet3!$I$13:$I$16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</c:numCache>
            </c:numRef>
          </c:xVal>
          <c:yVal>
            <c:numRef>
              <c:f>Sheet3!$J$13:$J$16</c:f>
              <c:numCache>
                <c:formatCode>General</c:formatCode>
                <c:ptCount val="4"/>
                <c:pt idx="0">
                  <c:v>34.4</c:v>
                </c:pt>
                <c:pt idx="1">
                  <c:v>34.4</c:v>
                </c:pt>
                <c:pt idx="2">
                  <c:v>34.4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D7-43E4-8714-5F8868777541}"/>
            </c:ext>
          </c:extLst>
        </c:ser>
        <c:ser>
          <c:idx val="8"/>
          <c:order val="8"/>
          <c:tx>
            <c:strRef>
              <c:f>Sheet3!$N$12</c:f>
              <c:strCache>
                <c:ptCount val="1"/>
                <c:pt idx="0">
                  <c:v>S03 Fit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Sheet3!$M$13:$M$16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</c:numCache>
            </c:numRef>
          </c:xVal>
          <c:yVal>
            <c:numRef>
              <c:f>Sheet3!$N$13:$N$16</c:f>
              <c:numCache>
                <c:formatCode>General</c:formatCode>
                <c:ptCount val="4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D7-43E4-8714-5F8868777541}"/>
            </c:ext>
          </c:extLst>
        </c:ser>
        <c:ser>
          <c:idx val="9"/>
          <c:order val="9"/>
          <c:tx>
            <c:strRef>
              <c:f>Sheet3!$P$12</c:f>
              <c:strCache>
                <c:ptCount val="1"/>
                <c:pt idx="0">
                  <c:v>P05 Fit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Sheet3!$O$13:$O$18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</c:numCache>
            </c:numRef>
          </c:xVal>
          <c:yVal>
            <c:numRef>
              <c:f>Sheet3!$P$13:$P$18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D7-43E4-8714-5F8868777541}"/>
            </c:ext>
          </c:extLst>
        </c:ser>
        <c:ser>
          <c:idx val="10"/>
          <c:order val="10"/>
          <c:tx>
            <c:strRef>
              <c:f>Sheet3!$R$12</c:f>
              <c:strCache>
                <c:ptCount val="1"/>
                <c:pt idx="0">
                  <c:v>P04 Fit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Sheet3!$Q$13:$Q$18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16.3</c:v>
                </c:pt>
                <c:pt idx="5">
                  <c:v>16.3</c:v>
                </c:pt>
              </c:numCache>
            </c:numRef>
          </c:xVal>
          <c:yVal>
            <c:numRef>
              <c:f>Sheet3!$R$13:$R$18</c:f>
              <c:numCache>
                <c:formatCode>General</c:formatCode>
                <c:ptCount val="6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2.7</c:v>
                </c:pt>
                <c:pt idx="4">
                  <c:v>2.7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D7-43E4-8714-5F8868777541}"/>
            </c:ext>
          </c:extLst>
        </c:ser>
        <c:ser>
          <c:idx val="11"/>
          <c:order val="11"/>
          <c:tx>
            <c:strRef>
              <c:f>Sheet3!$T$12</c:f>
              <c:strCache>
                <c:ptCount val="1"/>
                <c:pt idx="0">
                  <c:v>P03 Fit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Sheet3!$S$13:$S$15</c:f>
              <c:numCache>
                <c:formatCode>General</c:formatCode>
                <c:ptCount val="3"/>
                <c:pt idx="0">
                  <c:v>0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Sheet3!$T$13:$T$15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D7-43E4-8714-5F8868777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23704"/>
        <c:axId val="983424032"/>
      </c:scatterChart>
      <c:valAx>
        <c:axId val="983423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24032"/>
        <c:crosses val="autoZero"/>
        <c:crossBetween val="midCat"/>
      </c:valAx>
      <c:valAx>
        <c:axId val="983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2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10</xdr:col>
      <xdr:colOff>28575</xdr:colOff>
      <xdr:row>51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3E5832-55ED-436E-9432-BF9901372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18</xdr:row>
      <xdr:rowOff>133350</xdr:rowOff>
    </xdr:from>
    <xdr:to>
      <xdr:col>20</xdr:col>
      <xdr:colOff>352425</xdr:colOff>
      <xdr:row>46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F1AC2-8775-4FE4-855A-314389154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50</xdr:row>
      <xdr:rowOff>76200</xdr:rowOff>
    </xdr:from>
    <xdr:to>
      <xdr:col>12</xdr:col>
      <xdr:colOff>228600</xdr:colOff>
      <xdr:row>78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5AD920-7EE4-4FA9-8F5F-6EF36ABFA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A771-C415-470E-989C-AC703C4A1984}">
  <dimension ref="A1:T18"/>
  <sheetViews>
    <sheetView tabSelected="1" topLeftCell="A16" zoomScale="85" zoomScaleNormal="85" workbookViewId="0">
      <selection activeCell="J19" sqref="J19"/>
    </sheetView>
  </sheetViews>
  <sheetFormatPr defaultRowHeight="15" x14ac:dyDescent="0.25"/>
  <cols>
    <col min="8" max="16" width="15.7109375" customWidth="1"/>
  </cols>
  <sheetData>
    <row r="1" spans="1:20" ht="60.75" customHeight="1" x14ac:dyDescent="0.25">
      <c r="C1" s="26" t="s">
        <v>0</v>
      </c>
      <c r="D1" s="26"/>
      <c r="E1" s="26"/>
      <c r="F1" s="26"/>
      <c r="G1" s="26"/>
      <c r="H1" s="27" t="s">
        <v>1</v>
      </c>
      <c r="I1" s="27"/>
      <c r="J1" s="27" t="s">
        <v>16</v>
      </c>
      <c r="K1" s="27"/>
      <c r="L1" s="7"/>
      <c r="M1" s="27" t="s">
        <v>2</v>
      </c>
      <c r="N1" s="27"/>
      <c r="O1" s="27" t="s">
        <v>3</v>
      </c>
      <c r="P1" s="27"/>
    </row>
    <row r="2" spans="1:20" ht="45" x14ac:dyDescent="0.25">
      <c r="B2" s="1" t="s">
        <v>4</v>
      </c>
      <c r="C2" s="9">
        <v>0</v>
      </c>
      <c r="D2" s="2">
        <v>5</v>
      </c>
      <c r="E2" s="2">
        <v>10</v>
      </c>
      <c r="F2" s="2">
        <v>30</v>
      </c>
      <c r="G2" s="2">
        <v>60</v>
      </c>
      <c r="H2" t="s">
        <v>5</v>
      </c>
      <c r="I2" t="s">
        <v>6</v>
      </c>
      <c r="J2" s="8" t="s">
        <v>5</v>
      </c>
      <c r="K2" s="7" t="s">
        <v>18</v>
      </c>
      <c r="L2" t="s">
        <v>26</v>
      </c>
      <c r="M2" s="10" t="s">
        <v>7</v>
      </c>
      <c r="N2" t="s">
        <v>17</v>
      </c>
      <c r="O2" s="10" t="s">
        <v>8</v>
      </c>
      <c r="P2" t="s">
        <v>9</v>
      </c>
    </row>
    <row r="3" spans="1:20" x14ac:dyDescent="0.25">
      <c r="B3" s="2" t="s">
        <v>10</v>
      </c>
      <c r="C3" s="3">
        <v>33.1</v>
      </c>
      <c r="D3" s="3">
        <v>34.4</v>
      </c>
      <c r="E3" s="3">
        <v>5.5</v>
      </c>
      <c r="F3" s="3">
        <v>0.3</v>
      </c>
      <c r="G3" s="3">
        <v>0</v>
      </c>
      <c r="H3" s="4">
        <f>5*D3+5/2*(E3+D3)+20/2*(E3+F3)+30/2*(F3+G3)</f>
        <v>334.25</v>
      </c>
      <c r="I3" s="4">
        <f>(H3-D3*5)/E3</f>
        <v>29.5</v>
      </c>
      <c r="J3" s="4">
        <f>H3</f>
        <v>334.25</v>
      </c>
      <c r="K3" s="4">
        <f>(J3-D3*10)/E3</f>
        <v>-1.7727272727272727</v>
      </c>
      <c r="L3" s="4" t="s">
        <v>25</v>
      </c>
      <c r="M3" s="5">
        <f>5/2*(C3+D3)+5/2*(E3+D3)+20/2*(E3+F3)+30/2*(F3+G3)</f>
        <v>331</v>
      </c>
      <c r="N3" s="5">
        <f>(M3-D3*5)/E3</f>
        <v>28.90909090909091</v>
      </c>
      <c r="O3" s="5">
        <f>M3</f>
        <v>331</v>
      </c>
      <c r="P3" s="6">
        <f>(M3-D3*10)/E3</f>
        <v>-2.3636363636363638</v>
      </c>
    </row>
    <row r="4" spans="1:20" x14ac:dyDescent="0.25">
      <c r="B4" s="2" t="s">
        <v>11</v>
      </c>
      <c r="C4" s="3">
        <v>57</v>
      </c>
      <c r="D4" s="3">
        <v>41.3</v>
      </c>
      <c r="E4" s="3">
        <v>39.299999999999997</v>
      </c>
      <c r="F4" s="3">
        <v>20.5</v>
      </c>
      <c r="G4" s="3">
        <v>0.8</v>
      </c>
      <c r="H4" s="4">
        <f t="shared" ref="H4:H8" si="0">5*D4+5/2*(E4+D4)+20/2*(E4+F4)+30/2*(F4+G4)</f>
        <v>1325.5</v>
      </c>
      <c r="I4" s="4">
        <f>(H4-40.3*10)/F4</f>
        <v>45</v>
      </c>
      <c r="J4" s="4">
        <f t="shared" ref="J4:J8" si="1">H4</f>
        <v>1325.5</v>
      </c>
      <c r="K4" s="4">
        <f>(J4-40.3*10)/F4</f>
        <v>45</v>
      </c>
      <c r="L4" s="4"/>
      <c r="M4" s="5">
        <f t="shared" ref="M4:M8" si="2">5/2*(C4+D4)+5/2*(E4+D4)+20/2*(E4+F4)+30/2*(F4+G4)</f>
        <v>1364.75</v>
      </c>
      <c r="N4" s="5">
        <f>(M4-40.3*10)/F4</f>
        <v>46.914634146341463</v>
      </c>
      <c r="O4" s="5">
        <f t="shared" ref="O4:O7" si="3">M4</f>
        <v>1364.75</v>
      </c>
      <c r="P4" s="4">
        <f>(M4-40.3*30)/F4</f>
        <v>7.5975609756097562</v>
      </c>
    </row>
    <row r="5" spans="1:20" x14ac:dyDescent="0.25">
      <c r="B5" s="2" t="s">
        <v>12</v>
      </c>
      <c r="C5" s="3">
        <v>21.2</v>
      </c>
      <c r="D5" s="3">
        <v>10.199999999999999</v>
      </c>
      <c r="E5" s="3">
        <v>1.5</v>
      </c>
      <c r="F5" s="3">
        <v>0</v>
      </c>
      <c r="G5" s="3">
        <v>0</v>
      </c>
      <c r="H5" s="4">
        <f t="shared" si="0"/>
        <v>95.25</v>
      </c>
      <c r="I5" s="4">
        <f>(H5-D5*5)/E5</f>
        <v>29.5</v>
      </c>
      <c r="J5" s="4">
        <f t="shared" si="1"/>
        <v>95.25</v>
      </c>
      <c r="K5" s="4">
        <f>(J5-D5*10)/E5</f>
        <v>-4.5</v>
      </c>
      <c r="L5" s="4" t="s">
        <v>25</v>
      </c>
      <c r="M5" s="5">
        <f t="shared" si="2"/>
        <v>122.75</v>
      </c>
      <c r="N5" s="5">
        <f t="shared" ref="N5:N7" si="4">(M5-D5*5)/E5</f>
        <v>47.833333333333336</v>
      </c>
      <c r="O5" s="5">
        <f t="shared" si="3"/>
        <v>122.75</v>
      </c>
      <c r="P5" s="4">
        <f>(M5-D5*10)/E5</f>
        <v>13.833333333333334</v>
      </c>
    </row>
    <row r="6" spans="1:20" x14ac:dyDescent="0.25">
      <c r="B6" s="2" t="s">
        <v>13</v>
      </c>
      <c r="C6" s="3">
        <v>19.8</v>
      </c>
      <c r="D6" s="3">
        <v>9.6999999999999993</v>
      </c>
      <c r="E6" s="3">
        <v>2.2999999999999998</v>
      </c>
      <c r="F6" s="3">
        <v>0</v>
      </c>
      <c r="G6" s="3">
        <v>0</v>
      </c>
      <c r="H6" s="4">
        <f t="shared" si="0"/>
        <v>101.5</v>
      </c>
      <c r="I6" s="4">
        <f>(H6-D6*5)/E6</f>
        <v>23.043478260869566</v>
      </c>
      <c r="J6" s="4">
        <f t="shared" si="1"/>
        <v>101.5</v>
      </c>
      <c r="K6" s="4">
        <f t="shared" ref="K6" si="5">(J6-D6*10)/E6</f>
        <v>1.956521739130435</v>
      </c>
      <c r="L6" s="4"/>
      <c r="M6" s="5">
        <f t="shared" si="2"/>
        <v>126.75</v>
      </c>
      <c r="N6" s="5">
        <f t="shared" si="4"/>
        <v>34.021739130434788</v>
      </c>
      <c r="O6" s="5">
        <f t="shared" si="3"/>
        <v>126.75</v>
      </c>
      <c r="P6" s="4">
        <f>(M6-D6*10)/E6</f>
        <v>12.934782608695652</v>
      </c>
    </row>
    <row r="7" spans="1:20" x14ac:dyDescent="0.25">
      <c r="B7" s="2" t="s">
        <v>14</v>
      </c>
      <c r="C7" s="3">
        <v>131.19999999999999</v>
      </c>
      <c r="D7" s="3">
        <v>7.7</v>
      </c>
      <c r="E7" s="3">
        <v>2.7</v>
      </c>
      <c r="F7" s="3">
        <v>0.1</v>
      </c>
      <c r="G7" s="3">
        <v>0</v>
      </c>
      <c r="H7" s="4">
        <f t="shared" si="0"/>
        <v>94</v>
      </c>
      <c r="I7" s="4">
        <f>(H7-D7*5)/E7</f>
        <v>20.555555555555554</v>
      </c>
      <c r="J7" s="4">
        <f t="shared" si="1"/>
        <v>94</v>
      </c>
      <c r="K7" s="4">
        <f>(J7-D7*10)/E7</f>
        <v>6.2962962962962958</v>
      </c>
      <c r="L7" s="4"/>
      <c r="M7" s="5">
        <f t="shared" si="2"/>
        <v>402.74999999999994</v>
      </c>
      <c r="N7" s="5">
        <f t="shared" si="4"/>
        <v>134.90740740740739</v>
      </c>
      <c r="O7" s="5">
        <f t="shared" si="3"/>
        <v>402.74999999999994</v>
      </c>
      <c r="P7" s="4">
        <f>(M7-D7*10)/E7</f>
        <v>120.64814814814812</v>
      </c>
    </row>
    <row r="8" spans="1:20" x14ac:dyDescent="0.25">
      <c r="B8" s="2" t="s">
        <v>15</v>
      </c>
      <c r="C8" s="3">
        <v>3.9</v>
      </c>
      <c r="D8" s="3">
        <v>0.7</v>
      </c>
      <c r="E8" s="3">
        <v>0.1</v>
      </c>
      <c r="F8" s="3">
        <v>0</v>
      </c>
      <c r="G8" s="3">
        <v>0</v>
      </c>
      <c r="H8" s="4">
        <f t="shared" si="0"/>
        <v>6.5</v>
      </c>
      <c r="I8" s="4">
        <f>(H8-D8*5)/D8</f>
        <v>4.2857142857142856</v>
      </c>
      <c r="J8" s="4">
        <f t="shared" si="1"/>
        <v>6.5</v>
      </c>
      <c r="K8" s="4">
        <f>J8/2.1</f>
        <v>3.0952380952380949</v>
      </c>
      <c r="L8" s="4" t="s">
        <v>27</v>
      </c>
      <c r="M8" s="5">
        <f t="shared" si="2"/>
        <v>14.5</v>
      </c>
      <c r="N8" s="5">
        <f>M8/D8</f>
        <v>20.714285714285715</v>
      </c>
      <c r="P8" s="4"/>
    </row>
    <row r="9" spans="1:20" x14ac:dyDescent="0.25">
      <c r="I9" s="4">
        <f>H8/2.1</f>
        <v>3.0952380952380949</v>
      </c>
      <c r="J9" s="4"/>
      <c r="K9" s="4"/>
      <c r="L9" s="4"/>
      <c r="N9" s="4">
        <f>M8/2.1</f>
        <v>6.9047619047619042</v>
      </c>
    </row>
    <row r="11" spans="1:20" x14ac:dyDescent="0.25">
      <c r="A11" t="s">
        <v>28</v>
      </c>
    </row>
    <row r="12" spans="1:20" ht="45" x14ac:dyDescent="0.25">
      <c r="B12" s="1" t="s">
        <v>4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15</v>
      </c>
      <c r="I12" s="14"/>
      <c r="J12" s="14" t="s">
        <v>19</v>
      </c>
      <c r="K12" s="15"/>
      <c r="L12" s="15" t="s">
        <v>24</v>
      </c>
      <c r="M12" s="17"/>
      <c r="N12" s="19" t="s">
        <v>23</v>
      </c>
      <c r="O12" s="20"/>
      <c r="P12" s="20" t="s">
        <v>20</v>
      </c>
      <c r="Q12" s="22"/>
      <c r="R12" s="22" t="s">
        <v>21</v>
      </c>
      <c r="S12" s="24"/>
      <c r="T12" s="24" t="s">
        <v>22</v>
      </c>
    </row>
    <row r="13" spans="1:20" x14ac:dyDescent="0.25">
      <c r="B13" s="1">
        <v>0</v>
      </c>
      <c r="C13" s="3">
        <v>34.4</v>
      </c>
      <c r="D13" s="3">
        <v>41.3</v>
      </c>
      <c r="E13" s="3">
        <v>10.199999999999999</v>
      </c>
      <c r="F13" s="3">
        <v>9.6999999999999993</v>
      </c>
      <c r="G13" s="3">
        <v>7.7</v>
      </c>
      <c r="H13" s="3">
        <v>0.7</v>
      </c>
      <c r="I13" s="13">
        <v>0</v>
      </c>
      <c r="J13" s="14">
        <v>34.4</v>
      </c>
      <c r="K13" s="16">
        <v>0</v>
      </c>
      <c r="L13" s="15">
        <v>40.299999999999997</v>
      </c>
      <c r="M13" s="18">
        <v>0</v>
      </c>
      <c r="N13" s="19">
        <v>10.199999999999999</v>
      </c>
      <c r="O13" s="21">
        <v>0</v>
      </c>
      <c r="P13" s="20">
        <v>9.6999999999999993</v>
      </c>
      <c r="Q13" s="23">
        <v>0</v>
      </c>
      <c r="R13" s="22">
        <v>7.7</v>
      </c>
      <c r="S13" s="25">
        <v>0</v>
      </c>
      <c r="T13" s="24">
        <v>2.1</v>
      </c>
    </row>
    <row r="14" spans="1:20" x14ac:dyDescent="0.25">
      <c r="B14" s="2">
        <v>5</v>
      </c>
      <c r="C14" s="3">
        <v>34.4</v>
      </c>
      <c r="D14" s="3">
        <v>41.3</v>
      </c>
      <c r="E14" s="3">
        <v>10.199999999999999</v>
      </c>
      <c r="F14" s="3">
        <v>9.6999999999999993</v>
      </c>
      <c r="G14" s="3">
        <v>7.7</v>
      </c>
      <c r="H14" s="3">
        <v>0.7</v>
      </c>
      <c r="I14" s="14">
        <v>5</v>
      </c>
      <c r="J14" s="14">
        <v>34.4</v>
      </c>
      <c r="K14" s="15">
        <v>5</v>
      </c>
      <c r="L14" s="15">
        <v>40.299999999999997</v>
      </c>
      <c r="M14" s="17">
        <v>5</v>
      </c>
      <c r="N14" s="19">
        <v>10.199999999999999</v>
      </c>
      <c r="O14" s="20">
        <v>5</v>
      </c>
      <c r="P14" s="20">
        <v>9.6999999999999993</v>
      </c>
      <c r="Q14" s="22">
        <v>5</v>
      </c>
      <c r="R14" s="22">
        <v>7.7</v>
      </c>
      <c r="S14" s="24">
        <v>3.1</v>
      </c>
      <c r="T14" s="24">
        <v>2.1</v>
      </c>
    </row>
    <row r="15" spans="1:20" x14ac:dyDescent="0.25">
      <c r="B15" s="2">
        <v>10</v>
      </c>
      <c r="C15" s="3">
        <v>5.5</v>
      </c>
      <c r="D15" s="3">
        <v>39.299999999999997</v>
      </c>
      <c r="E15" s="3">
        <v>1.5</v>
      </c>
      <c r="F15" s="3">
        <v>2.2999999999999998</v>
      </c>
      <c r="G15" s="3">
        <v>2.7</v>
      </c>
      <c r="H15" s="3">
        <v>0.1</v>
      </c>
      <c r="I15" s="14">
        <v>10</v>
      </c>
      <c r="J15" s="14">
        <v>34.4</v>
      </c>
      <c r="K15" s="15">
        <v>10</v>
      </c>
      <c r="L15" s="15">
        <v>40.299999999999997</v>
      </c>
      <c r="M15" s="17">
        <v>10</v>
      </c>
      <c r="N15" s="19">
        <v>10.199999999999999</v>
      </c>
      <c r="O15" s="20">
        <v>10</v>
      </c>
      <c r="P15" s="20">
        <v>9.6999999999999993</v>
      </c>
      <c r="Q15" s="22">
        <v>10</v>
      </c>
      <c r="R15" s="22">
        <v>7.7</v>
      </c>
      <c r="S15" s="24">
        <v>3.1</v>
      </c>
      <c r="T15" s="24">
        <v>0</v>
      </c>
    </row>
    <row r="16" spans="1:20" x14ac:dyDescent="0.25">
      <c r="B16" s="2">
        <v>30</v>
      </c>
      <c r="C16" s="3">
        <v>0.3</v>
      </c>
      <c r="D16" s="3">
        <v>20.5</v>
      </c>
      <c r="E16" s="3">
        <v>0</v>
      </c>
      <c r="F16" s="3">
        <v>0</v>
      </c>
      <c r="G16" s="3">
        <v>0.1</v>
      </c>
      <c r="H16" s="3">
        <v>0</v>
      </c>
      <c r="I16" s="14">
        <v>10</v>
      </c>
      <c r="J16" s="14">
        <v>0</v>
      </c>
      <c r="K16" s="15">
        <v>10</v>
      </c>
      <c r="L16" s="15">
        <v>20.5</v>
      </c>
      <c r="M16" s="17">
        <v>10</v>
      </c>
      <c r="N16" s="19">
        <v>0</v>
      </c>
      <c r="O16" s="20">
        <v>10</v>
      </c>
      <c r="P16" s="20">
        <v>2.2999999999999998</v>
      </c>
      <c r="Q16" s="22">
        <v>10</v>
      </c>
      <c r="R16" s="22">
        <v>2.7</v>
      </c>
      <c r="S16" s="12"/>
      <c r="T16" s="12"/>
    </row>
    <row r="17" spans="2:20" x14ac:dyDescent="0.25">
      <c r="B17" s="2">
        <v>60</v>
      </c>
      <c r="C17" s="3">
        <v>0</v>
      </c>
      <c r="D17" s="3">
        <v>0.8</v>
      </c>
      <c r="E17" s="3">
        <v>0</v>
      </c>
      <c r="F17" s="3">
        <v>0</v>
      </c>
      <c r="G17" s="3">
        <v>0</v>
      </c>
      <c r="H17" s="3">
        <v>0</v>
      </c>
      <c r="I17" s="11"/>
      <c r="J17" s="12"/>
      <c r="K17" s="15">
        <v>55</v>
      </c>
      <c r="L17" s="15">
        <v>20.5</v>
      </c>
      <c r="M17" s="12"/>
      <c r="N17" s="12"/>
      <c r="O17" s="20">
        <v>12</v>
      </c>
      <c r="P17" s="20">
        <v>2.2999999999999998</v>
      </c>
      <c r="Q17" s="22">
        <v>16.3</v>
      </c>
      <c r="R17" s="22">
        <v>2.7</v>
      </c>
      <c r="S17" s="12"/>
      <c r="T17" s="12"/>
    </row>
    <row r="18" spans="2:20" x14ac:dyDescent="0.25">
      <c r="I18" s="12"/>
      <c r="J18" s="12"/>
      <c r="K18" s="15">
        <v>55</v>
      </c>
      <c r="L18" s="15">
        <v>0</v>
      </c>
      <c r="M18" s="12"/>
      <c r="N18" s="12"/>
      <c r="O18" s="20">
        <v>12</v>
      </c>
      <c r="P18" s="20">
        <v>0</v>
      </c>
      <c r="Q18" s="22">
        <v>16.3</v>
      </c>
      <c r="R18" s="22">
        <v>0</v>
      </c>
      <c r="S18" s="12"/>
      <c r="T18" s="12"/>
    </row>
  </sheetData>
  <mergeCells count="5">
    <mergeCell ref="C1:G1"/>
    <mergeCell ref="H1:I1"/>
    <mergeCell ref="M1:N1"/>
    <mergeCell ref="O1:P1"/>
    <mergeCell ref="J1:K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D4027B-4B6A-4CF8-85D7-9496EACF0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BDA24-F8A6-4591-BC40-1C3E28F9A3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1CE0B-8831-4D84-B1A2-5FB817242ACC}">
  <ds:schemaRefs>
    <ds:schemaRef ds:uri="http://schemas.microsoft.com/office/2006/documentManagement/types"/>
    <ds:schemaRef ds:uri="24acf4f6-2027-4227-902f-54e7acde40e4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288cde2-e4af-4292-b2f5-6ae8cb4b0036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dcterms:created xsi:type="dcterms:W3CDTF">2020-04-07T01:24:08Z</dcterms:created>
  <dcterms:modified xsi:type="dcterms:W3CDTF">2020-04-13T05:07:35Z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7966d5-0f9c-4032-b08c-36f5d7ad1524_Enabled">
    <vt:lpwstr>true</vt:lpwstr>
  </property>
  <property fmtid="{D5CDD505-2E9C-101B-9397-08002B2CF9AE}" pid="3" name="MSIP_Label_7e7966d5-0f9c-4032-b08c-36f5d7ad1524_SetDate">
    <vt:lpwstr>2020-04-07T01:29:28Z</vt:lpwstr>
  </property>
  <property fmtid="{D5CDD505-2E9C-101B-9397-08002B2CF9AE}" pid="4" name="MSIP_Label_7e7966d5-0f9c-4032-b08c-36f5d7ad1524_Method">
    <vt:lpwstr>Privileged</vt:lpwstr>
  </property>
  <property fmtid="{D5CDD505-2E9C-101B-9397-08002B2CF9AE}" pid="5" name="MSIP_Label_7e7966d5-0f9c-4032-b08c-36f5d7ad1524_Name">
    <vt:lpwstr>Public</vt:lpwstr>
  </property>
  <property fmtid="{D5CDD505-2E9C-101B-9397-08002B2CF9AE}" pid="6" name="MSIP_Label_7e7966d5-0f9c-4032-b08c-36f5d7ad1524_SiteId">
    <vt:lpwstr>4a3454a0-8cf4-4a9c-b1c0-6ce4d1495f82</vt:lpwstr>
  </property>
  <property fmtid="{D5CDD505-2E9C-101B-9397-08002B2CF9AE}" pid="7" name="MSIP_Label_7e7966d5-0f9c-4032-b08c-36f5d7ad1524_ActionId">
    <vt:lpwstr>131d4b94-2440-4967-af00-0000368a15c4</vt:lpwstr>
  </property>
  <property fmtid="{D5CDD505-2E9C-101B-9397-08002B2CF9AE}" pid="8" name="MSIP_Label_7e7966d5-0f9c-4032-b08c-36f5d7ad1524_ContentBits">
    <vt:lpwstr>0</vt:lpwstr>
  </property>
  <property fmtid="{D5CDD505-2E9C-101B-9397-08002B2CF9AE}" pid="9" name="LR_Classification">
    <vt:lpwstr>Public</vt:lpwstr>
  </property>
  <property fmtid="{D5CDD505-2E9C-101B-9397-08002B2CF9AE}" pid="10" name="ContentTypeId">
    <vt:lpwstr>0x0101004613AF91B89AB64687405739CD760E5A</vt:lpwstr>
  </property>
</Properties>
</file>