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zha\Documents\javascript\star-trek-adventures\doc\"/>
    </mc:Choice>
  </mc:AlternateContent>
  <xr:revisionPtr revIDLastSave="0" documentId="13_ncr:1_{CB9B129A-5F91-494D-9F95-3A68CA94108C}" xr6:coauthVersionLast="45" xr6:coauthVersionMax="45" xr10:uidLastSave="{00000000-0000-0000-0000-000000000000}"/>
  <bookViews>
    <workbookView xWindow="-110" yWindow="-110" windowWidth="19420" windowHeight="10560" activeTab="1" xr2:uid="{D445157F-2575-4AC8-8D6C-5820EF4A9821}"/>
  </bookViews>
  <sheets>
    <sheet name="Species" sheetId="1" r:id="rId1"/>
    <sheet name="Species rolls" sheetId="10" r:id="rId2"/>
    <sheet name="Environment" sheetId="2" r:id="rId3"/>
    <sheet name="Upbringing" sheetId="3" r:id="rId4"/>
    <sheet name="Academy" sheetId="4" r:id="rId5"/>
    <sheet name="Career" sheetId="5" r:id="rId6"/>
    <sheet name="Career Events" sheetId="6" r:id="rId7"/>
    <sheet name="Talent list" sheetId="7" r:id="rId8"/>
    <sheet name="Attributes list" sheetId="8" r:id="rId9"/>
    <sheet name="Disciplines lis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19" i="1"/>
  <c r="C19" i="1"/>
  <c r="B19" i="1"/>
  <c r="D18" i="1"/>
  <c r="C18" i="1"/>
  <c r="B18" i="1"/>
  <c r="D17" i="1"/>
  <c r="C17" i="1"/>
  <c r="B17" i="1"/>
  <c r="D15" i="1"/>
  <c r="C15" i="1"/>
  <c r="B15" i="1"/>
  <c r="D14" i="1"/>
  <c r="C14" i="1"/>
  <c r="B14" i="1"/>
  <c r="D13" i="1"/>
  <c r="C13" i="1"/>
  <c r="B13" i="1"/>
  <c r="D12" i="1"/>
  <c r="C12" i="1"/>
  <c r="B12" i="1"/>
  <c r="J34" i="7" l="1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F34" i="7"/>
  <c r="F33" i="7"/>
  <c r="F32" i="7"/>
  <c r="F31" i="7"/>
  <c r="F30" i="7"/>
  <c r="F29" i="7"/>
  <c r="F28" i="7"/>
  <c r="F27" i="7"/>
  <c r="F26" i="7"/>
  <c r="F2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4" i="7"/>
</calcChain>
</file>

<file path=xl/sharedStrings.xml><?xml version="1.0" encoding="utf-8"?>
<sst xmlns="http://schemas.openxmlformats.org/spreadsheetml/2006/main" count="378" uniqueCount="242">
  <si>
    <t>Andorian</t>
  </si>
  <si>
    <t>Bajorian</t>
  </si>
  <si>
    <t>Betazoid</t>
  </si>
  <si>
    <t>Denobulan</t>
  </si>
  <si>
    <t>Human</t>
  </si>
  <si>
    <t>Tellarite</t>
  </si>
  <si>
    <t>Trill</t>
  </si>
  <si>
    <t>Species</t>
  </si>
  <si>
    <t>Enterprise</t>
  </si>
  <si>
    <t>Original series</t>
  </si>
  <si>
    <t>The next gen</t>
  </si>
  <si>
    <t>1-2</t>
  </si>
  <si>
    <t>3-4</t>
  </si>
  <si>
    <t>5-6</t>
  </si>
  <si>
    <t>7-8</t>
  </si>
  <si>
    <t>5-16</t>
  </si>
  <si>
    <t>5-14</t>
  </si>
  <si>
    <t>9-14</t>
  </si>
  <si>
    <t>17-18</t>
  </si>
  <si>
    <t>15-16</t>
  </si>
  <si>
    <t>19-20</t>
  </si>
  <si>
    <t>Vulcan</t>
  </si>
  <si>
    <t>D6</t>
  </si>
  <si>
    <t>Environment</t>
  </si>
  <si>
    <t>Homeworld</t>
  </si>
  <si>
    <t>Busy Colony</t>
  </si>
  <si>
    <t>Isolated Colony</t>
  </si>
  <si>
    <t>Frontier Colony</t>
  </si>
  <si>
    <t>Starship or Starbase</t>
  </si>
  <si>
    <t>Another Species' World</t>
  </si>
  <si>
    <t>Attributes</t>
  </si>
  <si>
    <t>Talents</t>
  </si>
  <si>
    <t>Attribute</t>
  </si>
  <si>
    <t>Racial attributes</t>
  </si>
  <si>
    <t>Discipline</t>
  </si>
  <si>
    <t>Command, Security, Science</t>
  </si>
  <si>
    <t>Daring, Presence</t>
  </si>
  <si>
    <t>Reason, Insight</t>
  </si>
  <si>
    <t>Engineering, Science, Medicine</t>
  </si>
  <si>
    <t>Control, Fitness</t>
  </si>
  <si>
    <t>Conn, Security, Medicine</t>
  </si>
  <si>
    <t>Control, Insight</t>
  </si>
  <si>
    <t>Command, Conn, Engineering</t>
  </si>
  <si>
    <t>Another species' attibutes</t>
  </si>
  <si>
    <t>Any</t>
  </si>
  <si>
    <t>D6 Roll</t>
  </si>
  <si>
    <t>Upbringing</t>
  </si>
  <si>
    <t>Starfleet</t>
  </si>
  <si>
    <t>Business or Trade</t>
  </si>
  <si>
    <t>Agriculture or Rural</t>
  </si>
  <si>
    <t>Science and Technology</t>
  </si>
  <si>
    <t>Diplomacy and Politics</t>
  </si>
  <si>
    <t>Artistic and Creative</t>
  </si>
  <si>
    <t>Accepted</t>
  </si>
  <si>
    <t>Rebelled</t>
  </si>
  <si>
    <t>Control +2, Fitness +1</t>
  </si>
  <si>
    <t>Daring +2, Insight +1</t>
  </si>
  <si>
    <t>Daring +1, Presence +2</t>
  </si>
  <si>
    <t>Insight +2, Reason +1</t>
  </si>
  <si>
    <t>Command, Engineering, Science</t>
  </si>
  <si>
    <t>Control +1, Fitness +2</t>
  </si>
  <si>
    <t>Presence +1, Reason +2</t>
  </si>
  <si>
    <t>Control +2, Reason +1</t>
  </si>
  <si>
    <t>Daring +1, Insight +2</t>
  </si>
  <si>
    <t>Conn, Enigneering, Science, Medicine</t>
  </si>
  <si>
    <t>Insight +1, Presence +2</t>
  </si>
  <si>
    <t>Daring +1, Fitness +2</t>
  </si>
  <si>
    <t>Control +1, Presence +2</t>
  </si>
  <si>
    <t>Fitness +1, Reason +2</t>
  </si>
  <si>
    <t>Command, Conn, Security</t>
  </si>
  <si>
    <t>Academy</t>
  </si>
  <si>
    <t>Command</t>
  </si>
  <si>
    <t>Operations</t>
  </si>
  <si>
    <t>Sciences</t>
  </si>
  <si>
    <t>Major Disciplines</t>
  </si>
  <si>
    <t>Engineering, Security</t>
  </si>
  <si>
    <t>Command, Conn</t>
  </si>
  <si>
    <t>Science, Medicine</t>
  </si>
  <si>
    <t>Proud Son/Daughter of Andoria</t>
  </si>
  <si>
    <t>Faith in the Prophets</t>
  </si>
  <si>
    <t>Compassion through Understanding</t>
  </si>
  <si>
    <t>Safety in Numbers</t>
  </si>
  <si>
    <t>The Drive for Exploration</t>
  </si>
  <si>
    <t>All Ideas must Withstand Scrutiny</t>
  </si>
  <si>
    <t>Four Lifetimes of Adventure</t>
  </si>
  <si>
    <t>Example value</t>
  </si>
  <si>
    <t>The Needs of the Many Outweigh the Needs of the Few, or the One</t>
  </si>
  <si>
    <t>A Starship is a Home, it’s Crew a Family</t>
  </si>
  <si>
    <t>No Stranger to Violence</t>
  </si>
  <si>
    <t>Emotion in a Crisis only Makes Things Worse</t>
  </si>
  <si>
    <t>Engineer at Heart</t>
  </si>
  <si>
    <t>Most Comfortable in a Crowd</t>
  </si>
  <si>
    <t>Body and Mind Alike Must Be Healthy</t>
  </si>
  <si>
    <t>Possible focuses</t>
  </si>
  <si>
    <t>Astronavigation, Composure, Extra-Vehicular Activity, Hand Phasers, Hand-to-Hand Combat, Small Craft, Starfleet Protocol, Starship Recognition, History</t>
  </si>
  <si>
    <t>Finances, Geology, Linguistics, Manufacturing, Metallurgy, Negotiation, Survey</t>
  </si>
  <si>
    <t>Animal Handling, Athletics, Emergency Medicine, Ground Vehicles, Infectious Diseases, Navigation, Endurance, Toxicology</t>
  </si>
  <si>
    <t>Astrophysics, Astronavigation, Computers, Cybernetics, Power Systems, Genetics, Physics, Subspace Communications, Surgery, Quantum Mechanics, Warp Field Dynamics, Xenobiology.</t>
  </si>
  <si>
    <t>Botany, Cultural Studies, Holoprogramming, Linguistics, Music, Observation, Persuasion, Psychology.</t>
  </si>
  <si>
    <t>Composure, Debate, Diplomacy, Espionage, Interrogation, Law, Philosophy, Starfleet Protocol</t>
  </si>
  <si>
    <t>Example values</t>
  </si>
  <si>
    <t>Inexperienced and Idealistic</t>
  </si>
  <si>
    <t>Threw Out The Handbook and Wrote My Own</t>
  </si>
  <si>
    <t>Always Prepared, Always Vigilant</t>
  </si>
  <si>
    <t>Precise to a Fault</t>
  </si>
  <si>
    <t>Fast Ships and Strange New Worlds</t>
  </si>
  <si>
    <t>Exploring to Test New Theories</t>
  </si>
  <si>
    <t>A Theory For Every Situation</t>
  </si>
  <si>
    <t>Example focuses</t>
  </si>
  <si>
    <t>Astronavigation, Composure, Diplomacy, Extra-Vehicular Activity, Evasive Action, Helm Operations, Inspiration, Persuasion, Small Craft, Starship Recognition, Starfleet Protocols, Team Dynamics</t>
  </si>
  <si>
    <t>Computers, Cybernetics, Electro-Plasma Power Systems, Espionage, Hand Phasers, Hand-to-Hand Combat, Infiltration, Interrogation, Shipboard Tactical Systems, Survival, Transporters &amp; Replicators, Warp Field Dynamics.</t>
  </si>
  <si>
    <t>Anthropology, Astrophysics, Botany, Computers, Cybernetics, Emergency Medicine, Exo-tectonics, Genetics, Geology, Infectious Diseases, Linguistics, Physics, Psychiatry, Quantum Mechanics, Trauma Surgery, Virology, Warp Field Dynamics, Xenobiology</t>
  </si>
  <si>
    <t>Young Officer</t>
  </si>
  <si>
    <t>Experienced Officer</t>
  </si>
  <si>
    <t>Veteran Officer</t>
  </si>
  <si>
    <t>Default</t>
  </si>
  <si>
    <t>Career</t>
  </si>
  <si>
    <t>Talent</t>
  </si>
  <si>
    <t>Untapped Potential</t>
  </si>
  <si>
    <t>any</t>
  </si>
  <si>
    <t>Veteran</t>
  </si>
  <si>
    <t>No roll</t>
  </si>
  <si>
    <t>D20 Roll</t>
  </si>
  <si>
    <t>Career Event</t>
  </si>
  <si>
    <t>Ship Destroyed</t>
  </si>
  <si>
    <t>Death of A Friend</t>
  </si>
  <si>
    <t>Lauded by Another Culture</t>
  </si>
  <si>
    <t>Negotiate A Treaty</t>
  </si>
  <si>
    <t>Required to Take Command</t>
  </si>
  <si>
    <t>Encounter with A Truly Alien Being</t>
  </si>
  <si>
    <t>Serious Injury</t>
  </si>
  <si>
    <t>Conflict with A Hostile Culture</t>
  </si>
  <si>
    <t>Mentored</t>
  </si>
  <si>
    <t>Transporter Accident</t>
  </si>
  <si>
    <t>Dealing with A Plague</t>
  </si>
  <si>
    <t>Betrayed Ideals for A Superior</t>
  </si>
  <si>
    <t>Called Out a Superior</t>
  </si>
  <si>
    <t>New Battle Strategy</t>
  </si>
  <si>
    <t>Learns Unique Language</t>
  </si>
  <si>
    <t>Discovers an Artefact</t>
  </si>
  <si>
    <t>Special Commendation</t>
  </si>
  <si>
    <t>Solved an Engineering Crisis</t>
  </si>
  <si>
    <t>Breakthrough or Invention</t>
  </si>
  <si>
    <t>First Contact</t>
  </si>
  <si>
    <t>Holds Everyone to the Highest Standards</t>
  </si>
  <si>
    <t>Nothing Better Than Practical Experience</t>
  </si>
  <si>
    <t>Understands Machines Better Than People</t>
  </si>
  <si>
    <t>Meticulous Scrutiny and Pride in His/Her Work</t>
  </si>
  <si>
    <t>The Price of Peace is Vigilance</t>
  </si>
  <si>
    <t>Driven to Ease Suffering</t>
  </si>
  <si>
    <t>Voice of the Crew</t>
  </si>
  <si>
    <t>The Captain’s Second Opinion</t>
  </si>
  <si>
    <t>Potential focuses</t>
  </si>
  <si>
    <t>Daring</t>
  </si>
  <si>
    <t>Security</t>
  </si>
  <si>
    <t>Extra Vehicular Operations, Small Craft, Survival</t>
  </si>
  <si>
    <t>Insight</t>
  </si>
  <si>
    <t>Medicine</t>
  </si>
  <si>
    <t>Counselling,</t>
  </si>
  <si>
    <t>Presence</t>
  </si>
  <si>
    <t>Science</t>
  </si>
  <si>
    <t>Alien culture</t>
  </si>
  <si>
    <t>Control</t>
  </si>
  <si>
    <t>Diplomacy, Negotiation, Galactic Politics</t>
  </si>
  <si>
    <t>Lead by Example, Inspiration, Composure</t>
  </si>
  <si>
    <t>Reason</t>
  </si>
  <si>
    <t>Empathy, Philosophy, Xenobiology</t>
  </si>
  <si>
    <t>Fitness</t>
  </si>
  <si>
    <t>Athletics, Art, Philosophy</t>
  </si>
  <si>
    <t>Hand Phasers, Hand-to-Hand Combat, or Shipboard Tactical Systems</t>
  </si>
  <si>
    <t>Conn</t>
  </si>
  <si>
    <t>Composure, Etiquette</t>
  </si>
  <si>
    <t>Transporters &amp; Replicators, Small Craft, Quantum Mechanics</t>
  </si>
  <si>
    <t>Infectious Diseases, Emergency Medicine, Triage</t>
  </si>
  <si>
    <t>Persuasion, Inspiration, Investigation</t>
  </si>
  <si>
    <t>Uniform Code of Justice, History, Starfleet Protocol</t>
  </si>
  <si>
    <t>Combat Tactics, Hazard Awareness, or Lead by Example</t>
  </si>
  <si>
    <t>Linguistics, Cultural Studies, Negotiations</t>
  </si>
  <si>
    <t>Engineering</t>
  </si>
  <si>
    <t>Anicent Technology, Computers, Reverse Engineering.</t>
  </si>
  <si>
    <t>Athletics, Survival, Emergency Medicine</t>
  </si>
  <si>
    <t>Electro-Plasma Power Systems, Fusion Reactors, Warp Engines</t>
  </si>
  <si>
    <t>Experimental Technology, Invention, Improvisation</t>
  </si>
  <si>
    <t>Cultural Studies, Diplomacy, Infiltration</t>
  </si>
  <si>
    <t>Name</t>
  </si>
  <si>
    <t>Bold</t>
  </si>
  <si>
    <t>Cautious</t>
  </si>
  <si>
    <t>Collaboration</t>
  </si>
  <si>
    <t>Constantly Watching</t>
  </si>
  <si>
    <t>Dauntless</t>
  </si>
  <si>
    <t>Personal Effects</t>
  </si>
  <si>
    <t>Studious</t>
  </si>
  <si>
    <t>Technical Expertise</t>
  </si>
  <si>
    <t>Tough</t>
  </si>
  <si>
    <t>Advisor</t>
  </si>
  <si>
    <t>Defuse the tension</t>
  </si>
  <si>
    <t>Supervisor</t>
  </si>
  <si>
    <t>Fly-by</t>
  </si>
  <si>
    <t>Precise Evasion</t>
  </si>
  <si>
    <t>Push the Limits</t>
  </si>
  <si>
    <t>Starship Expert</t>
  </si>
  <si>
    <t>Close Protection</t>
  </si>
  <si>
    <t>Interrogation</t>
  </si>
  <si>
    <t>Mean Right Hook</t>
  </si>
  <si>
    <t>Pack Tactics</t>
  </si>
  <si>
    <t>Quick to Action</t>
  </si>
  <si>
    <t>A Little More Power</t>
  </si>
  <si>
    <t>I Know My Ship</t>
  </si>
  <si>
    <t>In the Nick of Time</t>
  </si>
  <si>
    <t>Intense Scrunity</t>
  </si>
  <si>
    <t>Jury-rig</t>
  </si>
  <si>
    <t>Computer Expertise</t>
  </si>
  <si>
    <t>Testing a Theory</t>
  </si>
  <si>
    <t>Doctor's Orders</t>
  </si>
  <si>
    <t>Field Medicine</t>
  </si>
  <si>
    <t>First Response</t>
  </si>
  <si>
    <t>Quick Study</t>
  </si>
  <si>
    <t>Triage</t>
  </si>
  <si>
    <t>json</t>
  </si>
  <si>
    <t>req1</t>
  </si>
  <si>
    <t>req2</t>
  </si>
  <si>
    <t>Value1</t>
  </si>
  <si>
    <t>Value2</t>
  </si>
  <si>
    <t>Requirement1</t>
  </si>
  <si>
    <t>Requirement2</t>
  </si>
  <si>
    <t>Proud and Honorable</t>
  </si>
  <si>
    <t>Orb Experience</t>
  </si>
  <si>
    <t>Empath</t>
  </si>
  <si>
    <t>Cultural Felxibility</t>
  </si>
  <si>
    <t>Resolute</t>
  </si>
  <si>
    <t>Incisive Scrutiny</t>
  </si>
  <si>
    <t>Former Initiate</t>
  </si>
  <si>
    <t>Kolinahr</t>
  </si>
  <si>
    <t>The Ushaan</t>
  </si>
  <si>
    <t>Strong Pagh</t>
  </si>
  <si>
    <t>Telepath</t>
  </si>
  <si>
    <t>Parent Figure</t>
  </si>
  <si>
    <t>Spirit of Discovery</t>
  </si>
  <si>
    <t>Strudy</t>
  </si>
  <si>
    <t>Joined</t>
  </si>
  <si>
    <t>Mind-meld</t>
  </si>
  <si>
    <t>Nerve Pinch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</si>
</sst>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C135-3F2B-4064-A834-195FF841FC5E}">
  <dimension ref="A1:H29"/>
  <sheetViews>
    <sheetView topLeftCell="A5" workbookViewId="0">
      <selection activeCell="G9" sqref="G9"/>
    </sheetView>
  </sheetViews>
  <sheetFormatPr defaultRowHeight="14.5" x14ac:dyDescent="0.35"/>
  <cols>
    <col min="1" max="1" width="10" bestFit="1" customWidth="1"/>
    <col min="2" max="2" width="9.08984375" bestFit="1" customWidth="1"/>
    <col min="3" max="4" width="8.7265625" bestFit="1" customWidth="1"/>
    <col min="5" max="5" width="18.90625" bestFit="1" customWidth="1"/>
    <col min="6" max="6" width="15.81640625" bestFit="1" customWidth="1"/>
    <col min="7" max="7" width="10.6328125" bestFit="1" customWidth="1"/>
    <col min="8" max="8" width="47.81640625" bestFit="1" customWidth="1"/>
  </cols>
  <sheetData>
    <row r="1" spans="1:8" x14ac:dyDescent="0.35">
      <c r="A1" t="s">
        <v>7</v>
      </c>
      <c r="B1" t="s">
        <v>30</v>
      </c>
      <c r="E1" t="s">
        <v>31</v>
      </c>
      <c r="H1" t="s">
        <v>85</v>
      </c>
    </row>
    <row r="2" spans="1:8" x14ac:dyDescent="0.35">
      <c r="A2" t="s">
        <v>0</v>
      </c>
      <c r="B2" t="s">
        <v>162</v>
      </c>
      <c r="C2" t="s">
        <v>153</v>
      </c>
      <c r="D2" t="s">
        <v>159</v>
      </c>
      <c r="E2" t="s">
        <v>225</v>
      </c>
      <c r="F2" t="s">
        <v>233</v>
      </c>
      <c r="H2" t="s">
        <v>78</v>
      </c>
    </row>
    <row r="3" spans="1:8" x14ac:dyDescent="0.35">
      <c r="A3" t="s">
        <v>1</v>
      </c>
      <c r="B3" t="s">
        <v>162</v>
      </c>
      <c r="C3" t="s">
        <v>153</v>
      </c>
      <c r="D3" t="s">
        <v>156</v>
      </c>
      <c r="E3" t="s">
        <v>226</v>
      </c>
      <c r="F3" t="s">
        <v>234</v>
      </c>
      <c r="H3" t="s">
        <v>79</v>
      </c>
    </row>
    <row r="4" spans="1:8" x14ac:dyDescent="0.35">
      <c r="A4" t="s">
        <v>2</v>
      </c>
      <c r="B4" t="s">
        <v>156</v>
      </c>
      <c r="C4" t="s">
        <v>159</v>
      </c>
      <c r="D4" t="s">
        <v>165</v>
      </c>
      <c r="E4" t="s">
        <v>227</v>
      </c>
      <c r="F4" t="s">
        <v>235</v>
      </c>
      <c r="H4" t="s">
        <v>80</v>
      </c>
    </row>
    <row r="5" spans="1:8" x14ac:dyDescent="0.35">
      <c r="A5" t="s">
        <v>3</v>
      </c>
      <c r="B5" t="s">
        <v>167</v>
      </c>
      <c r="C5" t="s">
        <v>156</v>
      </c>
      <c r="D5" t="s">
        <v>165</v>
      </c>
      <c r="E5" t="s">
        <v>228</v>
      </c>
      <c r="F5" t="s">
        <v>236</v>
      </c>
      <c r="H5" t="s">
        <v>81</v>
      </c>
    </row>
    <row r="6" spans="1:8" x14ac:dyDescent="0.35">
      <c r="A6" t="s">
        <v>4</v>
      </c>
      <c r="E6" t="s">
        <v>229</v>
      </c>
      <c r="F6" t="s">
        <v>237</v>
      </c>
      <c r="H6" t="s">
        <v>82</v>
      </c>
    </row>
    <row r="7" spans="1:8" x14ac:dyDescent="0.35">
      <c r="A7" t="s">
        <v>5</v>
      </c>
      <c r="B7" t="s">
        <v>162</v>
      </c>
      <c r="C7" t="s">
        <v>167</v>
      </c>
      <c r="D7" t="s">
        <v>156</v>
      </c>
      <c r="E7" t="s">
        <v>230</v>
      </c>
      <c r="F7" t="s">
        <v>238</v>
      </c>
      <c r="H7" t="s">
        <v>83</v>
      </c>
    </row>
    <row r="8" spans="1:8" x14ac:dyDescent="0.35">
      <c r="A8" t="s">
        <v>6</v>
      </c>
      <c r="B8" t="s">
        <v>162</v>
      </c>
      <c r="C8" t="s">
        <v>159</v>
      </c>
      <c r="D8" t="s">
        <v>165</v>
      </c>
      <c r="E8" t="s">
        <v>231</v>
      </c>
      <c r="F8" t="s">
        <v>239</v>
      </c>
      <c r="H8" t="s">
        <v>84</v>
      </c>
    </row>
    <row r="9" spans="1:8" x14ac:dyDescent="0.35">
      <c r="A9" t="s">
        <v>21</v>
      </c>
      <c r="B9" t="s">
        <v>162</v>
      </c>
      <c r="C9" t="s">
        <v>167</v>
      </c>
      <c r="D9" t="s">
        <v>165</v>
      </c>
      <c r="E9" t="s">
        <v>232</v>
      </c>
      <c r="F9" t="s">
        <v>240</v>
      </c>
      <c r="G9" t="s">
        <v>241</v>
      </c>
      <c r="H9" t="s">
        <v>86</v>
      </c>
    </row>
    <row r="11" spans="1:8" x14ac:dyDescent="0.35">
      <c r="A11" t="s">
        <v>7</v>
      </c>
      <c r="B11" t="s">
        <v>30</v>
      </c>
    </row>
    <row r="12" spans="1:8" x14ac:dyDescent="0.35">
      <c r="A12" t="s">
        <v>0</v>
      </c>
      <c r="B12">
        <f>VLOOKUP(B2,'Attributes list'!$A$1:$B$6, 2, FALSE)</f>
        <v>0</v>
      </c>
      <c r="C12">
        <f>VLOOKUP(C2,'Attributes list'!$A$1:$B$6, 2, FALSE)</f>
        <v>1</v>
      </c>
      <c r="D12">
        <f>VLOOKUP(D2,'Attributes list'!$A$1:$B$6, 2, FALSE)</f>
        <v>4</v>
      </c>
    </row>
    <row r="13" spans="1:8" x14ac:dyDescent="0.35">
      <c r="A13" t="s">
        <v>1</v>
      </c>
      <c r="B13">
        <f>VLOOKUP(B3,'Attributes list'!$A$1:$B$6, 2, FALSE)</f>
        <v>0</v>
      </c>
      <c r="C13">
        <f>VLOOKUP(C3,'Attributes list'!$A$1:$B$6, 2, FALSE)</f>
        <v>1</v>
      </c>
      <c r="D13">
        <f>VLOOKUP(D3,'Attributes list'!$A$1:$B$6, 2, FALSE)</f>
        <v>3</v>
      </c>
    </row>
    <row r="14" spans="1:8" x14ac:dyDescent="0.35">
      <c r="A14" t="s">
        <v>2</v>
      </c>
      <c r="B14">
        <f>VLOOKUP(B4,'Attributes list'!$A$1:$B$6, 2, FALSE)</f>
        <v>3</v>
      </c>
      <c r="C14">
        <f>VLOOKUP(C4,'Attributes list'!$A$1:$B$6, 2, FALSE)</f>
        <v>4</v>
      </c>
      <c r="D14">
        <f>VLOOKUP(D4,'Attributes list'!$A$1:$B$6, 2, FALSE)</f>
        <v>5</v>
      </c>
    </row>
    <row r="15" spans="1:8" x14ac:dyDescent="0.35">
      <c r="A15" t="s">
        <v>3</v>
      </c>
      <c r="B15">
        <f>VLOOKUP(B5,'Attributes list'!$A$1:$B$6, 2, FALSE)</f>
        <v>2</v>
      </c>
      <c r="C15">
        <f>VLOOKUP(C5,'Attributes list'!$A$1:$B$6, 2, FALSE)</f>
        <v>3</v>
      </c>
      <c r="D15">
        <f>VLOOKUP(D5,'Attributes list'!$A$1:$B$6, 2, FALSE)</f>
        <v>5</v>
      </c>
    </row>
    <row r="16" spans="1:8" x14ac:dyDescent="0.35">
      <c r="A16" t="s">
        <v>4</v>
      </c>
    </row>
    <row r="17" spans="1:4" x14ac:dyDescent="0.35">
      <c r="A17" t="s">
        <v>5</v>
      </c>
      <c r="B17">
        <f>VLOOKUP(B7,'Attributes list'!$A$1:$B$6, 2, FALSE)</f>
        <v>0</v>
      </c>
      <c r="C17">
        <f>VLOOKUP(C7,'Attributes list'!$A$1:$B$6, 2, FALSE)</f>
        <v>2</v>
      </c>
      <c r="D17">
        <f>VLOOKUP(D7,'Attributes list'!$A$1:$B$6, 2, FALSE)</f>
        <v>3</v>
      </c>
    </row>
    <row r="18" spans="1:4" x14ac:dyDescent="0.35">
      <c r="A18" t="s">
        <v>6</v>
      </c>
      <c r="B18">
        <f>VLOOKUP(B8,'Attributes list'!$A$1:$B$6, 2, FALSE)</f>
        <v>0</v>
      </c>
      <c r="C18">
        <f>VLOOKUP(C8,'Attributes list'!$A$1:$B$6, 2, FALSE)</f>
        <v>4</v>
      </c>
      <c r="D18">
        <f>VLOOKUP(D8,'Attributes list'!$A$1:$B$6, 2, FALSE)</f>
        <v>5</v>
      </c>
    </row>
    <row r="19" spans="1:4" x14ac:dyDescent="0.35">
      <c r="A19" t="s">
        <v>21</v>
      </c>
      <c r="B19">
        <f>VLOOKUP(B9,'Attributes list'!$A$1:$B$6, 2, FALSE)</f>
        <v>0</v>
      </c>
      <c r="C19">
        <f>VLOOKUP(C9,'Attributes list'!$A$1:$B$6, 2, FALSE)</f>
        <v>2</v>
      </c>
      <c r="D19">
        <f>VLOOKUP(D9,'Attributes list'!$A$1:$B$6, 2, FALSE)</f>
        <v>5</v>
      </c>
    </row>
    <row r="21" spans="1:4" x14ac:dyDescent="0.35">
      <c r="A21" t="s">
        <v>7</v>
      </c>
      <c r="B21" t="s">
        <v>218</v>
      </c>
    </row>
    <row r="22" spans="1:4" x14ac:dyDescent="0.35">
      <c r="A22" t="s">
        <v>0</v>
      </c>
      <c r="B22" t="str">
        <f>_xlfn.CONCAT("{""name"":""", A22, """,", """attrs"":[", B12, ",", C12, ",", D12, "],","""speciesTalents"":[", """", E2, """,", """", F2, """","],", """exValue"":""", H2, """", "}")</f>
        <v>{"name":"Andorian","attrs":[0,1,4],"speciesTalents":["Proud and Honorable","The Ushaan"],"exValue":"Proud Son/Daughter of Andoria"}</v>
      </c>
    </row>
    <row r="23" spans="1:4" x14ac:dyDescent="0.35">
      <c r="A23" t="s">
        <v>1</v>
      </c>
      <c r="B23" t="str">
        <f t="shared" ref="B23:B29" si="0">_xlfn.CONCAT("{""name"":""", A23, """,", """attrs"":[", B13, ",", C13, ",", D13, "],","""speciesTalents"":[", """", E3, """,", """", F3, """","],", """exValue"":""", H3, """", "}")</f>
        <v>{"name":"Bajorian","attrs":[0,1,3],"speciesTalents":["Orb Experience","Strong Pagh"],"exValue":"Faith in the Prophets"}</v>
      </c>
    </row>
    <row r="24" spans="1:4" x14ac:dyDescent="0.35">
      <c r="A24" t="s">
        <v>2</v>
      </c>
      <c r="B24" t="str">
        <f t="shared" si="0"/>
        <v>{"name":"Betazoid","attrs":[3,4,5],"speciesTalents":["Empath","Telepath"],"exValue":"Compassion through Understanding"}</v>
      </c>
    </row>
    <row r="25" spans="1:4" x14ac:dyDescent="0.35">
      <c r="A25" t="s">
        <v>3</v>
      </c>
      <c r="B25" t="str">
        <f t="shared" si="0"/>
        <v>{"name":"Denobulan","attrs":[2,3,5],"speciesTalents":["Cultural Felxibility","Parent Figure"],"exValue":"Safety in Numbers"}</v>
      </c>
    </row>
    <row r="26" spans="1:4" x14ac:dyDescent="0.35">
      <c r="A26" t="s">
        <v>4</v>
      </c>
      <c r="B26" t="str">
        <f t="shared" si="0"/>
        <v>{"name":"Human","attrs":[,,],"speciesTalents":["Resolute","Spirit of Discovery"],"exValue":"The Drive for Exploration"}</v>
      </c>
    </row>
    <row r="27" spans="1:4" x14ac:dyDescent="0.35">
      <c r="A27" t="s">
        <v>5</v>
      </c>
      <c r="B27" t="str">
        <f t="shared" si="0"/>
        <v>{"name":"Tellarite","attrs":[0,2,3],"speciesTalents":["Incisive Scrutiny","Strudy"],"exValue":"All Ideas must Withstand Scrutiny"}</v>
      </c>
    </row>
    <row r="28" spans="1:4" x14ac:dyDescent="0.35">
      <c r="A28" t="s">
        <v>6</v>
      </c>
      <c r="B28" t="str">
        <f t="shared" si="0"/>
        <v>{"name":"Trill","attrs":[0,4,5],"speciesTalents":["Former Initiate","Joined"],"exValue":"Four Lifetimes of Adventure"}</v>
      </c>
    </row>
    <row r="29" spans="1:4" x14ac:dyDescent="0.35">
      <c r="A29" t="s">
        <v>21</v>
      </c>
      <c r="B29" t="str">
        <f t="shared" si="0"/>
        <v>{"name":"Vulcan","attrs":[0,2,5],"speciesTalents":["Kolinahr","Mind-meld"],"exValue":"The Needs of the Many Outweigh the Needs of the Few, or the One"}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9B14-DFD5-4B44-8E8C-1EB6DCEFFA21}">
  <dimension ref="A1:B6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</cols>
  <sheetData>
    <row r="1" spans="1:2" x14ac:dyDescent="0.35">
      <c r="A1" t="s">
        <v>71</v>
      </c>
      <c r="B1">
        <v>0</v>
      </c>
    </row>
    <row r="2" spans="1:2" x14ac:dyDescent="0.35">
      <c r="A2" t="s">
        <v>170</v>
      </c>
      <c r="B2">
        <v>1</v>
      </c>
    </row>
    <row r="3" spans="1:2" x14ac:dyDescent="0.35">
      <c r="A3" t="s">
        <v>178</v>
      </c>
      <c r="B3">
        <v>2</v>
      </c>
    </row>
    <row r="4" spans="1:2" x14ac:dyDescent="0.35">
      <c r="A4" t="s">
        <v>154</v>
      </c>
      <c r="B4">
        <v>3</v>
      </c>
    </row>
    <row r="5" spans="1:2" x14ac:dyDescent="0.35">
      <c r="A5" t="s">
        <v>160</v>
      </c>
      <c r="B5">
        <v>4</v>
      </c>
    </row>
    <row r="6" spans="1:2" x14ac:dyDescent="0.35">
      <c r="A6" t="s">
        <v>157</v>
      </c>
      <c r="B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3812-2627-473B-8B3E-67C2ADD64963}">
  <dimension ref="A1:D9"/>
  <sheetViews>
    <sheetView tabSelected="1" workbookViewId="0">
      <selection activeCell="B2" sqref="B2"/>
    </sheetView>
  </sheetViews>
  <sheetFormatPr defaultRowHeight="14.5" x14ac:dyDescent="0.35"/>
  <cols>
    <col min="1" max="1" width="10" bestFit="1" customWidth="1"/>
    <col min="2" max="2" width="9.36328125" bestFit="1" customWidth="1"/>
    <col min="3" max="3" width="12.54296875" bestFit="1" customWidth="1"/>
    <col min="4" max="4" width="11.453125" bestFit="1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0</v>
      </c>
      <c r="B2" s="1" t="s">
        <v>11</v>
      </c>
      <c r="C2" s="2" t="s">
        <v>11</v>
      </c>
      <c r="D2" s="2" t="s">
        <v>11</v>
      </c>
    </row>
    <row r="3" spans="1:4" x14ac:dyDescent="0.35">
      <c r="A3" t="s">
        <v>1</v>
      </c>
      <c r="D3" s="2" t="s">
        <v>12</v>
      </c>
    </row>
    <row r="4" spans="1:4" x14ac:dyDescent="0.35">
      <c r="A4" t="s">
        <v>2</v>
      </c>
      <c r="D4" s="2" t="s">
        <v>13</v>
      </c>
    </row>
    <row r="5" spans="1:4" x14ac:dyDescent="0.35">
      <c r="A5" t="s">
        <v>3</v>
      </c>
      <c r="B5" s="2" t="s">
        <v>12</v>
      </c>
      <c r="C5" s="2" t="s">
        <v>12</v>
      </c>
      <c r="D5" s="2" t="s">
        <v>14</v>
      </c>
    </row>
    <row r="6" spans="1:4" x14ac:dyDescent="0.35">
      <c r="A6" t="s">
        <v>4</v>
      </c>
      <c r="B6" s="2" t="s">
        <v>15</v>
      </c>
      <c r="C6" s="2" t="s">
        <v>16</v>
      </c>
      <c r="D6" s="2" t="s">
        <v>17</v>
      </c>
    </row>
    <row r="7" spans="1:4" x14ac:dyDescent="0.35">
      <c r="A7" t="s">
        <v>5</v>
      </c>
      <c r="B7" s="2" t="s">
        <v>18</v>
      </c>
      <c r="C7" s="2" t="s">
        <v>19</v>
      </c>
      <c r="D7" s="2" t="s">
        <v>19</v>
      </c>
    </row>
    <row r="8" spans="1:4" x14ac:dyDescent="0.35">
      <c r="A8" t="s">
        <v>6</v>
      </c>
      <c r="C8" s="2" t="s">
        <v>18</v>
      </c>
      <c r="D8" s="2" t="s">
        <v>18</v>
      </c>
    </row>
    <row r="9" spans="1:4" x14ac:dyDescent="0.35">
      <c r="A9" t="s">
        <v>21</v>
      </c>
      <c r="B9" s="2" t="s">
        <v>20</v>
      </c>
      <c r="C9" s="2" t="s">
        <v>20</v>
      </c>
      <c r="D9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B8B-6D73-4E71-92BE-AB1F2BD62168}">
  <dimension ref="A1:D16"/>
  <sheetViews>
    <sheetView workbookViewId="0">
      <selection activeCell="B10" sqref="B10"/>
    </sheetView>
  </sheetViews>
  <sheetFormatPr defaultRowHeight="14.5" x14ac:dyDescent="0.35"/>
  <cols>
    <col min="2" max="2" width="20.453125" bestFit="1" customWidth="1"/>
    <col min="3" max="3" width="22.6328125" bestFit="1" customWidth="1"/>
    <col min="4" max="4" width="26.453125" bestFit="1" customWidth="1"/>
    <col min="5" max="5" width="38.36328125" bestFit="1" customWidth="1"/>
  </cols>
  <sheetData>
    <row r="1" spans="1:4" x14ac:dyDescent="0.35">
      <c r="A1" t="s">
        <v>22</v>
      </c>
      <c r="B1" t="s">
        <v>23</v>
      </c>
      <c r="C1" t="s">
        <v>32</v>
      </c>
      <c r="D1" t="s">
        <v>34</v>
      </c>
    </row>
    <row r="2" spans="1:4" x14ac:dyDescent="0.35">
      <c r="A2">
        <v>1</v>
      </c>
      <c r="B2" t="s">
        <v>24</v>
      </c>
      <c r="C2" t="s">
        <v>33</v>
      </c>
      <c r="D2" t="s">
        <v>35</v>
      </c>
    </row>
    <row r="3" spans="1:4" x14ac:dyDescent="0.35">
      <c r="A3">
        <v>2</v>
      </c>
      <c r="B3" t="s">
        <v>25</v>
      </c>
      <c r="C3" t="s">
        <v>36</v>
      </c>
      <c r="D3" t="s">
        <v>35</v>
      </c>
    </row>
    <row r="4" spans="1:4" x14ac:dyDescent="0.35">
      <c r="A4">
        <v>3</v>
      </c>
      <c r="B4" t="s">
        <v>26</v>
      </c>
      <c r="C4" t="s">
        <v>37</v>
      </c>
      <c r="D4" t="s">
        <v>38</v>
      </c>
    </row>
    <row r="5" spans="1:4" x14ac:dyDescent="0.35">
      <c r="A5">
        <v>4</v>
      </c>
      <c r="B5" t="s">
        <v>27</v>
      </c>
      <c r="C5" t="s">
        <v>39</v>
      </c>
      <c r="D5" t="s">
        <v>40</v>
      </c>
    </row>
    <row r="6" spans="1:4" x14ac:dyDescent="0.35">
      <c r="A6">
        <v>5</v>
      </c>
      <c r="B6" t="s">
        <v>28</v>
      </c>
      <c r="C6" t="s">
        <v>41</v>
      </c>
      <c r="D6" t="s">
        <v>42</v>
      </c>
    </row>
    <row r="7" spans="1:4" x14ac:dyDescent="0.35">
      <c r="A7">
        <v>6</v>
      </c>
      <c r="B7" t="s">
        <v>29</v>
      </c>
      <c r="C7" t="s">
        <v>43</v>
      </c>
      <c r="D7" t="s">
        <v>44</v>
      </c>
    </row>
    <row r="10" spans="1:4" x14ac:dyDescent="0.35">
      <c r="A10" t="s">
        <v>100</v>
      </c>
    </row>
    <row r="11" spans="1:4" x14ac:dyDescent="0.35">
      <c r="A11" t="s">
        <v>91</v>
      </c>
    </row>
    <row r="12" spans="1:4" x14ac:dyDescent="0.35">
      <c r="A12" t="s">
        <v>92</v>
      </c>
    </row>
    <row r="13" spans="1:4" x14ac:dyDescent="0.35">
      <c r="A13" t="s">
        <v>90</v>
      </c>
    </row>
    <row r="14" spans="1:4" x14ac:dyDescent="0.35">
      <c r="A14" t="s">
        <v>88</v>
      </c>
    </row>
    <row r="15" spans="1:4" x14ac:dyDescent="0.35">
      <c r="A15" t="s">
        <v>87</v>
      </c>
    </row>
    <row r="16" spans="1:4" x14ac:dyDescent="0.35">
      <c r="A16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04D1-8BDA-4A07-88A5-37EAA53DCA89}">
  <dimension ref="A1:F7"/>
  <sheetViews>
    <sheetView workbookViewId="0">
      <selection activeCell="A11" sqref="A11"/>
    </sheetView>
  </sheetViews>
  <sheetFormatPr defaultRowHeight="14.5" x14ac:dyDescent="0.35"/>
  <cols>
    <col min="2" max="2" width="20.6328125" bestFit="1" customWidth="1"/>
    <col min="3" max="3" width="19.7265625" bestFit="1" customWidth="1"/>
    <col min="4" max="4" width="17.81640625" bestFit="1" customWidth="1"/>
    <col min="5" max="5" width="31.81640625" bestFit="1" customWidth="1"/>
    <col min="6" max="6" width="51.1796875" bestFit="1" customWidth="1"/>
  </cols>
  <sheetData>
    <row r="1" spans="1:6" x14ac:dyDescent="0.35">
      <c r="A1" t="s">
        <v>45</v>
      </c>
      <c r="B1" t="s">
        <v>46</v>
      </c>
      <c r="C1" t="s">
        <v>53</v>
      </c>
      <c r="D1" t="s">
        <v>54</v>
      </c>
      <c r="E1" t="s">
        <v>34</v>
      </c>
      <c r="F1" t="s">
        <v>93</v>
      </c>
    </row>
    <row r="2" spans="1:6" x14ac:dyDescent="0.35">
      <c r="A2">
        <v>1</v>
      </c>
      <c r="B2" t="s">
        <v>47</v>
      </c>
      <c r="C2" t="s">
        <v>55</v>
      </c>
      <c r="D2" t="s">
        <v>56</v>
      </c>
      <c r="E2" t="s">
        <v>44</v>
      </c>
      <c r="F2" t="s">
        <v>94</v>
      </c>
    </row>
    <row r="3" spans="1:6" x14ac:dyDescent="0.35">
      <c r="A3">
        <v>2</v>
      </c>
      <c r="B3" t="s">
        <v>48</v>
      </c>
      <c r="C3" t="s">
        <v>57</v>
      </c>
      <c r="D3" t="s">
        <v>58</v>
      </c>
      <c r="E3" t="s">
        <v>59</v>
      </c>
      <c r="F3" t="s">
        <v>95</v>
      </c>
    </row>
    <row r="4" spans="1:6" x14ac:dyDescent="0.35">
      <c r="A4">
        <v>3</v>
      </c>
      <c r="B4" t="s">
        <v>49</v>
      </c>
      <c r="C4" t="s">
        <v>60</v>
      </c>
      <c r="D4" t="s">
        <v>61</v>
      </c>
      <c r="E4" t="s">
        <v>40</v>
      </c>
      <c r="F4" t="s">
        <v>96</v>
      </c>
    </row>
    <row r="5" spans="1:6" x14ac:dyDescent="0.35">
      <c r="A5">
        <v>4</v>
      </c>
      <c r="B5" t="s">
        <v>50</v>
      </c>
      <c r="C5" t="s">
        <v>62</v>
      </c>
      <c r="D5" t="s">
        <v>63</v>
      </c>
      <c r="E5" t="s">
        <v>64</v>
      </c>
      <c r="F5" t="s">
        <v>97</v>
      </c>
    </row>
    <row r="6" spans="1:6" x14ac:dyDescent="0.35">
      <c r="A6">
        <v>5</v>
      </c>
      <c r="B6" t="s">
        <v>52</v>
      </c>
      <c r="C6" t="s">
        <v>65</v>
      </c>
      <c r="D6" t="s">
        <v>66</v>
      </c>
      <c r="E6" t="s">
        <v>59</v>
      </c>
      <c r="F6" t="s">
        <v>98</v>
      </c>
    </row>
    <row r="7" spans="1:6" x14ac:dyDescent="0.35">
      <c r="A7">
        <v>6</v>
      </c>
      <c r="B7" t="s">
        <v>51</v>
      </c>
      <c r="C7" t="s">
        <v>67</v>
      </c>
      <c r="D7" t="s">
        <v>68</v>
      </c>
      <c r="E7" t="s">
        <v>69</v>
      </c>
      <c r="F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58C-96DB-47CD-9EFB-4CA3642E7A93}">
  <dimension ref="A1:D14"/>
  <sheetViews>
    <sheetView workbookViewId="0">
      <selection activeCell="A5" sqref="A5"/>
    </sheetView>
  </sheetViews>
  <sheetFormatPr defaultRowHeight="14.5" x14ac:dyDescent="0.35"/>
  <cols>
    <col min="2" max="2" width="10.08984375" bestFit="1" customWidth="1"/>
    <col min="3" max="3" width="18.1796875" bestFit="1" customWidth="1"/>
    <col min="4" max="4" width="16" customWidth="1"/>
  </cols>
  <sheetData>
    <row r="1" spans="1:4" x14ac:dyDescent="0.35">
      <c r="A1" t="s">
        <v>22</v>
      </c>
      <c r="B1" t="s">
        <v>70</v>
      </c>
      <c r="C1" t="s">
        <v>74</v>
      </c>
      <c r="D1" t="s">
        <v>108</v>
      </c>
    </row>
    <row r="2" spans="1:4" x14ac:dyDescent="0.35">
      <c r="A2" s="2" t="s">
        <v>11</v>
      </c>
      <c r="B2" t="s">
        <v>71</v>
      </c>
      <c r="C2" t="s">
        <v>76</v>
      </c>
      <c r="D2" t="s">
        <v>109</v>
      </c>
    </row>
    <row r="3" spans="1:4" x14ac:dyDescent="0.35">
      <c r="A3" s="2" t="s">
        <v>12</v>
      </c>
      <c r="B3" t="s">
        <v>72</v>
      </c>
      <c r="C3" t="s">
        <v>75</v>
      </c>
      <c r="D3" t="s">
        <v>110</v>
      </c>
    </row>
    <row r="4" spans="1:4" x14ac:dyDescent="0.35">
      <c r="A4" s="2" t="s">
        <v>13</v>
      </c>
      <c r="B4" t="s">
        <v>73</v>
      </c>
      <c r="C4" t="s">
        <v>77</v>
      </c>
      <c r="D4" t="s">
        <v>111</v>
      </c>
    </row>
    <row r="7" spans="1:4" x14ac:dyDescent="0.35">
      <c r="A7" t="s">
        <v>100</v>
      </c>
    </row>
    <row r="8" spans="1:4" x14ac:dyDescent="0.35">
      <c r="A8" t="s">
        <v>101</v>
      </c>
    </row>
    <row r="9" spans="1:4" x14ac:dyDescent="0.35">
      <c r="A9" t="s">
        <v>102</v>
      </c>
    </row>
    <row r="10" spans="1:4" x14ac:dyDescent="0.35">
      <c r="A10" t="s">
        <v>103</v>
      </c>
    </row>
    <row r="11" spans="1:4" x14ac:dyDescent="0.35">
      <c r="A11" t="s">
        <v>104</v>
      </c>
    </row>
    <row r="12" spans="1:4" x14ac:dyDescent="0.35">
      <c r="A12" t="s">
        <v>105</v>
      </c>
    </row>
    <row r="13" spans="1:4" x14ac:dyDescent="0.35">
      <c r="A13" t="s">
        <v>106</v>
      </c>
    </row>
    <row r="14" spans="1:4" x14ac:dyDescent="0.35">
      <c r="A14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8F2-B199-4961-90CE-140F96A68097}">
  <dimension ref="A1:C14"/>
  <sheetViews>
    <sheetView workbookViewId="0">
      <selection activeCell="A7" sqref="A7"/>
    </sheetView>
  </sheetViews>
  <sheetFormatPr defaultRowHeight="14.5" x14ac:dyDescent="0.35"/>
  <cols>
    <col min="2" max="2" width="17.26953125" bestFit="1" customWidth="1"/>
    <col min="3" max="3" width="9.08984375" bestFit="1" customWidth="1"/>
  </cols>
  <sheetData>
    <row r="1" spans="1:3" x14ac:dyDescent="0.35">
      <c r="A1" t="s">
        <v>121</v>
      </c>
      <c r="B1" t="s">
        <v>116</v>
      </c>
      <c r="C1" t="s">
        <v>117</v>
      </c>
    </row>
    <row r="2" spans="1:3" x14ac:dyDescent="0.35">
      <c r="B2" t="s">
        <v>112</v>
      </c>
      <c r="C2" t="s">
        <v>118</v>
      </c>
    </row>
    <row r="3" spans="1:3" x14ac:dyDescent="0.35">
      <c r="A3" t="s">
        <v>115</v>
      </c>
      <c r="B3" t="s">
        <v>113</v>
      </c>
      <c r="C3" t="s">
        <v>119</v>
      </c>
    </row>
    <row r="4" spans="1:3" x14ac:dyDescent="0.35">
      <c r="B4" t="s">
        <v>114</v>
      </c>
      <c r="C4" t="s">
        <v>120</v>
      </c>
    </row>
    <row r="6" spans="1:3" x14ac:dyDescent="0.35">
      <c r="A6" t="s">
        <v>100</v>
      </c>
    </row>
    <row r="7" spans="1:3" x14ac:dyDescent="0.35">
      <c r="A7" t="s">
        <v>144</v>
      </c>
    </row>
    <row r="8" spans="1:3" x14ac:dyDescent="0.35">
      <c r="A8" t="s">
        <v>145</v>
      </c>
    </row>
    <row r="9" spans="1:3" x14ac:dyDescent="0.35">
      <c r="A9" t="s">
        <v>146</v>
      </c>
    </row>
    <row r="10" spans="1:3" x14ac:dyDescent="0.35">
      <c r="A10" t="s">
        <v>147</v>
      </c>
    </row>
    <row r="11" spans="1:3" x14ac:dyDescent="0.35">
      <c r="A11" t="s">
        <v>148</v>
      </c>
    </row>
    <row r="12" spans="1:3" x14ac:dyDescent="0.35">
      <c r="A12" t="s">
        <v>149</v>
      </c>
    </row>
    <row r="13" spans="1:3" x14ac:dyDescent="0.35">
      <c r="A13" t="s">
        <v>150</v>
      </c>
    </row>
    <row r="14" spans="1:3" x14ac:dyDescent="0.35">
      <c r="A1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4F12-BDA1-47C2-A507-37458DA38FE3}">
  <dimension ref="A1:E21"/>
  <sheetViews>
    <sheetView workbookViewId="0">
      <selection activeCell="C22" sqref="C22"/>
    </sheetView>
  </sheetViews>
  <sheetFormatPr defaultRowHeight="14.5" x14ac:dyDescent="0.35"/>
  <cols>
    <col min="2" max="2" width="29.81640625" bestFit="1" customWidth="1"/>
    <col min="3" max="3" width="8.26953125" bestFit="1" customWidth="1"/>
    <col min="4" max="4" width="10.54296875" bestFit="1" customWidth="1"/>
    <col min="5" max="5" width="15" bestFit="1" customWidth="1"/>
  </cols>
  <sheetData>
    <row r="1" spans="1:5" x14ac:dyDescent="0.35">
      <c r="A1" t="s">
        <v>122</v>
      </c>
      <c r="B1" t="s">
        <v>123</v>
      </c>
      <c r="C1" t="s">
        <v>32</v>
      </c>
      <c r="D1" t="s">
        <v>34</v>
      </c>
      <c r="E1" t="s">
        <v>152</v>
      </c>
    </row>
    <row r="2" spans="1:5" x14ac:dyDescent="0.35">
      <c r="A2">
        <v>1</v>
      </c>
      <c r="B2" t="s">
        <v>124</v>
      </c>
      <c r="C2" t="s">
        <v>153</v>
      </c>
      <c r="D2" t="s">
        <v>154</v>
      </c>
      <c r="E2" t="s">
        <v>155</v>
      </c>
    </row>
    <row r="3" spans="1:5" x14ac:dyDescent="0.35">
      <c r="A3">
        <v>2</v>
      </c>
      <c r="B3" t="s">
        <v>125</v>
      </c>
      <c r="C3" t="s">
        <v>156</v>
      </c>
      <c r="D3" t="s">
        <v>157</v>
      </c>
      <c r="E3" t="s">
        <v>158</v>
      </c>
    </row>
    <row r="4" spans="1:5" x14ac:dyDescent="0.35">
      <c r="A4">
        <v>3</v>
      </c>
      <c r="B4" t="s">
        <v>126</v>
      </c>
      <c r="C4" t="s">
        <v>159</v>
      </c>
      <c r="D4" t="s">
        <v>160</v>
      </c>
      <c r="E4" t="s">
        <v>161</v>
      </c>
    </row>
    <row r="5" spans="1:5" x14ac:dyDescent="0.35">
      <c r="A5">
        <v>4</v>
      </c>
      <c r="B5" t="s">
        <v>127</v>
      </c>
      <c r="C5" t="s">
        <v>162</v>
      </c>
      <c r="D5" t="s">
        <v>71</v>
      </c>
      <c r="E5" t="s">
        <v>163</v>
      </c>
    </row>
    <row r="6" spans="1:5" x14ac:dyDescent="0.35">
      <c r="A6">
        <v>5</v>
      </c>
      <c r="B6" t="s">
        <v>128</v>
      </c>
      <c r="C6" t="s">
        <v>153</v>
      </c>
      <c r="D6" t="s">
        <v>71</v>
      </c>
      <c r="E6" t="s">
        <v>164</v>
      </c>
    </row>
    <row r="7" spans="1:5" x14ac:dyDescent="0.35">
      <c r="A7">
        <v>6</v>
      </c>
      <c r="B7" t="s">
        <v>129</v>
      </c>
      <c r="C7" t="s">
        <v>165</v>
      </c>
      <c r="D7" t="s">
        <v>160</v>
      </c>
      <c r="E7" t="s">
        <v>166</v>
      </c>
    </row>
    <row r="8" spans="1:5" x14ac:dyDescent="0.35">
      <c r="A8">
        <v>7</v>
      </c>
      <c r="B8" t="s">
        <v>130</v>
      </c>
      <c r="C8" t="s">
        <v>167</v>
      </c>
      <c r="D8" t="s">
        <v>157</v>
      </c>
      <c r="E8" t="s">
        <v>168</v>
      </c>
    </row>
    <row r="9" spans="1:5" x14ac:dyDescent="0.35">
      <c r="A9">
        <v>8</v>
      </c>
      <c r="B9" t="s">
        <v>131</v>
      </c>
      <c r="C9" t="s">
        <v>167</v>
      </c>
      <c r="D9" t="s">
        <v>154</v>
      </c>
      <c r="E9" t="s">
        <v>169</v>
      </c>
    </row>
    <row r="10" spans="1:5" x14ac:dyDescent="0.35">
      <c r="A10">
        <v>9</v>
      </c>
      <c r="B10" t="s">
        <v>132</v>
      </c>
      <c r="C10" t="s">
        <v>119</v>
      </c>
      <c r="D10" t="s">
        <v>170</v>
      </c>
      <c r="E10" t="s">
        <v>171</v>
      </c>
    </row>
    <row r="11" spans="1:5" x14ac:dyDescent="0.35">
      <c r="A11">
        <v>10</v>
      </c>
      <c r="B11" t="s">
        <v>133</v>
      </c>
      <c r="C11" t="s">
        <v>162</v>
      </c>
      <c r="D11" t="s">
        <v>170</v>
      </c>
      <c r="E11" t="s">
        <v>172</v>
      </c>
    </row>
    <row r="12" spans="1:5" x14ac:dyDescent="0.35">
      <c r="A12">
        <v>11</v>
      </c>
      <c r="B12" t="s">
        <v>134</v>
      </c>
      <c r="C12" t="s">
        <v>156</v>
      </c>
      <c r="D12" t="s">
        <v>157</v>
      </c>
      <c r="E12" t="s">
        <v>173</v>
      </c>
    </row>
    <row r="13" spans="1:5" x14ac:dyDescent="0.35">
      <c r="A13">
        <v>12</v>
      </c>
      <c r="B13" t="s">
        <v>135</v>
      </c>
      <c r="C13" t="s">
        <v>159</v>
      </c>
      <c r="D13" t="s">
        <v>71</v>
      </c>
      <c r="E13" t="s">
        <v>174</v>
      </c>
    </row>
    <row r="14" spans="1:5" x14ac:dyDescent="0.35">
      <c r="A14">
        <v>13</v>
      </c>
      <c r="B14" t="s">
        <v>136</v>
      </c>
      <c r="C14" t="s">
        <v>165</v>
      </c>
      <c r="D14" t="s">
        <v>170</v>
      </c>
      <c r="E14" t="s">
        <v>175</v>
      </c>
    </row>
    <row r="15" spans="1:5" x14ac:dyDescent="0.35">
      <c r="A15">
        <v>14</v>
      </c>
      <c r="B15" t="s">
        <v>137</v>
      </c>
      <c r="C15" t="s">
        <v>153</v>
      </c>
      <c r="D15" t="s">
        <v>154</v>
      </c>
      <c r="E15" t="s">
        <v>176</v>
      </c>
    </row>
    <row r="16" spans="1:5" x14ac:dyDescent="0.35">
      <c r="A16">
        <v>15</v>
      </c>
      <c r="B16" t="s">
        <v>138</v>
      </c>
      <c r="C16" t="s">
        <v>156</v>
      </c>
      <c r="D16" t="s">
        <v>160</v>
      </c>
      <c r="E16" t="s">
        <v>177</v>
      </c>
    </row>
    <row r="17" spans="1:5" x14ac:dyDescent="0.35">
      <c r="A17">
        <v>16</v>
      </c>
      <c r="B17" t="s">
        <v>139</v>
      </c>
      <c r="C17" t="s">
        <v>165</v>
      </c>
      <c r="D17" t="s">
        <v>178</v>
      </c>
      <c r="E17" t="s">
        <v>179</v>
      </c>
    </row>
    <row r="18" spans="1:5" x14ac:dyDescent="0.35">
      <c r="A18">
        <v>17</v>
      </c>
      <c r="B18" t="s">
        <v>140</v>
      </c>
      <c r="C18" t="s">
        <v>167</v>
      </c>
      <c r="D18" t="s">
        <v>119</v>
      </c>
      <c r="E18" t="s">
        <v>180</v>
      </c>
    </row>
    <row r="19" spans="1:5" x14ac:dyDescent="0.35">
      <c r="A19">
        <v>18</v>
      </c>
      <c r="B19" t="s">
        <v>141</v>
      </c>
      <c r="C19" t="s">
        <v>162</v>
      </c>
      <c r="D19" t="s">
        <v>178</v>
      </c>
      <c r="E19" t="s">
        <v>181</v>
      </c>
    </row>
    <row r="20" spans="1:5" x14ac:dyDescent="0.35">
      <c r="A20">
        <v>19</v>
      </c>
      <c r="B20" t="s">
        <v>142</v>
      </c>
      <c r="C20" t="s">
        <v>119</v>
      </c>
      <c r="D20" t="s">
        <v>178</v>
      </c>
      <c r="E20" t="s">
        <v>182</v>
      </c>
    </row>
    <row r="21" spans="1:5" x14ac:dyDescent="0.35">
      <c r="A21">
        <v>20</v>
      </c>
      <c r="B21" t="s">
        <v>143</v>
      </c>
      <c r="C21" t="s">
        <v>159</v>
      </c>
      <c r="D21" t="s">
        <v>119</v>
      </c>
      <c r="E21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95E0-EA7B-40AD-A8D0-D31689F2046D}">
  <dimension ref="A1:J34"/>
  <sheetViews>
    <sheetView topLeftCell="F1" workbookViewId="0">
      <selection activeCell="G21" sqref="G21"/>
    </sheetView>
  </sheetViews>
  <sheetFormatPr defaultRowHeight="14.5" x14ac:dyDescent="0.35"/>
  <cols>
    <col min="1" max="1" width="18.08984375" bestFit="1" customWidth="1"/>
    <col min="2" max="2" width="11.6328125" bestFit="1" customWidth="1"/>
    <col min="3" max="3" width="5.453125" style="4" bestFit="1" customWidth="1"/>
    <col min="4" max="4" width="11.6328125" bestFit="1" customWidth="1"/>
    <col min="7" max="7" width="25.453125" bestFit="1" customWidth="1"/>
    <col min="9" max="9" width="25.453125" bestFit="1" customWidth="1"/>
    <col min="10" max="10" width="91.1796875" bestFit="1" customWidth="1"/>
  </cols>
  <sheetData>
    <row r="1" spans="1:10" x14ac:dyDescent="0.35">
      <c r="A1" t="s">
        <v>184</v>
      </c>
      <c r="B1" t="s">
        <v>223</v>
      </c>
      <c r="C1" s="4" t="s">
        <v>221</v>
      </c>
      <c r="D1" t="s">
        <v>224</v>
      </c>
      <c r="E1" s="4" t="s">
        <v>222</v>
      </c>
      <c r="F1" s="4" t="s">
        <v>219</v>
      </c>
      <c r="G1" s="4"/>
      <c r="H1" s="4" t="s">
        <v>220</v>
      </c>
      <c r="I1" s="4"/>
      <c r="J1" t="s">
        <v>218</v>
      </c>
    </row>
    <row r="2" spans="1:10" x14ac:dyDescent="0.35">
      <c r="A2" t="s">
        <v>185</v>
      </c>
      <c r="F2" t="e">
        <f>VLOOKUP(B2,'Disciplines list'!$A$1:$B$6, 2,FALSE)</f>
        <v>#N/A</v>
      </c>
      <c r="G2" t="str">
        <f>IF(ISNA(F2), "", _xlfn.CONCAT("{""dcp"":", F2, ",""min"":",C2, "}"))</f>
        <v/>
      </c>
      <c r="H2" t="e">
        <f>VLOOKUP(D2,'Disciplines list'!$A$1:$B$6, 2,FALSE)</f>
        <v>#N/A</v>
      </c>
      <c r="I2" t="str">
        <f t="shared" ref="I2:I34" si="0">IF(ISNA(H2), "", _xlfn.CONCAT("{""dcp"":", H2, ",""min"":",E2, "}"))</f>
        <v/>
      </c>
      <c r="J2" t="str">
        <f>_xlfn.CONCAT("{""name"":""", A2,""",""reqs"":[", G2, IF(I2&lt;&gt;"", _xlfn.CONCAT(",",I2), ""), "]}",",")</f>
        <v>{"name":"Bold","reqs":[]},</v>
      </c>
    </row>
    <row r="3" spans="1:10" x14ac:dyDescent="0.35">
      <c r="A3" t="s">
        <v>186</v>
      </c>
      <c r="F3" t="e">
        <f>VLOOKUP(B3,'Disciplines list'!$A$1:$B$6, 2,FALSE)</f>
        <v>#N/A</v>
      </c>
      <c r="G3" t="str">
        <f t="shared" ref="G3:G34" si="1">IF(ISNA(F3), "", _xlfn.CONCAT("{""dcp"":", F3, ",""min"":",C3, "}"))</f>
        <v/>
      </c>
      <c r="H3" t="e">
        <f>VLOOKUP(D3,'Disciplines list'!$A$1:$B$6, 2,FALSE)</f>
        <v>#N/A</v>
      </c>
      <c r="I3" t="str">
        <f t="shared" si="0"/>
        <v/>
      </c>
      <c r="J3" t="str">
        <f t="shared" ref="J3:J34" si="2">_xlfn.CONCAT("{""name"":""", A3,""",""reqs"":[", G3, IF(I3&lt;&gt;"", _xlfn.CONCAT(",",I3), ""), "]}",",")</f>
        <v>{"name":"Cautious","reqs":[]},</v>
      </c>
    </row>
    <row r="4" spans="1:10" x14ac:dyDescent="0.35">
      <c r="A4" t="s">
        <v>187</v>
      </c>
      <c r="F4" t="e">
        <f>VLOOKUP(B4,'Disciplines list'!$A$1:$B$6, 2,FALSE)</f>
        <v>#N/A</v>
      </c>
      <c r="G4" t="str">
        <f t="shared" si="1"/>
        <v/>
      </c>
      <c r="H4" t="e">
        <f>VLOOKUP(D4,'Disciplines list'!$A$1:$B$6, 2,FALSE)</f>
        <v>#N/A</v>
      </c>
      <c r="I4" t="str">
        <f t="shared" si="0"/>
        <v/>
      </c>
      <c r="J4" t="str">
        <f t="shared" si="2"/>
        <v>{"name":"Collaboration","reqs":[]},</v>
      </c>
    </row>
    <row r="5" spans="1:10" x14ac:dyDescent="0.35">
      <c r="A5" t="s">
        <v>188</v>
      </c>
      <c r="F5" t="e">
        <f>VLOOKUP(B5,'Disciplines list'!$A$1:$B$6, 2,FALSE)</f>
        <v>#N/A</v>
      </c>
      <c r="G5" t="str">
        <f t="shared" si="1"/>
        <v/>
      </c>
      <c r="H5" t="e">
        <f>VLOOKUP(D5,'Disciplines list'!$A$1:$B$6, 2,FALSE)</f>
        <v>#N/A</v>
      </c>
      <c r="I5" t="str">
        <f t="shared" si="0"/>
        <v/>
      </c>
      <c r="J5" t="str">
        <f t="shared" si="2"/>
        <v>{"name":"Constantly Watching","reqs":[]},</v>
      </c>
    </row>
    <row r="6" spans="1:10" x14ac:dyDescent="0.35">
      <c r="A6" t="s">
        <v>189</v>
      </c>
      <c r="F6" t="e">
        <f>VLOOKUP(B6,'Disciplines list'!$A$1:$B$6, 2,FALSE)</f>
        <v>#N/A</v>
      </c>
      <c r="G6" t="str">
        <f t="shared" si="1"/>
        <v/>
      </c>
      <c r="H6" t="e">
        <f>VLOOKUP(D6,'Disciplines list'!$A$1:$B$6, 2,FALSE)</f>
        <v>#N/A</v>
      </c>
      <c r="I6" t="str">
        <f t="shared" si="0"/>
        <v/>
      </c>
      <c r="J6" t="str">
        <f t="shared" si="2"/>
        <v>{"name":"Dauntless","reqs":[]},</v>
      </c>
    </row>
    <row r="7" spans="1:10" x14ac:dyDescent="0.35">
      <c r="A7" t="s">
        <v>190</v>
      </c>
      <c r="F7" t="e">
        <f>VLOOKUP(B7,'Disciplines list'!$A$1:$B$6, 2,FALSE)</f>
        <v>#N/A</v>
      </c>
      <c r="G7" t="str">
        <f t="shared" si="1"/>
        <v/>
      </c>
      <c r="H7" t="e">
        <f>VLOOKUP(D7,'Disciplines list'!$A$1:$B$6, 2,FALSE)</f>
        <v>#N/A</v>
      </c>
      <c r="I7" t="str">
        <f t="shared" si="0"/>
        <v/>
      </c>
      <c r="J7" t="str">
        <f t="shared" si="2"/>
        <v>{"name":"Personal Effects","reqs":[]},</v>
      </c>
    </row>
    <row r="8" spans="1:10" x14ac:dyDescent="0.35">
      <c r="A8" t="s">
        <v>191</v>
      </c>
      <c r="F8" t="e">
        <f>VLOOKUP(B8,'Disciplines list'!$A$1:$B$6, 2,FALSE)</f>
        <v>#N/A</v>
      </c>
      <c r="G8" t="str">
        <f t="shared" si="1"/>
        <v/>
      </c>
      <c r="H8" t="e">
        <f>VLOOKUP(D8,'Disciplines list'!$A$1:$B$6, 2,FALSE)</f>
        <v>#N/A</v>
      </c>
      <c r="I8" t="str">
        <f t="shared" si="0"/>
        <v/>
      </c>
      <c r="J8" t="str">
        <f t="shared" si="2"/>
        <v>{"name":"Studious","reqs":[]},</v>
      </c>
    </row>
    <row r="9" spans="1:10" x14ac:dyDescent="0.35">
      <c r="A9" t="s">
        <v>192</v>
      </c>
      <c r="F9" t="e">
        <f>VLOOKUP(B9,'Disciplines list'!$A$1:$B$6, 2,FALSE)</f>
        <v>#N/A</v>
      </c>
      <c r="G9" t="str">
        <f t="shared" si="1"/>
        <v/>
      </c>
      <c r="H9" t="e">
        <f>VLOOKUP(D9,'Disciplines list'!$A$1:$B$6, 2,FALSE)</f>
        <v>#N/A</v>
      </c>
      <c r="I9" t="str">
        <f t="shared" si="0"/>
        <v/>
      </c>
      <c r="J9" t="str">
        <f t="shared" si="2"/>
        <v>{"name":"Technical Expertise","reqs":[]},</v>
      </c>
    </row>
    <row r="10" spans="1:10" x14ac:dyDescent="0.35">
      <c r="A10" t="s">
        <v>193</v>
      </c>
      <c r="F10" t="e">
        <f>VLOOKUP(B10,'Disciplines list'!$A$1:$B$6, 2,FALSE)</f>
        <v>#N/A</v>
      </c>
      <c r="G10" t="str">
        <f t="shared" si="1"/>
        <v/>
      </c>
      <c r="H10" t="e">
        <f>VLOOKUP(D10,'Disciplines list'!$A$1:$B$6, 2,FALSE)</f>
        <v>#N/A</v>
      </c>
      <c r="I10" t="str">
        <f t="shared" si="0"/>
        <v/>
      </c>
      <c r="J10" t="str">
        <f t="shared" si="2"/>
        <v>{"name":"Tough","reqs":[]},</v>
      </c>
    </row>
    <row r="11" spans="1:10" x14ac:dyDescent="0.35">
      <c r="A11" t="s">
        <v>194</v>
      </c>
      <c r="B11" t="s">
        <v>71</v>
      </c>
      <c r="C11" s="4">
        <v>2</v>
      </c>
      <c r="F11">
        <f>VLOOKUP(B11,'Disciplines list'!$A$1:$B$6, 2,FALSE)</f>
        <v>0</v>
      </c>
      <c r="G11" t="str">
        <f t="shared" si="1"/>
        <v>{"dcp":0,"min":2}</v>
      </c>
      <c r="H11" t="e">
        <f>VLOOKUP(D11,'Disciplines list'!$A$1:$B$6, 2,FALSE)</f>
        <v>#N/A</v>
      </c>
      <c r="I11" t="str">
        <f t="shared" si="0"/>
        <v/>
      </c>
      <c r="J11" t="str">
        <f t="shared" si="2"/>
        <v>{"name":"Advisor","reqs":[{"dcp":0,"min":2}]},</v>
      </c>
    </row>
    <row r="12" spans="1:10" x14ac:dyDescent="0.35">
      <c r="A12" t="s">
        <v>195</v>
      </c>
      <c r="B12" t="s">
        <v>71</v>
      </c>
      <c r="C12" s="4">
        <v>3</v>
      </c>
      <c r="F12">
        <f>VLOOKUP(B12,'Disciplines list'!$A$1:$B$6, 2,FALSE)</f>
        <v>0</v>
      </c>
      <c r="G12" t="str">
        <f t="shared" si="1"/>
        <v>{"dcp":0,"min":3}</v>
      </c>
      <c r="H12" t="e">
        <f>VLOOKUP(D12,'Disciplines list'!$A$1:$B$6, 2,FALSE)</f>
        <v>#N/A</v>
      </c>
      <c r="I12" t="str">
        <f t="shared" si="0"/>
        <v/>
      </c>
      <c r="J12" t="str">
        <f t="shared" si="2"/>
        <v>{"name":"Defuse the tension","reqs":[{"dcp":0,"min":3}]},</v>
      </c>
    </row>
    <row r="13" spans="1:10" x14ac:dyDescent="0.35">
      <c r="A13" t="s">
        <v>196</v>
      </c>
      <c r="F13" t="e">
        <f>VLOOKUP(B13,'Disciplines list'!$A$1:$B$6, 2,FALSE)</f>
        <v>#N/A</v>
      </c>
      <c r="G13" t="str">
        <f t="shared" si="1"/>
        <v/>
      </c>
      <c r="H13" t="e">
        <f>VLOOKUP(D13,'Disciplines list'!$A$1:$B$6, 2,FALSE)</f>
        <v>#N/A</v>
      </c>
      <c r="I13" t="str">
        <f t="shared" si="0"/>
        <v/>
      </c>
      <c r="J13" t="str">
        <f t="shared" si="2"/>
        <v>{"name":"Supervisor","reqs":[]},</v>
      </c>
    </row>
    <row r="14" spans="1:10" x14ac:dyDescent="0.35">
      <c r="A14" t="s">
        <v>197</v>
      </c>
      <c r="B14" t="s">
        <v>170</v>
      </c>
      <c r="C14" s="4">
        <v>2</v>
      </c>
      <c r="F14">
        <f>VLOOKUP(B14,'Disciplines list'!$A$1:$B$6, 2,FALSE)</f>
        <v>1</v>
      </c>
      <c r="G14" t="str">
        <f t="shared" si="1"/>
        <v>{"dcp":1,"min":2}</v>
      </c>
      <c r="H14" t="e">
        <f>VLOOKUP(D14,'Disciplines list'!$A$1:$B$6, 2,FALSE)</f>
        <v>#N/A</v>
      </c>
      <c r="I14" t="str">
        <f t="shared" si="0"/>
        <v/>
      </c>
      <c r="J14" t="str">
        <f t="shared" si="2"/>
        <v>{"name":"Fly-by","reqs":[{"dcp":1,"min":2}]},</v>
      </c>
    </row>
    <row r="15" spans="1:10" x14ac:dyDescent="0.35">
      <c r="A15" t="s">
        <v>198</v>
      </c>
      <c r="B15" t="s">
        <v>170</v>
      </c>
      <c r="C15" s="4">
        <v>4</v>
      </c>
      <c r="F15">
        <f>VLOOKUP(B15,'Disciplines list'!$A$1:$B$6, 2,FALSE)</f>
        <v>1</v>
      </c>
      <c r="G15" t="str">
        <f t="shared" si="1"/>
        <v>{"dcp":1,"min":4}</v>
      </c>
      <c r="H15" t="e">
        <f>VLOOKUP(D15,'Disciplines list'!$A$1:$B$6, 2,FALSE)</f>
        <v>#N/A</v>
      </c>
      <c r="I15" t="str">
        <f t="shared" si="0"/>
        <v/>
      </c>
      <c r="J15" t="str">
        <f t="shared" si="2"/>
        <v>{"name":"Precise Evasion","reqs":[{"dcp":1,"min":4}]},</v>
      </c>
    </row>
    <row r="16" spans="1:10" x14ac:dyDescent="0.35">
      <c r="A16" t="s">
        <v>199</v>
      </c>
      <c r="B16" t="s">
        <v>170</v>
      </c>
      <c r="C16" s="4">
        <v>4</v>
      </c>
      <c r="F16">
        <f>VLOOKUP(B16,'Disciplines list'!$A$1:$B$6, 2,FALSE)</f>
        <v>1</v>
      </c>
      <c r="G16" t="str">
        <f t="shared" si="1"/>
        <v>{"dcp":1,"min":4}</v>
      </c>
      <c r="H16" t="e">
        <f>VLOOKUP(D16,'Disciplines list'!$A$1:$B$6, 2,FALSE)</f>
        <v>#N/A</v>
      </c>
      <c r="I16" t="str">
        <f t="shared" si="0"/>
        <v/>
      </c>
      <c r="J16" t="str">
        <f t="shared" si="2"/>
        <v>{"name":"Push the Limits","reqs":[{"dcp":1,"min":4}]},</v>
      </c>
    </row>
    <row r="17" spans="1:10" x14ac:dyDescent="0.35">
      <c r="A17" t="s">
        <v>200</v>
      </c>
      <c r="B17" t="s">
        <v>170</v>
      </c>
      <c r="C17" s="4">
        <v>3</v>
      </c>
      <c r="F17">
        <f>VLOOKUP(B17,'Disciplines list'!$A$1:$B$6, 2,FALSE)</f>
        <v>1</v>
      </c>
      <c r="G17" t="str">
        <f t="shared" si="1"/>
        <v>{"dcp":1,"min":3}</v>
      </c>
      <c r="H17" t="e">
        <f>VLOOKUP(D17,'Disciplines list'!$A$1:$B$6, 2,FALSE)</f>
        <v>#N/A</v>
      </c>
      <c r="I17" t="str">
        <f t="shared" si="0"/>
        <v/>
      </c>
      <c r="J17" t="str">
        <f t="shared" si="2"/>
        <v>{"name":"Starship Expert","reqs":[{"dcp":1,"min":3}]},</v>
      </c>
    </row>
    <row r="18" spans="1:10" x14ac:dyDescent="0.35">
      <c r="A18" t="s">
        <v>201</v>
      </c>
      <c r="B18" t="s">
        <v>154</v>
      </c>
      <c r="C18" s="4">
        <v>4</v>
      </c>
      <c r="F18">
        <f>VLOOKUP(B18,'Disciplines list'!$A$1:$B$6, 2,FALSE)</f>
        <v>3</v>
      </c>
      <c r="G18" t="str">
        <f t="shared" si="1"/>
        <v>{"dcp":3,"min":4}</v>
      </c>
      <c r="H18" t="e">
        <f>VLOOKUP(D18,'Disciplines list'!$A$1:$B$6, 2,FALSE)</f>
        <v>#N/A</v>
      </c>
      <c r="I18" t="str">
        <f t="shared" si="0"/>
        <v/>
      </c>
      <c r="J18" t="str">
        <f t="shared" si="2"/>
        <v>{"name":"Close Protection","reqs":[{"dcp":3,"min":4}]},</v>
      </c>
    </row>
    <row r="19" spans="1:10" x14ac:dyDescent="0.35">
      <c r="A19" t="s">
        <v>202</v>
      </c>
      <c r="B19" t="s">
        <v>154</v>
      </c>
      <c r="C19" s="3">
        <v>3</v>
      </c>
      <c r="F19">
        <f>VLOOKUP(B19,'Disciplines list'!$A$1:$B$6, 2,FALSE)</f>
        <v>3</v>
      </c>
      <c r="G19" t="str">
        <f t="shared" si="1"/>
        <v>{"dcp":3,"min":3}</v>
      </c>
      <c r="H19" t="e">
        <f>VLOOKUP(D19,'Disciplines list'!$A$1:$B$6, 2,FALSE)</f>
        <v>#N/A</v>
      </c>
      <c r="I19" t="str">
        <f t="shared" si="0"/>
        <v/>
      </c>
      <c r="J19" t="str">
        <f t="shared" si="2"/>
        <v>{"name":"Interrogation","reqs":[{"dcp":3,"min":3}]},</v>
      </c>
    </row>
    <row r="20" spans="1:10" x14ac:dyDescent="0.35">
      <c r="A20" t="s">
        <v>203</v>
      </c>
      <c r="F20" t="e">
        <f>VLOOKUP(B20,'Disciplines list'!$A$1:$B$6, 2,FALSE)</f>
        <v>#N/A</v>
      </c>
      <c r="G20" t="str">
        <f t="shared" si="1"/>
        <v/>
      </c>
      <c r="H20" t="e">
        <f>VLOOKUP(D20,'Disciplines list'!$A$1:$B$6, 2,FALSE)</f>
        <v>#N/A</v>
      </c>
      <c r="I20" t="str">
        <f t="shared" si="0"/>
        <v/>
      </c>
      <c r="J20" t="str">
        <f t="shared" si="2"/>
        <v>{"name":"Mean Right Hook","reqs":[]},</v>
      </c>
    </row>
    <row r="21" spans="1:10" x14ac:dyDescent="0.35">
      <c r="A21" t="s">
        <v>204</v>
      </c>
      <c r="F21" t="e">
        <f>VLOOKUP(B21,'Disciplines list'!$A$1:$B$6, 2,FALSE)</f>
        <v>#N/A</v>
      </c>
      <c r="G21" t="str">
        <f t="shared" si="1"/>
        <v/>
      </c>
      <c r="H21" t="e">
        <f>VLOOKUP(D21,'Disciplines list'!$A$1:$B$6, 2,FALSE)</f>
        <v>#N/A</v>
      </c>
      <c r="I21" t="str">
        <f t="shared" si="0"/>
        <v/>
      </c>
      <c r="J21" t="str">
        <f t="shared" si="2"/>
        <v>{"name":"Pack Tactics","reqs":[]},</v>
      </c>
    </row>
    <row r="22" spans="1:10" x14ac:dyDescent="0.35">
      <c r="A22" t="s">
        <v>205</v>
      </c>
      <c r="B22" t="s">
        <v>154</v>
      </c>
      <c r="C22" s="3">
        <v>3</v>
      </c>
      <c r="F22">
        <f>VLOOKUP(B22,'Disciplines list'!$A$1:$B$6, 2,FALSE)</f>
        <v>3</v>
      </c>
      <c r="G22" t="str">
        <f t="shared" si="1"/>
        <v>{"dcp":3,"min":3}</v>
      </c>
      <c r="H22" t="e">
        <f>VLOOKUP(D22,'Disciplines list'!$A$1:$B$6, 2,FALSE)</f>
        <v>#N/A</v>
      </c>
      <c r="I22" t="str">
        <f t="shared" si="0"/>
        <v/>
      </c>
      <c r="J22" t="str">
        <f t="shared" si="2"/>
        <v>{"name":"Quick to Action","reqs":[{"dcp":3,"min":3}]},</v>
      </c>
    </row>
    <row r="23" spans="1:10" x14ac:dyDescent="0.35">
      <c r="A23" t="s">
        <v>206</v>
      </c>
      <c r="B23" t="s">
        <v>178</v>
      </c>
      <c r="C23" s="3">
        <v>3</v>
      </c>
      <c r="F23">
        <f>VLOOKUP(B23,'Disciplines list'!$A$1:$B$6, 2,FALSE)</f>
        <v>2</v>
      </c>
      <c r="G23" t="str">
        <f t="shared" si="1"/>
        <v>{"dcp":2,"min":3}</v>
      </c>
      <c r="H23" t="e">
        <f>VLOOKUP(D23,'Disciplines list'!$A$1:$B$6, 2,FALSE)</f>
        <v>#N/A</v>
      </c>
      <c r="I23" t="str">
        <f t="shared" si="0"/>
        <v/>
      </c>
      <c r="J23" t="str">
        <f t="shared" si="2"/>
        <v>{"name":"A Little More Power","reqs":[{"dcp":2,"min":3}]},</v>
      </c>
    </row>
    <row r="24" spans="1:10" x14ac:dyDescent="0.35">
      <c r="A24" t="s">
        <v>207</v>
      </c>
      <c r="B24" t="s">
        <v>178</v>
      </c>
      <c r="C24" s="3">
        <v>4</v>
      </c>
      <c r="F24">
        <f>VLOOKUP(B24,'Disciplines list'!$A$1:$B$6, 2,FALSE)</f>
        <v>2</v>
      </c>
      <c r="G24" t="str">
        <f t="shared" si="1"/>
        <v>{"dcp":2,"min":4}</v>
      </c>
      <c r="H24" t="e">
        <f>VLOOKUP(D24,'Disciplines list'!$A$1:$B$6, 2,FALSE)</f>
        <v>#N/A</v>
      </c>
      <c r="I24" t="str">
        <f t="shared" si="0"/>
        <v/>
      </c>
      <c r="J24" t="str">
        <f t="shared" si="2"/>
        <v>{"name":"I Know My Ship","reqs":[{"dcp":2,"min":4}]},</v>
      </c>
    </row>
    <row r="25" spans="1:10" x14ac:dyDescent="0.35">
      <c r="A25" t="s">
        <v>208</v>
      </c>
      <c r="B25" t="s">
        <v>178</v>
      </c>
      <c r="C25" s="4">
        <v>3</v>
      </c>
      <c r="D25" t="s">
        <v>160</v>
      </c>
      <c r="E25">
        <v>3</v>
      </c>
      <c r="F25">
        <f>VLOOKUP(B25,'Disciplines list'!$A$1:$B$6, 2,FALSE)</f>
        <v>2</v>
      </c>
      <c r="G25" t="str">
        <f t="shared" si="1"/>
        <v>{"dcp":2,"min":3}</v>
      </c>
      <c r="H25">
        <f>VLOOKUP(D25,'Disciplines list'!$A$1:$B$6, 2,FALSE)</f>
        <v>4</v>
      </c>
      <c r="I25" t="str">
        <f t="shared" si="0"/>
        <v>{"dcp":4,"min":3}</v>
      </c>
      <c r="J25" t="str">
        <f t="shared" si="2"/>
        <v>{"name":"In the Nick of Time","reqs":[{"dcp":2,"min":3},{"dcp":4,"min":3}]},</v>
      </c>
    </row>
    <row r="26" spans="1:10" x14ac:dyDescent="0.35">
      <c r="A26" t="s">
        <v>209</v>
      </c>
      <c r="B26" t="s">
        <v>178</v>
      </c>
      <c r="C26" s="3">
        <v>3</v>
      </c>
      <c r="D26" t="s">
        <v>160</v>
      </c>
      <c r="E26">
        <v>3</v>
      </c>
      <c r="F26">
        <f>VLOOKUP(B26,'Disciplines list'!$A$1:$B$6, 2,FALSE)</f>
        <v>2</v>
      </c>
      <c r="G26" t="str">
        <f t="shared" si="1"/>
        <v>{"dcp":2,"min":3}</v>
      </c>
      <c r="H26">
        <f>VLOOKUP(D26,'Disciplines list'!$A$1:$B$6, 2,FALSE)</f>
        <v>4</v>
      </c>
      <c r="I26" t="str">
        <f t="shared" si="0"/>
        <v>{"dcp":4,"min":3}</v>
      </c>
      <c r="J26" t="str">
        <f t="shared" si="2"/>
        <v>{"name":"Intense Scrunity","reqs":[{"dcp":2,"min":3},{"dcp":4,"min":3}]},</v>
      </c>
    </row>
    <row r="27" spans="1:10" x14ac:dyDescent="0.35">
      <c r="A27" t="s">
        <v>210</v>
      </c>
      <c r="B27" t="s">
        <v>178</v>
      </c>
      <c r="C27" s="3">
        <v>4</v>
      </c>
      <c r="F27">
        <f>VLOOKUP(B27,'Disciplines list'!$A$1:$B$6, 2,FALSE)</f>
        <v>2</v>
      </c>
      <c r="G27" t="str">
        <f t="shared" si="1"/>
        <v>{"dcp":2,"min":4}</v>
      </c>
      <c r="H27" t="e">
        <f>VLOOKUP(D27,'Disciplines list'!$A$1:$B$6, 2,FALSE)</f>
        <v>#N/A</v>
      </c>
      <c r="I27" t="str">
        <f t="shared" si="0"/>
        <v/>
      </c>
      <c r="J27" t="str">
        <f t="shared" si="2"/>
        <v>{"name":"Jury-rig","reqs":[{"dcp":2,"min":4}]},</v>
      </c>
    </row>
    <row r="28" spans="1:10" x14ac:dyDescent="0.35">
      <c r="A28" t="s">
        <v>211</v>
      </c>
      <c r="B28" t="s">
        <v>160</v>
      </c>
      <c r="C28" s="3">
        <v>2</v>
      </c>
      <c r="F28">
        <f>VLOOKUP(B28,'Disciplines list'!$A$1:$B$6, 2,FALSE)</f>
        <v>4</v>
      </c>
      <c r="G28" t="str">
        <f t="shared" si="1"/>
        <v>{"dcp":4,"min":2}</v>
      </c>
      <c r="H28" t="e">
        <f>VLOOKUP(D28,'Disciplines list'!$A$1:$B$6, 2,FALSE)</f>
        <v>#N/A</v>
      </c>
      <c r="I28" t="str">
        <f t="shared" si="0"/>
        <v/>
      </c>
      <c r="J28" t="str">
        <f t="shared" si="2"/>
        <v>{"name":"Computer Expertise","reqs":[{"dcp":4,"min":2}]},</v>
      </c>
    </row>
    <row r="29" spans="1:10" x14ac:dyDescent="0.35">
      <c r="A29" t="s">
        <v>212</v>
      </c>
      <c r="B29" t="s">
        <v>178</v>
      </c>
      <c r="C29" s="3">
        <v>2</v>
      </c>
      <c r="D29" t="s">
        <v>160</v>
      </c>
      <c r="E29">
        <v>2</v>
      </c>
      <c r="F29">
        <f>VLOOKUP(B29,'Disciplines list'!$A$1:$B$6, 2,FALSE)</f>
        <v>2</v>
      </c>
      <c r="G29" t="str">
        <f t="shared" si="1"/>
        <v>{"dcp":2,"min":2}</v>
      </c>
      <c r="H29">
        <f>VLOOKUP(D29,'Disciplines list'!$A$1:$B$6, 2,FALSE)</f>
        <v>4</v>
      </c>
      <c r="I29" t="str">
        <f t="shared" si="0"/>
        <v>{"dcp":4,"min":2}</v>
      </c>
      <c r="J29" t="str">
        <f t="shared" si="2"/>
        <v>{"name":"Testing a Theory","reqs":[{"dcp":2,"min":2},{"dcp":4,"min":2}]},</v>
      </c>
    </row>
    <row r="30" spans="1:10" x14ac:dyDescent="0.35">
      <c r="A30" t="s">
        <v>213</v>
      </c>
      <c r="B30" t="s">
        <v>157</v>
      </c>
      <c r="C30" s="3">
        <v>4</v>
      </c>
      <c r="F30">
        <f>VLOOKUP(B30,'Disciplines list'!$A$1:$B$6, 2,FALSE)</f>
        <v>5</v>
      </c>
      <c r="G30" t="str">
        <f t="shared" si="1"/>
        <v>{"dcp":5,"min":4}</v>
      </c>
      <c r="H30" t="e">
        <f>VLOOKUP(D30,'Disciplines list'!$A$1:$B$6, 2,FALSE)</f>
        <v>#N/A</v>
      </c>
      <c r="I30" t="str">
        <f t="shared" si="0"/>
        <v/>
      </c>
      <c r="J30" t="str">
        <f t="shared" si="2"/>
        <v>{"name":"Doctor's Orders","reqs":[{"dcp":5,"min":4}]},</v>
      </c>
    </row>
    <row r="31" spans="1:10" x14ac:dyDescent="0.35">
      <c r="A31" t="s">
        <v>214</v>
      </c>
      <c r="F31" t="e">
        <f>VLOOKUP(B31,'Disciplines list'!$A$1:$B$6, 2,FALSE)</f>
        <v>#N/A</v>
      </c>
      <c r="G31" t="str">
        <f t="shared" si="1"/>
        <v/>
      </c>
      <c r="H31" t="e">
        <f>VLOOKUP(D31,'Disciplines list'!$A$1:$B$6, 2,FALSE)</f>
        <v>#N/A</v>
      </c>
      <c r="I31" t="str">
        <f t="shared" si="0"/>
        <v/>
      </c>
      <c r="J31" t="str">
        <f t="shared" si="2"/>
        <v>{"name":"Field Medicine","reqs":[]},</v>
      </c>
    </row>
    <row r="32" spans="1:10" x14ac:dyDescent="0.35">
      <c r="A32" t="s">
        <v>215</v>
      </c>
      <c r="B32" t="s">
        <v>157</v>
      </c>
      <c r="C32" s="3">
        <v>3</v>
      </c>
      <c r="F32">
        <f>VLOOKUP(B32,'Disciplines list'!$A$1:$B$6, 2,FALSE)</f>
        <v>5</v>
      </c>
      <c r="G32" t="str">
        <f t="shared" si="1"/>
        <v>{"dcp":5,"min":3}</v>
      </c>
      <c r="H32" t="e">
        <f>VLOOKUP(D32,'Disciplines list'!$A$1:$B$6, 2,FALSE)</f>
        <v>#N/A</v>
      </c>
      <c r="I32" t="str">
        <f t="shared" si="0"/>
        <v/>
      </c>
      <c r="J32" t="str">
        <f t="shared" si="2"/>
        <v>{"name":"First Response","reqs":[{"dcp":5,"min":3}]},</v>
      </c>
    </row>
    <row r="33" spans="1:10" x14ac:dyDescent="0.35">
      <c r="A33" t="s">
        <v>216</v>
      </c>
      <c r="B33" t="s">
        <v>157</v>
      </c>
      <c r="C33" s="3">
        <v>3</v>
      </c>
      <c r="F33">
        <f>VLOOKUP(B33,'Disciplines list'!$A$1:$B$6, 2,FALSE)</f>
        <v>5</v>
      </c>
      <c r="G33" t="str">
        <f t="shared" si="1"/>
        <v>{"dcp":5,"min":3}</v>
      </c>
      <c r="H33" t="e">
        <f>VLOOKUP(D33,'Disciplines list'!$A$1:$B$6, 2,FALSE)</f>
        <v>#N/A</v>
      </c>
      <c r="I33" t="str">
        <f t="shared" si="0"/>
        <v/>
      </c>
      <c r="J33" t="str">
        <f t="shared" si="2"/>
        <v>{"name":"Quick Study","reqs":[{"dcp":5,"min":3}]},</v>
      </c>
    </row>
    <row r="34" spans="1:10" x14ac:dyDescent="0.35">
      <c r="A34" t="s">
        <v>217</v>
      </c>
      <c r="B34" t="s">
        <v>157</v>
      </c>
      <c r="C34" s="3">
        <v>3</v>
      </c>
      <c r="F34">
        <f>VLOOKUP(B34,'Disciplines list'!$A$1:$B$6, 2,FALSE)</f>
        <v>5</v>
      </c>
      <c r="G34" t="str">
        <f t="shared" si="1"/>
        <v>{"dcp":5,"min":3}</v>
      </c>
      <c r="H34" t="e">
        <f>VLOOKUP(D34,'Disciplines list'!$A$1:$B$6, 2,FALSE)</f>
        <v>#N/A</v>
      </c>
      <c r="I34" t="str">
        <f t="shared" si="0"/>
        <v/>
      </c>
      <c r="J34" t="str">
        <f t="shared" si="2"/>
        <v>{"name":"Triage","reqs":[{"dcp":5,"min":3}]},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7119-9866-40BD-9D0E-014BBFAE2D9D}">
  <dimension ref="A1:B6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t="s">
        <v>162</v>
      </c>
      <c r="B1">
        <v>0</v>
      </c>
    </row>
    <row r="2" spans="1:2" x14ac:dyDescent="0.35">
      <c r="A2" t="s">
        <v>153</v>
      </c>
      <c r="B2">
        <v>1</v>
      </c>
    </row>
    <row r="3" spans="1:2" x14ac:dyDescent="0.35">
      <c r="A3" t="s">
        <v>167</v>
      </c>
      <c r="B3">
        <v>2</v>
      </c>
    </row>
    <row r="4" spans="1:2" x14ac:dyDescent="0.35">
      <c r="A4" t="s">
        <v>156</v>
      </c>
      <c r="B4">
        <v>3</v>
      </c>
    </row>
    <row r="5" spans="1:2" x14ac:dyDescent="0.35">
      <c r="A5" t="s">
        <v>159</v>
      </c>
      <c r="B5">
        <v>4</v>
      </c>
    </row>
    <row r="6" spans="1:2" x14ac:dyDescent="0.35">
      <c r="A6" t="s">
        <v>165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Species</vt:lpstr>
      <vt:lpstr>Species rolls</vt:lpstr>
      <vt:lpstr>Environment</vt:lpstr>
      <vt:lpstr>Upbringing</vt:lpstr>
      <vt:lpstr>Academy</vt:lpstr>
      <vt:lpstr>Career</vt:lpstr>
      <vt:lpstr>Career Events</vt:lpstr>
      <vt:lpstr>Talent list</vt:lpstr>
      <vt:lpstr>Attributes list</vt:lpstr>
      <vt:lpstr>Disciplines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Vizhanyo</dc:creator>
  <cp:lastModifiedBy>Mihaly Vizhanyo</cp:lastModifiedBy>
  <dcterms:created xsi:type="dcterms:W3CDTF">2019-11-29T19:35:36Z</dcterms:created>
  <dcterms:modified xsi:type="dcterms:W3CDTF">2019-12-02T06:15:03Z</dcterms:modified>
</cp:coreProperties>
</file>