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Analysen\luftdaten_dtv\scraper\"/>
    </mc:Choice>
  </mc:AlternateContent>
  <bookViews>
    <workbookView xWindow="0" yWindow="0" windowWidth="38400" windowHeight="16584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E2" i="1"/>
  <c r="F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A6" i="1"/>
  <c r="M6" i="1" s="1"/>
  <c r="A7" i="1"/>
  <c r="A8" i="1"/>
  <c r="A9" i="1"/>
  <c r="M9" i="1" s="1"/>
  <c r="A10" i="1"/>
  <c r="M10" i="1" s="1"/>
  <c r="A11" i="1"/>
  <c r="M11" i="1" s="1"/>
  <c r="A12" i="1"/>
  <c r="A13" i="1"/>
  <c r="M13" i="1" s="1"/>
  <c r="A14" i="1"/>
  <c r="M14" i="1" s="1"/>
  <c r="A15" i="1"/>
  <c r="A16" i="1"/>
  <c r="M16" i="1" s="1"/>
  <c r="A17" i="1"/>
  <c r="M17" i="1" s="1"/>
  <c r="A4" i="1"/>
  <c r="M4" i="1" s="1"/>
  <c r="A5" i="1"/>
  <c r="M5" i="1" s="1"/>
  <c r="M3" i="1"/>
  <c r="M7" i="1"/>
  <c r="M8" i="1"/>
  <c r="M12" i="1"/>
  <c r="M15" i="1"/>
  <c r="M2" i="1"/>
</calcChain>
</file>

<file path=xl/sharedStrings.xml><?xml version="1.0" encoding="utf-8"?>
<sst xmlns="http://schemas.openxmlformats.org/spreadsheetml/2006/main" count="915" uniqueCount="442">
  <si>
    <t>010 Wedding</t>
  </si>
  <si>
    <t>Name</t>
  </si>
  <si>
    <t>Typ</t>
  </si>
  <si>
    <t>Messbeginn</t>
  </si>
  <si>
    <t>Adresse</t>
  </si>
  <si>
    <t>13353 Mitte, Amrumer Str./Limburger Str. (Beuth Hochschule für Technik)</t>
  </si>
  <si>
    <t>ID</t>
  </si>
  <si>
    <t>mc010</t>
  </si>
  <si>
    <t>mc018</t>
  </si>
  <si>
    <t>018 Schöneberg</t>
  </si>
  <si>
    <t>10823 Berlin, Tempelhof-Schöneberg, Belziger Str. 52, Gelände des Senatsfuhrparks</t>
  </si>
  <si>
    <t>link</t>
  </si>
  <si>
    <t>Hintergrund</t>
  </si>
  <si>
    <t>Hintergrund </t>
  </si>
  <si>
    <t>027 Marienfelde</t>
  </si>
  <si>
    <t>032 Grunewald</t>
  </si>
  <si>
    <t>042 Neukölln</t>
  </si>
  <si>
    <t>077 Buch</t>
  </si>
  <si>
    <t>085 Friedrichshagen</t>
  </si>
  <si>
    <t>145 Frohnau</t>
  </si>
  <si>
    <t>171 Mitte</t>
  </si>
  <si>
    <t>282 Karlshorst</t>
  </si>
  <si>
    <t>115 Hardenbergplatz</t>
  </si>
  <si>
    <t>117 Schildhornstraße</t>
  </si>
  <si>
    <t>124 Mariendorfer Damm</t>
  </si>
  <si>
    <t>143 Silbersteinstraße</t>
  </si>
  <si>
    <t>174 Frankfurter Allee</t>
  </si>
  <si>
    <t>220 Karl-Marx-Straße</t>
  </si>
  <si>
    <t xml:space="preserve">Stadtrand </t>
  </si>
  <si>
    <t>12307 Berlin, Tempelhof-Schöneberg, Schichauweg 60 (Versuchsfeld Marienfelde des Umweltbundesamtes)</t>
  </si>
  <si>
    <t>Stadtrand</t>
  </si>
  <si>
    <t>https://fbinter.stadt-berlin.de/fb/index.jsp?loginkey=zoomStart&amp;mapId=k03_11_2luftbelastverkehr2020@senstadt&amp;bbox=389370,5818680,393922,5822381</t>
  </si>
  <si>
    <t>M</t>
  </si>
  <si>
    <t>DEBE001</t>
  </si>
  <si>
    <t>B Heiligensee-Krantorweg</t>
  </si>
  <si>
    <t>52.621633</t>
  </si>
  <si>
    <t>+052.37.17</t>
  </si>
  <si>
    <t>13.227052</t>
  </si>
  <si>
    <t>+013.13.37</t>
  </si>
  <si>
    <t>background</t>
  </si>
  <si>
    <t>suburban</t>
  </si>
  <si>
    <t>unknown</t>
  </si>
  <si>
    <t>DE008A</t>
  </si>
  <si>
    <t>DEBE002</t>
  </si>
  <si>
    <t>B Hermsdorf-Glambecker Weg</t>
  </si>
  <si>
    <t>52.625181</t>
  </si>
  <si>
    <t>+052.37.30</t>
  </si>
  <si>
    <t>13.290652</t>
  </si>
  <si>
    <t>+013.17.26</t>
  </si>
  <si>
    <t>DEBE003</t>
  </si>
  <si>
    <t>B Lübars-Vierrutenberg</t>
  </si>
  <si>
    <t>52.618808</t>
  </si>
  <si>
    <t>+052.37.7</t>
  </si>
  <si>
    <t>13.338462</t>
  </si>
  <si>
    <t>+013.20.18</t>
  </si>
  <si>
    <t>DEBE004</t>
  </si>
  <si>
    <t>B Konradshöhe-Dorndreher Weg</t>
  </si>
  <si>
    <t>52.587587</t>
  </si>
  <si>
    <t>+052.35.15</t>
  </si>
  <si>
    <t>13.234217</t>
  </si>
  <si>
    <t>+013.14.3</t>
  </si>
  <si>
    <t>rural</t>
  </si>
  <si>
    <t>near-city</t>
  </si>
  <si>
    <t>DEBE005</t>
  </si>
  <si>
    <t>B Tegel-Buddestraße</t>
  </si>
  <si>
    <t>52.587014</t>
  </si>
  <si>
    <t>+052.35.13</t>
  </si>
  <si>
    <t>13.288054</t>
  </si>
  <si>
    <t>+013.17.16</t>
  </si>
  <si>
    <t>DEBE006</t>
  </si>
  <si>
    <t>B Wittenau-Rödernallee</t>
  </si>
  <si>
    <t>52.586382</t>
  </si>
  <si>
    <t>+052.35.10</t>
  </si>
  <si>
    <t>13.344852</t>
  </si>
  <si>
    <t>+013.20.41</t>
  </si>
  <si>
    <t>DEBE007</t>
  </si>
  <si>
    <t>B Falkenhagener Feld-Pionierstr.</t>
  </si>
  <si>
    <t>52.557706</t>
  </si>
  <si>
    <t>+052.33.27</t>
  </si>
  <si>
    <t>13.167762</t>
  </si>
  <si>
    <t>+013.10.3</t>
  </si>
  <si>
    <t>DEBE008</t>
  </si>
  <si>
    <t>B Haselhorst-Rhenaniastr.</t>
  </si>
  <si>
    <t>52.555282</t>
  </si>
  <si>
    <t>+052.33.19</t>
  </si>
  <si>
    <t>13.229622</t>
  </si>
  <si>
    <t>+013.13.46</t>
  </si>
  <si>
    <t>DEBE009</t>
  </si>
  <si>
    <t>B Tegel-Flughafen</t>
  </si>
  <si>
    <t>52.551061</t>
  </si>
  <si>
    <t>+052.33.3</t>
  </si>
  <si>
    <t>13.288475</t>
  </si>
  <si>
    <t>+013.17.18</t>
  </si>
  <si>
    <t>DEBE010</t>
  </si>
  <si>
    <t>Berlin Wedding</t>
  </si>
  <si>
    <t>52.543041</t>
  </si>
  <si>
    <t>+052.32.34</t>
  </si>
  <si>
    <t>13.349326</t>
  </si>
  <si>
    <t>+013.20.57</t>
  </si>
  <si>
    <t>urban</t>
  </si>
  <si>
    <t>DEBE011</t>
  </si>
  <si>
    <t>B Wedding/Prenzl. Berg-Behmstr.</t>
  </si>
  <si>
    <t>52.550889</t>
  </si>
  <si>
    <t>13.39598</t>
  </si>
  <si>
    <t>+013.23.45</t>
  </si>
  <si>
    <t>traffic</t>
  </si>
  <si>
    <t>DEBE012</t>
  </si>
  <si>
    <t>B Staaken-Weinmeisterhornweg</t>
  </si>
  <si>
    <t>52.512768</t>
  </si>
  <si>
    <t>+052.30.45</t>
  </si>
  <si>
    <t>13.168043</t>
  </si>
  <si>
    <t>+013.10.4</t>
  </si>
  <si>
    <t>DEBE013</t>
  </si>
  <si>
    <t>B Tiefwerder-Havelchaussee</t>
  </si>
  <si>
    <t>52.517396</t>
  </si>
  <si>
    <t>+052.31.2</t>
  </si>
  <si>
    <t>13.217747</t>
  </si>
  <si>
    <t>+013.13.3</t>
  </si>
  <si>
    <t>DEBE014</t>
  </si>
  <si>
    <t>B Charlottenburg-Stadtautobahn</t>
  </si>
  <si>
    <t>52.517428</t>
  </si>
  <si>
    <t>13.282185</t>
  </si>
  <si>
    <t>+013.16.55</t>
  </si>
  <si>
    <t>DEBE015</t>
  </si>
  <si>
    <t>B Tiergarten-Bachstraße</t>
  </si>
  <si>
    <t>52.519043</t>
  </si>
  <si>
    <t>+052.31.8</t>
  </si>
  <si>
    <t>13.339109</t>
  </si>
  <si>
    <t>+013.20.20</t>
  </si>
  <si>
    <t>DEBE016</t>
  </si>
  <si>
    <t>B Kreuzberg-Gitschiner Str.</t>
  </si>
  <si>
    <t>52.497612</t>
  </si>
  <si>
    <t>+052.29.51</t>
  </si>
  <si>
    <t>13.404721</t>
  </si>
  <si>
    <t>+013.24.16</t>
  </si>
  <si>
    <t>DEBE017</t>
  </si>
  <si>
    <t>B Schmargendorf-Lentzeallee</t>
  </si>
  <si>
    <t>52.470717</t>
  </si>
  <si>
    <t>+052.28.14</t>
  </si>
  <si>
    <t>13.293638</t>
  </si>
  <si>
    <t>+013.17.37</t>
  </si>
  <si>
    <t>DEBE018</t>
  </si>
  <si>
    <t>Berlin Schöneberg</t>
  </si>
  <si>
    <t>52.485814</t>
  </si>
  <si>
    <t>+052.29.8</t>
  </si>
  <si>
    <t>13.348775</t>
  </si>
  <si>
    <t>+013.20.55</t>
  </si>
  <si>
    <t>DEBE019</t>
  </si>
  <si>
    <t>B Hasenheide-Columbiadamm</t>
  </si>
  <si>
    <t>52.478056</t>
  </si>
  <si>
    <t>+052.28.41</t>
  </si>
  <si>
    <t>13.417122</t>
  </si>
  <si>
    <t>+013.25.1</t>
  </si>
  <si>
    <t>DEBE020</t>
  </si>
  <si>
    <t>B Neukölln-Ederstraße</t>
  </si>
  <si>
    <t>52.475428</t>
  </si>
  <si>
    <t>+052.28.31</t>
  </si>
  <si>
    <t>13.455524</t>
  </si>
  <si>
    <t>+013.27.19</t>
  </si>
  <si>
    <t>DEBE021</t>
  </si>
  <si>
    <t>B Zehlendorf-Argentinische Allee</t>
  </si>
  <si>
    <t>52.445501</t>
  </si>
  <si>
    <t>+052.26.43</t>
  </si>
  <si>
    <t>13.242742</t>
  </si>
  <si>
    <t>+013.14.33</t>
  </si>
  <si>
    <t>DEBE022</t>
  </si>
  <si>
    <t>B Lichterfelde-Curtiusstr.</t>
  </si>
  <si>
    <t>52.44142</t>
  </si>
  <si>
    <t>+052.26.29</t>
  </si>
  <si>
    <t>13.288213</t>
  </si>
  <si>
    <t>+013.17.17</t>
  </si>
  <si>
    <t>DEBE023</t>
  </si>
  <si>
    <t>B Lankwitz-Leonorenstr.</t>
  </si>
  <si>
    <t>52.444425</t>
  </si>
  <si>
    <t>+052.26.39</t>
  </si>
  <si>
    <t>13.341257</t>
  </si>
  <si>
    <t>+013.20.28</t>
  </si>
  <si>
    <t>DEBE024</t>
  </si>
  <si>
    <t>B Mariendorf-Walnußweg</t>
  </si>
  <si>
    <t>52.44089</t>
  </si>
  <si>
    <t>+052.26.27</t>
  </si>
  <si>
    <t>13.413211</t>
  </si>
  <si>
    <t>+013.24.47</t>
  </si>
  <si>
    <t>DEBE025</t>
  </si>
  <si>
    <t>B Britz-Parchimer Allee</t>
  </si>
  <si>
    <t>52.446643</t>
  </si>
  <si>
    <t>+052.26.47</t>
  </si>
  <si>
    <t>13.457516</t>
  </si>
  <si>
    <t>+013.27.27</t>
  </si>
  <si>
    <t>DEBE026</t>
  </si>
  <si>
    <t>B Lichterfelde-Wupperstr.</t>
  </si>
  <si>
    <t>52.409203</t>
  </si>
  <si>
    <t>+052.24.33</t>
  </si>
  <si>
    <t>13.275527</t>
  </si>
  <si>
    <t>+013.16.31</t>
  </si>
  <si>
    <t>industrial</t>
  </si>
  <si>
    <t>DEBE027</t>
  </si>
  <si>
    <t>Berlin Marienfelde</t>
  </si>
  <si>
    <t>52.398406</t>
  </si>
  <si>
    <t>+052.23.54</t>
  </si>
  <si>
    <t>13.368103</t>
  </si>
  <si>
    <t>+013.22.5</t>
  </si>
  <si>
    <t>DEBE028</t>
  </si>
  <si>
    <t>B Lichtenrade-Dielingsgrund</t>
  </si>
  <si>
    <t>52.411278</t>
  </si>
  <si>
    <t>+052.24.40</t>
  </si>
  <si>
    <t>13.409324</t>
  </si>
  <si>
    <t>+013.24.33</t>
  </si>
  <si>
    <t>DEBE029</t>
  </si>
  <si>
    <t>B Rudow-Groß-Ziethener Ch.</t>
  </si>
  <si>
    <t>52.411259</t>
  </si>
  <si>
    <t>13.484277</t>
  </si>
  <si>
    <t>+013.29.3</t>
  </si>
  <si>
    <t>DEBE030</t>
  </si>
  <si>
    <t>B Rudow-Künnekeweg</t>
  </si>
  <si>
    <t>52.417998</t>
  </si>
  <si>
    <t>+052.25.4</t>
  </si>
  <si>
    <t>13.519775</t>
  </si>
  <si>
    <t>+013.31.11</t>
  </si>
  <si>
    <t>DEBE031</t>
  </si>
  <si>
    <t>B Lichtenrade-Paplitzer Str.</t>
  </si>
  <si>
    <t>52.377024</t>
  </si>
  <si>
    <t>+052.22.37</t>
  </si>
  <si>
    <t>13.404167</t>
  </si>
  <si>
    <t>+013.24.15</t>
  </si>
  <si>
    <t>DEBE032</t>
  </si>
  <si>
    <t>Berlin Grunewald (3.5 m)</t>
  </si>
  <si>
    <t>52.473192</t>
  </si>
  <si>
    <t>+052.28.23</t>
  </si>
  <si>
    <t>13.225144</t>
  </si>
  <si>
    <t>+013.13.30</t>
  </si>
  <si>
    <t>DEBE033</t>
  </si>
  <si>
    <t>B Siemensstadt-Motardstr.</t>
  </si>
  <si>
    <t>52.532495</t>
  </si>
  <si>
    <t>+052.31.56</t>
  </si>
  <si>
    <t>13.259938</t>
  </si>
  <si>
    <t>+013.15.35</t>
  </si>
  <si>
    <t>DEBE034</t>
  </si>
  <si>
    <t>Berlin Neukölln</t>
  </si>
  <si>
    <t>52.489451</t>
  </si>
  <si>
    <t>+052.29.22</t>
  </si>
  <si>
    <t>13.430844</t>
  </si>
  <si>
    <t>+013.25.51</t>
  </si>
  <si>
    <t>DEBE035</t>
  </si>
  <si>
    <t>B Tempelhof-G.-Dunkel-Str.</t>
  </si>
  <si>
    <t>52.45884</t>
  </si>
  <si>
    <t>+052.27.31</t>
  </si>
  <si>
    <t>13.415258</t>
  </si>
  <si>
    <t>+013.24.54</t>
  </si>
  <si>
    <t>DEBE036</t>
  </si>
  <si>
    <t>B Reinickendorf-Emmentaler Str.</t>
  </si>
  <si>
    <t>52.570534</t>
  </si>
  <si>
    <t>+052.34.13</t>
  </si>
  <si>
    <t>13.355431</t>
  </si>
  <si>
    <t>+013.21.19</t>
  </si>
  <si>
    <t>DEBE037</t>
  </si>
  <si>
    <t>B Frohnau, Funkturm (324 m)</t>
  </si>
  <si>
    <t>52.653433</t>
  </si>
  <si>
    <t>+052.39.12</t>
  </si>
  <si>
    <t>13.295774</t>
  </si>
  <si>
    <t>+013.17.44</t>
  </si>
  <si>
    <t>DEBE038</t>
  </si>
  <si>
    <t>B Wannsee, Funkturm (120 m)</t>
  </si>
  <si>
    <t>52.417844</t>
  </si>
  <si>
    <t>13.133189</t>
  </si>
  <si>
    <t>+013.7.59</t>
  </si>
  <si>
    <t>DEBE042</t>
  </si>
  <si>
    <t>B Charlottenburg-O.-Suhr-A. (Turm, 60 m)</t>
  </si>
  <si>
    <t>52.517175</t>
  </si>
  <si>
    <t>+052.31.1</t>
  </si>
  <si>
    <t>13.3083</t>
  </si>
  <si>
    <t>+013.18.29</t>
  </si>
  <si>
    <t>DEBE043</t>
  </si>
  <si>
    <t>B Schöneberg-Kärntener Str. (25 m)</t>
  </si>
  <si>
    <t>52.477252</t>
  </si>
  <si>
    <t>+052.28.38</t>
  </si>
  <si>
    <t>13.34828</t>
  </si>
  <si>
    <t>+013.20.53</t>
  </si>
  <si>
    <t>DEBE044</t>
  </si>
  <si>
    <t>B Mitte-Parochialstr.</t>
  </si>
  <si>
    <t>52.516795</t>
  </si>
  <si>
    <t>+052.31.0</t>
  </si>
  <si>
    <t>13.408869</t>
  </si>
  <si>
    <t>+013.24.31</t>
  </si>
  <si>
    <t>DEBE045</t>
  </si>
  <si>
    <t>B Pankow-Blankenfelder Str.</t>
  </si>
  <si>
    <t>52.591087</t>
  </si>
  <si>
    <t>+052.35.27</t>
  </si>
  <si>
    <t>13.404021</t>
  </si>
  <si>
    <t>+013.24.14</t>
  </si>
  <si>
    <t>DEBE046</t>
  </si>
  <si>
    <t>B Weißensee-Berliner Allee/Wegenerstr.</t>
  </si>
  <si>
    <t>52.55256</t>
  </si>
  <si>
    <t>+052.33.9</t>
  </si>
  <si>
    <t>13.468399</t>
  </si>
  <si>
    <t>+013.28.6</t>
  </si>
  <si>
    <t>DEBE047</t>
  </si>
  <si>
    <t>B Friedrichshain-K.-Marx-Allee</t>
  </si>
  <si>
    <t>52.515918</t>
  </si>
  <si>
    <t>+052.30.57</t>
  </si>
  <si>
    <t>13.451705</t>
  </si>
  <si>
    <t>+013.27.6</t>
  </si>
  <si>
    <t>DEBE049</t>
  </si>
  <si>
    <t>B Schöneweide-Wilhelminenhofstr.</t>
  </si>
  <si>
    <t>52.46024</t>
  </si>
  <si>
    <t>+052.27.36</t>
  </si>
  <si>
    <t>13.519759</t>
  </si>
  <si>
    <t>DEBE050</t>
  </si>
  <si>
    <t>B Blankenburg</t>
  </si>
  <si>
    <t>52.588354</t>
  </si>
  <si>
    <t>+052.35.18</t>
  </si>
  <si>
    <t>13.459117</t>
  </si>
  <si>
    <t>+013.27.32</t>
  </si>
  <si>
    <t>DEBE051</t>
  </si>
  <si>
    <t>Berlin Buch</t>
  </si>
  <si>
    <t>52.644169</t>
  </si>
  <si>
    <t>+052.38.39</t>
  </si>
  <si>
    <t>13.483079</t>
  </si>
  <si>
    <t>+013.28.59</t>
  </si>
  <si>
    <t>DEBE052</t>
  </si>
  <si>
    <t>B Grunewald (Turm 25 m)</t>
  </si>
  <si>
    <t>52.472655</t>
  </si>
  <si>
    <t>+052.28.21</t>
  </si>
  <si>
    <t>13.224372</t>
  </si>
  <si>
    <t>+013.13.27</t>
  </si>
  <si>
    <t>DEBE053</t>
  </si>
  <si>
    <t>B Lichtenberg-Rhinstr.</t>
  </si>
  <si>
    <t>52.514178</t>
  </si>
  <si>
    <t>+052.30.51</t>
  </si>
  <si>
    <t>13.518674</t>
  </si>
  <si>
    <t>+013.31.7</t>
  </si>
  <si>
    <t>DEBE054</t>
  </si>
  <si>
    <t>B Marzahn</t>
  </si>
  <si>
    <t>52.548723</t>
  </si>
  <si>
    <t>+052.32.55</t>
  </si>
  <si>
    <t>13.582789</t>
  </si>
  <si>
    <t>+013.34.58</t>
  </si>
  <si>
    <t>DEBE055</t>
  </si>
  <si>
    <t>B Köpenick</t>
  </si>
  <si>
    <t>52.443632</t>
  </si>
  <si>
    <t>+052.26.37</t>
  </si>
  <si>
    <t>13.58322</t>
  </si>
  <si>
    <t>+013.34.59</t>
  </si>
  <si>
    <t>DEBE056</t>
  </si>
  <si>
    <t>Berlin Friedrichshagen</t>
  </si>
  <si>
    <t>52.447697</t>
  </si>
  <si>
    <t>+052.26.51</t>
  </si>
  <si>
    <t>13.64705</t>
  </si>
  <si>
    <t>+013.38.49</t>
  </si>
  <si>
    <t>DEBE057</t>
  </si>
  <si>
    <t>B Karlshorst-Treskowallee</t>
  </si>
  <si>
    <t>52.482083</t>
  </si>
  <si>
    <t>+052.28.55</t>
  </si>
  <si>
    <t>13.526401</t>
  </si>
  <si>
    <t>+013.31.35</t>
  </si>
  <si>
    <t>DEBE058</t>
  </si>
  <si>
    <t>B Hohenschönhausen</t>
  </si>
  <si>
    <t>52.556548</t>
  </si>
  <si>
    <t>+052.33.23</t>
  </si>
  <si>
    <t>13.529576</t>
  </si>
  <si>
    <t>+013.31.46</t>
  </si>
  <si>
    <t>DEBE059</t>
  </si>
  <si>
    <t>B Hellersdorf</t>
  </si>
  <si>
    <t>52.51253</t>
  </si>
  <si>
    <t>13.575929</t>
  </si>
  <si>
    <t>+013.34.33</t>
  </si>
  <si>
    <t>DEBE060</t>
  </si>
  <si>
    <t>B Kaulsdorf-Süd</t>
  </si>
  <si>
    <t>52.476147</t>
  </si>
  <si>
    <t>+052.28.34</t>
  </si>
  <si>
    <t>13.594796</t>
  </si>
  <si>
    <t>+013.35.41</t>
  </si>
  <si>
    <t>DEBE061</t>
  </si>
  <si>
    <t>Berlin Schildhornstraße</t>
  </si>
  <si>
    <t>52.463611</t>
  </si>
  <si>
    <t>+052.27.48</t>
  </si>
  <si>
    <t>13.31825</t>
  </si>
  <si>
    <t>+013.19.5</t>
  </si>
  <si>
    <t>DEBE062</t>
  </si>
  <si>
    <t>Berlin Frohnau (3.5 m)</t>
  </si>
  <si>
    <t>52.653269</t>
  </si>
  <si>
    <t>+052.39.11</t>
  </si>
  <si>
    <t>13.296081</t>
  </si>
  <si>
    <t>+013.17.45</t>
  </si>
  <si>
    <t>DEBE063</t>
  </si>
  <si>
    <t>Berlin Silbersteinstraße</t>
  </si>
  <si>
    <t>52.467534</t>
  </si>
  <si>
    <t>+052.28.3</t>
  </si>
  <si>
    <t>13.441654</t>
  </si>
  <si>
    <t>+013.26.29</t>
  </si>
  <si>
    <t>DEBE064</t>
  </si>
  <si>
    <t>Berlin Karl-Marx-Straße</t>
  </si>
  <si>
    <t>52.481709</t>
  </si>
  <si>
    <t>+052.28.54</t>
  </si>
  <si>
    <t>13.433967</t>
  </si>
  <si>
    <t>+013.26.2</t>
  </si>
  <si>
    <t>DEBE065</t>
  </si>
  <si>
    <t>Berlin Frankfurter Allee</t>
  </si>
  <si>
    <t>52.514072</t>
  </si>
  <si>
    <t>+052.30.50</t>
  </si>
  <si>
    <t>13.469931</t>
  </si>
  <si>
    <t>+013.28.11</t>
  </si>
  <si>
    <t>DEBE066</t>
  </si>
  <si>
    <t>Berlin Karlshorst</t>
  </si>
  <si>
    <t>52.485296</t>
  </si>
  <si>
    <t>+052.29.7</t>
  </si>
  <si>
    <t>13.529504</t>
  </si>
  <si>
    <t>DEBE067</t>
  </si>
  <si>
    <t>Berlin Hardenbergplatz</t>
  </si>
  <si>
    <t>52.5066</t>
  </si>
  <si>
    <t>+052.30.23</t>
  </si>
  <si>
    <t>13.332972</t>
  </si>
  <si>
    <t>+013.19.58</t>
  </si>
  <si>
    <t>DEBE068</t>
  </si>
  <si>
    <t>Berlin Mitte</t>
  </si>
  <si>
    <t>52.513606</t>
  </si>
  <si>
    <t>+052.30.48</t>
  </si>
  <si>
    <t>13.418833</t>
  </si>
  <si>
    <t>+013.25.7</t>
  </si>
  <si>
    <t>DEBE069</t>
  </si>
  <si>
    <t>Berlin Mariendorfer Damm</t>
  </si>
  <si>
    <t>52.438115</t>
  </si>
  <si>
    <t>+052.26.17</t>
  </si>
  <si>
    <t>13.38772</t>
  </si>
  <si>
    <t>+013.23.15</t>
  </si>
  <si>
    <t>ID2</t>
  </si>
  <si>
    <t>dem_status</t>
  </si>
  <si>
    <t>station_code</t>
  </si>
  <si>
    <t>station_local_code</t>
  </si>
  <si>
    <t>station_name</t>
  </si>
  <si>
    <t>station_start_date</t>
  </si>
  <si>
    <t>station_end_date</t>
  </si>
  <si>
    <t>station_latitude_d</t>
  </si>
  <si>
    <t>station_latitude_dms</t>
  </si>
  <si>
    <t>station_longitude_d</t>
  </si>
  <si>
    <t>station_longitude_dms</t>
  </si>
  <si>
    <t>station_altitude</t>
  </si>
  <si>
    <t>type_of_station</t>
  </si>
  <si>
    <t>station_type_of_area</t>
  </si>
  <si>
    <t>station_ozone_classification</t>
  </si>
  <si>
    <t>station_subcat_rural_background</t>
  </si>
  <si>
    <t>network_code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</si>
</sst>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sqref="A1:XFD1"/>
    </sheetView>
  </sheetViews>
  <sheetFormatPr baseColWidth="10" defaultRowHeight="14.4" x14ac:dyDescent="0.3"/>
  <cols>
    <col min="3" max="3" width="21.33203125" bestFit="1" customWidth="1"/>
    <col min="4" max="4" width="16.21875" bestFit="1" customWidth="1"/>
    <col min="5" max="5" width="14" bestFit="1" customWidth="1"/>
    <col min="6" max="6" width="18.77734375" bestFit="1" customWidth="1"/>
    <col min="7" max="7" width="15.88671875" bestFit="1" customWidth="1"/>
    <col min="8" max="8" width="17.33203125" bestFit="1" customWidth="1"/>
    <col min="9" max="12" width="17.33203125" customWidth="1"/>
  </cols>
  <sheetData>
    <row r="1" spans="1:13" x14ac:dyDescent="0.3">
      <c r="A1" t="s">
        <v>6</v>
      </c>
      <c r="B1" t="s">
        <v>425</v>
      </c>
      <c r="C1" t="s">
        <v>1</v>
      </c>
      <c r="D1" t="s">
        <v>430</v>
      </c>
      <c r="E1" t="s">
        <v>437</v>
      </c>
      <c r="F1" t="s">
        <v>438</v>
      </c>
      <c r="G1" t="s">
        <v>432</v>
      </c>
      <c r="H1" t="s">
        <v>434</v>
      </c>
      <c r="J1" t="s">
        <v>2</v>
      </c>
      <c r="K1" t="s">
        <v>3</v>
      </c>
      <c r="L1" t="s">
        <v>4</v>
      </c>
      <c r="M1" t="s">
        <v>11</v>
      </c>
    </row>
    <row r="2" spans="1:13" x14ac:dyDescent="0.3">
      <c r="A2" t="s">
        <v>7</v>
      </c>
      <c r="B2" t="s">
        <v>93</v>
      </c>
      <c r="C2" t="s">
        <v>0</v>
      </c>
      <c r="D2">
        <f>VLOOKUP(B2,Tabelle2!C:M,3)</f>
        <v>19841101</v>
      </c>
      <c r="E2" t="str">
        <f>VLOOKUP(B2,Tabelle2!C:M,10)</f>
        <v>background</v>
      </c>
      <c r="F2" t="str">
        <f>VLOOKUP(B2,Tabelle2!C:M,11)</f>
        <v>urban</v>
      </c>
      <c r="G2" t="str">
        <f>VLOOKUP(B2,Tabelle2!C:M,5)</f>
        <v>52.543041</v>
      </c>
      <c r="H2" t="str">
        <f>VLOOKUP(B2,Tabelle2!C:M,7)</f>
        <v>13.349326</v>
      </c>
      <c r="J2" t="s">
        <v>12</v>
      </c>
      <c r="K2" s="2">
        <v>30987</v>
      </c>
      <c r="L2" t="s">
        <v>5</v>
      </c>
      <c r="M2" t="str">
        <f>"https://luftdaten.berlin.de/station/" &amp; A2 &amp; "#station-info"</f>
        <v>https://luftdaten.berlin.de/station/mc010#station-info</v>
      </c>
    </row>
    <row r="3" spans="1:13" x14ac:dyDescent="0.3">
      <c r="A3" t="s">
        <v>8</v>
      </c>
      <c r="B3" t="s">
        <v>141</v>
      </c>
      <c r="C3" s="1" t="s">
        <v>9</v>
      </c>
      <c r="D3">
        <f>VLOOKUP(B3,Tabelle2!C:M,3)</f>
        <v>19861101</v>
      </c>
      <c r="E3" t="str">
        <f>VLOOKUP(B3,Tabelle2!C:M,10)</f>
        <v>background</v>
      </c>
      <c r="F3" t="str">
        <f>VLOOKUP(B3,Tabelle2!C:M,11)</f>
        <v>urban</v>
      </c>
      <c r="G3" t="str">
        <f>VLOOKUP(B3,Tabelle2!C:M,5)</f>
        <v>52.485814</v>
      </c>
      <c r="H3" t="str">
        <f>VLOOKUP(B3,Tabelle2!C:M,7)</f>
        <v>13.348775</v>
      </c>
      <c r="J3" s="1" t="s">
        <v>13</v>
      </c>
      <c r="K3" s="3">
        <v>31717</v>
      </c>
      <c r="L3" s="1" t="s">
        <v>10</v>
      </c>
      <c r="M3" t="str">
        <f t="shared" ref="M3:M17" si="0">"https://luftdaten.berlin.de/station/" &amp; A3 &amp; "#station-info"</f>
        <v>https://luftdaten.berlin.de/station/mc018#station-info</v>
      </c>
    </row>
    <row r="4" spans="1:13" x14ac:dyDescent="0.3">
      <c r="A4" t="str">
        <f>"mc" &amp; LEFT(C4,3)</f>
        <v>mc027</v>
      </c>
      <c r="B4" t="s">
        <v>196</v>
      </c>
      <c r="C4" t="s">
        <v>14</v>
      </c>
      <c r="D4">
        <f>VLOOKUP(B4,Tabelle2!C:M,3)</f>
        <v>19890401</v>
      </c>
      <c r="E4" t="str">
        <f>VLOOKUP(B4,Tabelle2!C:M,10)</f>
        <v>background</v>
      </c>
      <c r="F4" t="str">
        <f>VLOOKUP(B4,Tabelle2!C:M,11)</f>
        <v>rural</v>
      </c>
      <c r="G4" t="str">
        <f>VLOOKUP(B4,Tabelle2!C:M,5)</f>
        <v>52.398406</v>
      </c>
      <c r="H4" t="str">
        <f>VLOOKUP(B4,Tabelle2!C:M,7)</f>
        <v>13.368103</v>
      </c>
      <c r="J4" t="s">
        <v>28</v>
      </c>
      <c r="K4" s="2">
        <v>32599</v>
      </c>
      <c r="L4" t="s">
        <v>29</v>
      </c>
      <c r="M4" t="str">
        <f t="shared" si="0"/>
        <v>https://luftdaten.berlin.de/station/mc027#station-info</v>
      </c>
    </row>
    <row r="5" spans="1:13" x14ac:dyDescent="0.3">
      <c r="A5" t="str">
        <f>"mc" &amp; LEFT(C5,3)</f>
        <v>mc032</v>
      </c>
      <c r="B5" t="s">
        <v>225</v>
      </c>
      <c r="C5" t="s">
        <v>15</v>
      </c>
      <c r="D5">
        <f>VLOOKUP(B5,Tabelle2!C:M,3)</f>
        <v>19861001</v>
      </c>
      <c r="E5" t="str">
        <f>VLOOKUP(B5,Tabelle2!C:M,10)</f>
        <v>background</v>
      </c>
      <c r="F5" t="str">
        <f>VLOOKUP(B5,Tabelle2!C:M,11)</f>
        <v>rural</v>
      </c>
      <c r="G5" t="str">
        <f>VLOOKUP(B5,Tabelle2!C:M,5)</f>
        <v>52.473192</v>
      </c>
      <c r="H5" t="str">
        <f>VLOOKUP(B5,Tabelle2!C:M,7)</f>
        <v>13.225144</v>
      </c>
      <c r="J5" t="s">
        <v>30</v>
      </c>
      <c r="K5" s="2">
        <v>31686</v>
      </c>
      <c r="M5" t="str">
        <f t="shared" si="0"/>
        <v>https://luftdaten.berlin.de/station/mc032#station-info</v>
      </c>
    </row>
    <row r="6" spans="1:13" x14ac:dyDescent="0.3">
      <c r="A6" t="str">
        <f t="shared" ref="A6:A17" si="1">"mc" &amp; LEFT(C6,3)</f>
        <v>mc042</v>
      </c>
      <c r="B6" t="s">
        <v>237</v>
      </c>
      <c r="C6" t="s">
        <v>16</v>
      </c>
      <c r="D6">
        <f>VLOOKUP(B6,Tabelle2!C:M,3)</f>
        <v>19860301</v>
      </c>
      <c r="E6" t="str">
        <f>VLOOKUP(B6,Tabelle2!C:M,10)</f>
        <v>background</v>
      </c>
      <c r="F6" t="str">
        <f>VLOOKUP(B6,Tabelle2!C:M,11)</f>
        <v>urban</v>
      </c>
      <c r="G6" t="str">
        <f>VLOOKUP(B6,Tabelle2!C:M,5)</f>
        <v>52.489451</v>
      </c>
      <c r="H6" t="str">
        <f>VLOOKUP(B6,Tabelle2!C:M,7)</f>
        <v>13.430844</v>
      </c>
      <c r="M6" t="str">
        <f t="shared" si="0"/>
        <v>https://luftdaten.berlin.de/station/mc042#station-info</v>
      </c>
    </row>
    <row r="7" spans="1:13" x14ac:dyDescent="0.3">
      <c r="A7" t="str">
        <f t="shared" si="1"/>
        <v>mc077</v>
      </c>
      <c r="B7" t="s">
        <v>313</v>
      </c>
      <c r="C7" t="s">
        <v>17</v>
      </c>
      <c r="D7">
        <f>VLOOKUP(B7,Tabelle2!C:M,3)</f>
        <v>20170724</v>
      </c>
      <c r="E7" t="str">
        <f>VLOOKUP(B7,Tabelle2!C:M,10)</f>
        <v>background</v>
      </c>
      <c r="F7" t="str">
        <f>VLOOKUP(B7,Tabelle2!C:M,11)</f>
        <v>suburban</v>
      </c>
      <c r="G7" t="str">
        <f>VLOOKUP(B7,Tabelle2!C:M,5)</f>
        <v>52.644169</v>
      </c>
      <c r="H7" t="str">
        <f>VLOOKUP(B7,Tabelle2!C:M,7)</f>
        <v>13.483079</v>
      </c>
      <c r="M7" t="str">
        <f t="shared" si="0"/>
        <v>https://luftdaten.berlin.de/station/mc077#station-info</v>
      </c>
    </row>
    <row r="8" spans="1:13" x14ac:dyDescent="0.3">
      <c r="A8" t="str">
        <f t="shared" si="1"/>
        <v>mc085</v>
      </c>
      <c r="B8" t="s">
        <v>343</v>
      </c>
      <c r="C8" t="s">
        <v>18</v>
      </c>
      <c r="D8">
        <f>VLOOKUP(B8,Tabelle2!C:M,3)</f>
        <v>19940201</v>
      </c>
      <c r="E8" t="str">
        <f>VLOOKUP(B8,Tabelle2!C:M,10)</f>
        <v>background</v>
      </c>
      <c r="F8" t="str">
        <f>VLOOKUP(B8,Tabelle2!C:M,11)</f>
        <v>rural</v>
      </c>
      <c r="G8" t="str">
        <f>VLOOKUP(B8,Tabelle2!C:M,5)</f>
        <v>52.447697</v>
      </c>
      <c r="H8" t="str">
        <f>VLOOKUP(B8,Tabelle2!C:M,7)</f>
        <v>13.64705</v>
      </c>
      <c r="M8" t="str">
        <f t="shared" si="0"/>
        <v>https://luftdaten.berlin.de/station/mc085#station-info</v>
      </c>
    </row>
    <row r="9" spans="1:13" x14ac:dyDescent="0.3">
      <c r="A9" t="str">
        <f t="shared" si="1"/>
        <v>mc145</v>
      </c>
      <c r="B9" t="s">
        <v>378</v>
      </c>
      <c r="C9" t="s">
        <v>19</v>
      </c>
      <c r="D9">
        <f>VLOOKUP(B9,Tabelle2!C:M,3)</f>
        <v>19960201</v>
      </c>
      <c r="E9" t="str">
        <f>VLOOKUP(B9,Tabelle2!C:M,10)</f>
        <v>background</v>
      </c>
      <c r="F9" t="str">
        <f>VLOOKUP(B9,Tabelle2!C:M,11)</f>
        <v>rural</v>
      </c>
      <c r="G9" t="str">
        <f>VLOOKUP(B9,Tabelle2!C:M,5)</f>
        <v>52.653269</v>
      </c>
      <c r="H9" t="str">
        <f>VLOOKUP(B9,Tabelle2!C:M,7)</f>
        <v>13.296081</v>
      </c>
      <c r="M9" t="str">
        <f t="shared" si="0"/>
        <v>https://luftdaten.berlin.de/station/mc145#station-info</v>
      </c>
    </row>
    <row r="10" spans="1:13" x14ac:dyDescent="0.3">
      <c r="A10" t="str">
        <f t="shared" si="1"/>
        <v>mc171</v>
      </c>
      <c r="B10" t="s">
        <v>413</v>
      </c>
      <c r="C10" t="s">
        <v>20</v>
      </c>
      <c r="D10">
        <f>VLOOKUP(B10,Tabelle2!C:M,3)</f>
        <v>20030101</v>
      </c>
      <c r="E10" t="str">
        <f>VLOOKUP(B10,Tabelle2!C:M,10)</f>
        <v>background</v>
      </c>
      <c r="F10" t="str">
        <f>VLOOKUP(B10,Tabelle2!C:M,11)</f>
        <v>urban</v>
      </c>
      <c r="G10" t="str">
        <f>VLOOKUP(B10,Tabelle2!C:M,5)</f>
        <v>52.513606</v>
      </c>
      <c r="H10" t="str">
        <f>VLOOKUP(B10,Tabelle2!C:M,7)</f>
        <v>13.418833</v>
      </c>
      <c r="M10" t="str">
        <f t="shared" si="0"/>
        <v>https://luftdaten.berlin.de/station/mc171#station-info</v>
      </c>
    </row>
    <row r="11" spans="1:13" x14ac:dyDescent="0.3">
      <c r="A11" t="str">
        <f t="shared" si="1"/>
        <v>mc282</v>
      </c>
      <c r="B11" t="s">
        <v>402</v>
      </c>
      <c r="C11" t="s">
        <v>21</v>
      </c>
      <c r="D11">
        <f>VLOOKUP(B11,Tabelle2!C:M,3)</f>
        <v>19990701</v>
      </c>
      <c r="E11" t="str">
        <f>VLOOKUP(B11,Tabelle2!C:M,10)</f>
        <v>background</v>
      </c>
      <c r="F11" t="str">
        <f>VLOOKUP(B11,Tabelle2!C:M,11)</f>
        <v>urban</v>
      </c>
      <c r="G11" t="str">
        <f>VLOOKUP(B11,Tabelle2!C:M,5)</f>
        <v>52.485296</v>
      </c>
      <c r="H11" t="str">
        <f>VLOOKUP(B11,Tabelle2!C:M,7)</f>
        <v>13.529504</v>
      </c>
      <c r="M11" t="str">
        <f t="shared" si="0"/>
        <v>https://luftdaten.berlin.de/station/mc282#station-info</v>
      </c>
    </row>
    <row r="12" spans="1:13" x14ac:dyDescent="0.3">
      <c r="A12" t="str">
        <f t="shared" si="1"/>
        <v>mc115</v>
      </c>
      <c r="B12" t="s">
        <v>407</v>
      </c>
      <c r="C12" t="s">
        <v>22</v>
      </c>
      <c r="D12">
        <f>VLOOKUP(B12,Tabelle2!C:M,3)</f>
        <v>20040101</v>
      </c>
      <c r="E12" t="str">
        <f>VLOOKUP(B12,Tabelle2!C:M,10)</f>
        <v>traffic</v>
      </c>
      <c r="F12" t="str">
        <f>VLOOKUP(B12,Tabelle2!C:M,11)</f>
        <v>urban</v>
      </c>
      <c r="G12" t="str">
        <f>VLOOKUP(B12,Tabelle2!C:M,5)</f>
        <v>52.5066</v>
      </c>
      <c r="H12" t="str">
        <f>VLOOKUP(B12,Tabelle2!C:M,7)</f>
        <v>13.332972</v>
      </c>
      <c r="M12" t="str">
        <f t="shared" si="0"/>
        <v>https://luftdaten.berlin.de/station/mc115#station-info</v>
      </c>
    </row>
    <row r="13" spans="1:13" x14ac:dyDescent="0.3">
      <c r="A13" t="str">
        <f t="shared" si="1"/>
        <v>mc117</v>
      </c>
      <c r="B13" t="s">
        <v>372</v>
      </c>
      <c r="C13" t="s">
        <v>23</v>
      </c>
      <c r="D13">
        <f>VLOOKUP(B13,Tabelle2!C:M,3)</f>
        <v>19941101</v>
      </c>
      <c r="E13" t="str">
        <f>VLOOKUP(B13,Tabelle2!C:M,10)</f>
        <v>traffic</v>
      </c>
      <c r="F13" t="str">
        <f>VLOOKUP(B13,Tabelle2!C:M,11)</f>
        <v>urban</v>
      </c>
      <c r="G13" t="str">
        <f>VLOOKUP(B13,Tabelle2!C:M,5)</f>
        <v>52.463611</v>
      </c>
      <c r="H13" t="str">
        <f>VLOOKUP(B13,Tabelle2!C:M,7)</f>
        <v>13.31825</v>
      </c>
      <c r="M13" t="str">
        <f t="shared" si="0"/>
        <v>https://luftdaten.berlin.de/station/mc117#station-info</v>
      </c>
    </row>
    <row r="14" spans="1:13" x14ac:dyDescent="0.3">
      <c r="A14" t="str">
        <f t="shared" si="1"/>
        <v>mc124</v>
      </c>
      <c r="B14" t="s">
        <v>419</v>
      </c>
      <c r="C14" t="s">
        <v>24</v>
      </c>
      <c r="D14">
        <f>VLOOKUP(B14,Tabelle2!C:M,3)</f>
        <v>20090101</v>
      </c>
      <c r="E14" t="str">
        <f>VLOOKUP(B14,Tabelle2!C:M,10)</f>
        <v>traffic</v>
      </c>
      <c r="F14" t="str">
        <f>VLOOKUP(B14,Tabelle2!C:M,11)</f>
        <v>urban</v>
      </c>
      <c r="G14" t="str">
        <f>VLOOKUP(B14,Tabelle2!C:M,5)</f>
        <v>52.438115</v>
      </c>
      <c r="H14" t="str">
        <f>VLOOKUP(B14,Tabelle2!C:M,7)</f>
        <v>13.38772</v>
      </c>
      <c r="M14" t="str">
        <f t="shared" si="0"/>
        <v>https://luftdaten.berlin.de/station/mc124#station-info</v>
      </c>
    </row>
    <row r="15" spans="1:13" x14ac:dyDescent="0.3">
      <c r="A15" t="str">
        <f t="shared" si="1"/>
        <v>mc143</v>
      </c>
      <c r="B15" t="s">
        <v>384</v>
      </c>
      <c r="C15" t="s">
        <v>25</v>
      </c>
      <c r="D15">
        <f>VLOOKUP(B15,Tabelle2!C:M,3)</f>
        <v>19960501</v>
      </c>
      <c r="E15" t="str">
        <f>VLOOKUP(B15,Tabelle2!C:M,10)</f>
        <v>traffic</v>
      </c>
      <c r="F15" t="str">
        <f>VLOOKUP(B15,Tabelle2!C:M,11)</f>
        <v>urban</v>
      </c>
      <c r="G15" t="str">
        <f>VLOOKUP(B15,Tabelle2!C:M,5)</f>
        <v>52.467534</v>
      </c>
      <c r="H15" t="str">
        <f>VLOOKUP(B15,Tabelle2!C:M,7)</f>
        <v>13.441654</v>
      </c>
      <c r="M15" t="str">
        <f t="shared" si="0"/>
        <v>https://luftdaten.berlin.de/station/mc143#station-info</v>
      </c>
    </row>
    <row r="16" spans="1:13" x14ac:dyDescent="0.3">
      <c r="A16" t="str">
        <f t="shared" si="1"/>
        <v>mc174</v>
      </c>
      <c r="B16" t="s">
        <v>396</v>
      </c>
      <c r="C16" t="s">
        <v>26</v>
      </c>
      <c r="D16">
        <f>VLOOKUP(B16,Tabelle2!C:M,3)</f>
        <v>19930901</v>
      </c>
      <c r="E16" t="str">
        <f>VLOOKUP(B16,Tabelle2!C:M,10)</f>
        <v>traffic</v>
      </c>
      <c r="F16" t="str">
        <f>VLOOKUP(B16,Tabelle2!C:M,11)</f>
        <v>urban</v>
      </c>
      <c r="G16" t="str">
        <f>VLOOKUP(B16,Tabelle2!C:M,5)</f>
        <v>52.514072</v>
      </c>
      <c r="H16" t="str">
        <f>VLOOKUP(B16,Tabelle2!C:M,7)</f>
        <v>13.469931</v>
      </c>
      <c r="M16" t="str">
        <f t="shared" si="0"/>
        <v>https://luftdaten.berlin.de/station/mc174#station-info</v>
      </c>
    </row>
    <row r="17" spans="1:13" x14ac:dyDescent="0.3">
      <c r="A17" t="str">
        <f t="shared" si="1"/>
        <v>mc220</v>
      </c>
      <c r="B17" t="s">
        <v>390</v>
      </c>
      <c r="C17" t="s">
        <v>27</v>
      </c>
      <c r="D17">
        <f>VLOOKUP(B17,Tabelle2!C:M,3)</f>
        <v>19930801</v>
      </c>
      <c r="E17" t="str">
        <f>VLOOKUP(B17,Tabelle2!C:M,10)</f>
        <v>traffic</v>
      </c>
      <c r="F17" t="str">
        <f>VLOOKUP(B17,Tabelle2!C:M,11)</f>
        <v>urban</v>
      </c>
      <c r="G17" t="str">
        <f>VLOOKUP(B17,Tabelle2!C:M,5)</f>
        <v>52.481709</v>
      </c>
      <c r="H17" t="str">
        <f>VLOOKUP(B17,Tabelle2!C:M,7)</f>
        <v>13.433967</v>
      </c>
      <c r="M17" t="str">
        <f t="shared" si="0"/>
        <v>https://luftdaten.berlin.de/station/mc220#station-info</v>
      </c>
    </row>
    <row r="39" spans="1:1" x14ac:dyDescent="0.3">
      <c r="A39" t="s">
        <v>31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M1" activeCellId="2" sqref="E1 L1 M1"/>
    </sheetView>
  </sheetViews>
  <sheetFormatPr baseColWidth="10" defaultRowHeight="14.4" x14ac:dyDescent="0.3"/>
  <cols>
    <col min="4" max="4" width="35" bestFit="1" customWidth="1"/>
  </cols>
  <sheetData>
    <row r="1" spans="1:16" x14ac:dyDescent="0.3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</row>
    <row r="2" spans="1:16" x14ac:dyDescent="0.3">
      <c r="A2" t="s">
        <v>32</v>
      </c>
      <c r="B2" t="s">
        <v>33</v>
      </c>
      <c r="C2" t="s">
        <v>33</v>
      </c>
      <c r="D2" t="s">
        <v>34</v>
      </c>
      <c r="E2">
        <v>19891001</v>
      </c>
      <c r="F2">
        <v>19970331</v>
      </c>
      <c r="G2" t="s">
        <v>35</v>
      </c>
      <c r="H2" t="s">
        <v>36</v>
      </c>
      <c r="I2" t="s">
        <v>37</v>
      </c>
      <c r="J2" t="s">
        <v>38</v>
      </c>
      <c r="K2">
        <v>35</v>
      </c>
      <c r="L2" t="s">
        <v>39</v>
      </c>
      <c r="M2" t="s">
        <v>40</v>
      </c>
      <c r="N2" t="s">
        <v>40</v>
      </c>
      <c r="O2" t="s">
        <v>41</v>
      </c>
      <c r="P2" t="s">
        <v>42</v>
      </c>
    </row>
    <row r="3" spans="1:16" x14ac:dyDescent="0.3">
      <c r="A3" t="s">
        <v>32</v>
      </c>
      <c r="B3" t="s">
        <v>43</v>
      </c>
      <c r="C3" t="s">
        <v>43</v>
      </c>
      <c r="D3" t="s">
        <v>44</v>
      </c>
      <c r="E3">
        <v>19890101</v>
      </c>
      <c r="F3">
        <v>19920430</v>
      </c>
      <c r="G3" t="s">
        <v>45</v>
      </c>
      <c r="H3" t="s">
        <v>46</v>
      </c>
      <c r="I3" t="s">
        <v>47</v>
      </c>
      <c r="J3" t="s">
        <v>48</v>
      </c>
      <c r="K3">
        <v>50</v>
      </c>
      <c r="L3" t="s">
        <v>39</v>
      </c>
      <c r="M3" t="s">
        <v>40</v>
      </c>
      <c r="N3" t="s">
        <v>40</v>
      </c>
      <c r="O3" t="s">
        <v>41</v>
      </c>
      <c r="P3" t="s">
        <v>42</v>
      </c>
    </row>
    <row r="4" spans="1:16" x14ac:dyDescent="0.3">
      <c r="A4" t="s">
        <v>32</v>
      </c>
      <c r="B4" t="s">
        <v>49</v>
      </c>
      <c r="C4" t="s">
        <v>49</v>
      </c>
      <c r="D4" t="s">
        <v>50</v>
      </c>
      <c r="E4">
        <v>19881201</v>
      </c>
      <c r="F4">
        <v>19951031</v>
      </c>
      <c r="G4" t="s">
        <v>51</v>
      </c>
      <c r="H4" t="s">
        <v>52</v>
      </c>
      <c r="I4" t="s">
        <v>53</v>
      </c>
      <c r="J4" t="s">
        <v>54</v>
      </c>
      <c r="K4">
        <v>40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</row>
    <row r="5" spans="1:16" x14ac:dyDescent="0.3">
      <c r="A5" t="s">
        <v>32</v>
      </c>
      <c r="B5" t="s">
        <v>55</v>
      </c>
      <c r="C5" t="s">
        <v>55</v>
      </c>
      <c r="D5" t="s">
        <v>56</v>
      </c>
      <c r="E5">
        <v>19890701</v>
      </c>
      <c r="F5">
        <v>19920430</v>
      </c>
      <c r="G5" t="s">
        <v>57</v>
      </c>
      <c r="H5" t="s">
        <v>58</v>
      </c>
      <c r="I5" t="s">
        <v>59</v>
      </c>
      <c r="J5" t="s">
        <v>60</v>
      </c>
      <c r="K5">
        <v>35</v>
      </c>
      <c r="L5" t="s">
        <v>39</v>
      </c>
      <c r="M5" t="s">
        <v>61</v>
      </c>
      <c r="N5" t="s">
        <v>61</v>
      </c>
      <c r="O5" t="s">
        <v>62</v>
      </c>
      <c r="P5" t="s">
        <v>42</v>
      </c>
    </row>
    <row r="6" spans="1:16" x14ac:dyDescent="0.3">
      <c r="A6" t="s">
        <v>32</v>
      </c>
      <c r="B6" t="s">
        <v>63</v>
      </c>
      <c r="C6" t="s">
        <v>63</v>
      </c>
      <c r="D6" t="s">
        <v>64</v>
      </c>
      <c r="E6">
        <v>19870401</v>
      </c>
      <c r="F6">
        <v>20021231</v>
      </c>
      <c r="G6" t="s">
        <v>65</v>
      </c>
      <c r="H6" t="s">
        <v>66</v>
      </c>
      <c r="I6" t="s">
        <v>67</v>
      </c>
      <c r="J6" t="s">
        <v>68</v>
      </c>
      <c r="K6">
        <v>35</v>
      </c>
      <c r="L6" t="s">
        <v>39</v>
      </c>
      <c r="M6" t="s">
        <v>40</v>
      </c>
      <c r="N6" t="s">
        <v>40</v>
      </c>
      <c r="O6" t="s">
        <v>41</v>
      </c>
      <c r="P6" t="s">
        <v>42</v>
      </c>
    </row>
    <row r="7" spans="1:16" x14ac:dyDescent="0.3">
      <c r="A7" t="s">
        <v>32</v>
      </c>
      <c r="B7" t="s">
        <v>69</v>
      </c>
      <c r="C7" t="s">
        <v>69</v>
      </c>
      <c r="D7" t="s">
        <v>70</v>
      </c>
      <c r="E7">
        <v>19881001</v>
      </c>
      <c r="F7">
        <v>19950331</v>
      </c>
      <c r="G7" t="s">
        <v>71</v>
      </c>
      <c r="H7" t="s">
        <v>72</v>
      </c>
      <c r="I7" t="s">
        <v>73</v>
      </c>
      <c r="J7" t="s">
        <v>74</v>
      </c>
      <c r="K7">
        <v>45</v>
      </c>
      <c r="L7" t="s">
        <v>39</v>
      </c>
      <c r="M7" t="s">
        <v>40</v>
      </c>
      <c r="N7" t="s">
        <v>40</v>
      </c>
      <c r="O7" t="s">
        <v>41</v>
      </c>
      <c r="P7" t="s">
        <v>42</v>
      </c>
    </row>
    <row r="8" spans="1:16" x14ac:dyDescent="0.3">
      <c r="A8" t="s">
        <v>32</v>
      </c>
      <c r="B8" t="s">
        <v>75</v>
      </c>
      <c r="C8" t="s">
        <v>75</v>
      </c>
      <c r="D8" t="s">
        <v>76</v>
      </c>
      <c r="E8">
        <v>19881201</v>
      </c>
      <c r="F8">
        <v>19951231</v>
      </c>
      <c r="G8" t="s">
        <v>77</v>
      </c>
      <c r="H8" t="s">
        <v>78</v>
      </c>
      <c r="I8" t="s">
        <v>79</v>
      </c>
      <c r="J8" t="s">
        <v>80</v>
      </c>
      <c r="K8">
        <v>35</v>
      </c>
      <c r="L8" t="s">
        <v>39</v>
      </c>
      <c r="M8" t="s">
        <v>40</v>
      </c>
      <c r="N8" t="s">
        <v>40</v>
      </c>
      <c r="O8" t="s">
        <v>41</v>
      </c>
      <c r="P8" t="s">
        <v>42</v>
      </c>
    </row>
    <row r="9" spans="1:16" x14ac:dyDescent="0.3">
      <c r="A9" t="s">
        <v>32</v>
      </c>
      <c r="B9" t="s">
        <v>81</v>
      </c>
      <c r="C9" t="s">
        <v>81</v>
      </c>
      <c r="D9" t="s">
        <v>82</v>
      </c>
      <c r="E9">
        <v>19890101</v>
      </c>
      <c r="F9">
        <v>19960331</v>
      </c>
      <c r="G9" t="s">
        <v>83</v>
      </c>
      <c r="H9" t="s">
        <v>84</v>
      </c>
      <c r="I9" t="s">
        <v>85</v>
      </c>
      <c r="J9" t="s">
        <v>86</v>
      </c>
      <c r="K9">
        <v>35</v>
      </c>
      <c r="L9" t="s">
        <v>39</v>
      </c>
      <c r="M9" t="s">
        <v>40</v>
      </c>
      <c r="N9" t="s">
        <v>40</v>
      </c>
      <c r="O9" t="s">
        <v>41</v>
      </c>
      <c r="P9" t="s">
        <v>42</v>
      </c>
    </row>
    <row r="10" spans="1:16" x14ac:dyDescent="0.3">
      <c r="A10" t="s">
        <v>32</v>
      </c>
      <c r="B10" t="s">
        <v>87</v>
      </c>
      <c r="C10" t="s">
        <v>87</v>
      </c>
      <c r="D10" t="s">
        <v>88</v>
      </c>
      <c r="E10">
        <v>19881201</v>
      </c>
      <c r="F10">
        <v>19960331</v>
      </c>
      <c r="G10" t="s">
        <v>89</v>
      </c>
      <c r="H10" t="s">
        <v>90</v>
      </c>
      <c r="I10" t="s">
        <v>91</v>
      </c>
      <c r="J10" t="s">
        <v>92</v>
      </c>
      <c r="K10">
        <v>35</v>
      </c>
      <c r="L10" t="s">
        <v>39</v>
      </c>
      <c r="M10" t="s">
        <v>40</v>
      </c>
      <c r="N10" t="s">
        <v>40</v>
      </c>
      <c r="O10" t="s">
        <v>41</v>
      </c>
      <c r="P10" t="s">
        <v>42</v>
      </c>
    </row>
    <row r="11" spans="1:16" x14ac:dyDescent="0.3">
      <c r="A11" t="s">
        <v>32</v>
      </c>
      <c r="B11" t="s">
        <v>93</v>
      </c>
      <c r="C11" t="s">
        <v>93</v>
      </c>
      <c r="D11" t="s">
        <v>94</v>
      </c>
      <c r="E11">
        <v>19841101</v>
      </c>
      <c r="G11" t="s">
        <v>95</v>
      </c>
      <c r="H11" t="s">
        <v>96</v>
      </c>
      <c r="I11" t="s">
        <v>97</v>
      </c>
      <c r="J11" t="s">
        <v>98</v>
      </c>
      <c r="K11">
        <v>35</v>
      </c>
      <c r="L11" t="s">
        <v>39</v>
      </c>
      <c r="M11" t="s">
        <v>99</v>
      </c>
      <c r="N11" t="s">
        <v>99</v>
      </c>
      <c r="O11" t="s">
        <v>41</v>
      </c>
      <c r="P11" t="s">
        <v>42</v>
      </c>
    </row>
    <row r="12" spans="1:16" x14ac:dyDescent="0.3">
      <c r="A12" t="s">
        <v>32</v>
      </c>
      <c r="B12" t="s">
        <v>100</v>
      </c>
      <c r="C12" t="s">
        <v>100</v>
      </c>
      <c r="D12" t="s">
        <v>101</v>
      </c>
      <c r="E12">
        <v>19870701</v>
      </c>
      <c r="F12">
        <v>20021231</v>
      </c>
      <c r="G12" t="s">
        <v>102</v>
      </c>
      <c r="H12" t="s">
        <v>90</v>
      </c>
      <c r="I12" t="s">
        <v>103</v>
      </c>
      <c r="J12" t="s">
        <v>104</v>
      </c>
      <c r="K12">
        <v>45</v>
      </c>
      <c r="L12" t="s">
        <v>105</v>
      </c>
      <c r="M12" t="s">
        <v>40</v>
      </c>
      <c r="N12" t="s">
        <v>40</v>
      </c>
      <c r="O12" t="s">
        <v>41</v>
      </c>
      <c r="P12" t="s">
        <v>42</v>
      </c>
    </row>
    <row r="13" spans="1:16" x14ac:dyDescent="0.3">
      <c r="A13" t="s">
        <v>32</v>
      </c>
      <c r="B13" t="s">
        <v>106</v>
      </c>
      <c r="C13" t="s">
        <v>106</v>
      </c>
      <c r="D13" t="s">
        <v>107</v>
      </c>
      <c r="E13">
        <v>19870101</v>
      </c>
      <c r="F13">
        <v>19960331</v>
      </c>
      <c r="G13" t="s">
        <v>108</v>
      </c>
      <c r="H13" t="s">
        <v>109</v>
      </c>
      <c r="I13" t="s">
        <v>110</v>
      </c>
      <c r="J13" t="s">
        <v>111</v>
      </c>
      <c r="K13">
        <v>35</v>
      </c>
      <c r="L13" t="s">
        <v>39</v>
      </c>
      <c r="M13" t="s">
        <v>40</v>
      </c>
      <c r="N13" t="s">
        <v>40</v>
      </c>
      <c r="O13" t="s">
        <v>41</v>
      </c>
      <c r="P13" t="s">
        <v>42</v>
      </c>
    </row>
    <row r="14" spans="1:16" x14ac:dyDescent="0.3">
      <c r="A14" t="s">
        <v>32</v>
      </c>
      <c r="B14" t="s">
        <v>112</v>
      </c>
      <c r="C14" t="s">
        <v>112</v>
      </c>
      <c r="D14" t="s">
        <v>113</v>
      </c>
      <c r="E14">
        <v>19881201</v>
      </c>
      <c r="F14">
        <v>19920430</v>
      </c>
      <c r="G14" t="s">
        <v>114</v>
      </c>
      <c r="H14" t="s">
        <v>115</v>
      </c>
      <c r="I14" t="s">
        <v>116</v>
      </c>
      <c r="J14" t="s">
        <v>117</v>
      </c>
      <c r="K14">
        <v>35</v>
      </c>
      <c r="L14" t="s">
        <v>39</v>
      </c>
      <c r="M14" t="s">
        <v>61</v>
      </c>
      <c r="N14" t="s">
        <v>61</v>
      </c>
      <c r="O14" t="s">
        <v>62</v>
      </c>
      <c r="P14" t="s">
        <v>42</v>
      </c>
    </row>
    <row r="15" spans="1:16" x14ac:dyDescent="0.3">
      <c r="A15" t="s">
        <v>32</v>
      </c>
      <c r="B15" t="s">
        <v>118</v>
      </c>
      <c r="C15" t="s">
        <v>118</v>
      </c>
      <c r="D15" t="s">
        <v>119</v>
      </c>
      <c r="E15">
        <v>19861201</v>
      </c>
      <c r="F15">
        <v>20050323</v>
      </c>
      <c r="G15" t="s">
        <v>120</v>
      </c>
      <c r="H15" t="s">
        <v>115</v>
      </c>
      <c r="I15" t="s">
        <v>121</v>
      </c>
      <c r="J15" t="s">
        <v>122</v>
      </c>
      <c r="K15">
        <v>50</v>
      </c>
      <c r="L15" t="s">
        <v>105</v>
      </c>
      <c r="M15" t="s">
        <v>99</v>
      </c>
      <c r="N15" t="s">
        <v>99</v>
      </c>
      <c r="O15" t="s">
        <v>41</v>
      </c>
      <c r="P15" t="s">
        <v>42</v>
      </c>
    </row>
    <row r="16" spans="1:16" x14ac:dyDescent="0.3">
      <c r="A16" t="s">
        <v>32</v>
      </c>
      <c r="B16" t="s">
        <v>123</v>
      </c>
      <c r="C16" t="s">
        <v>123</v>
      </c>
      <c r="D16" t="s">
        <v>124</v>
      </c>
      <c r="E16">
        <v>19890801</v>
      </c>
      <c r="F16">
        <v>20021231</v>
      </c>
      <c r="G16" t="s">
        <v>125</v>
      </c>
      <c r="H16" t="s">
        <v>126</v>
      </c>
      <c r="I16" t="s">
        <v>127</v>
      </c>
      <c r="J16" t="s">
        <v>128</v>
      </c>
      <c r="K16">
        <v>35</v>
      </c>
      <c r="L16" t="s">
        <v>105</v>
      </c>
      <c r="M16" t="s">
        <v>99</v>
      </c>
      <c r="N16" t="s">
        <v>99</v>
      </c>
      <c r="O16" t="s">
        <v>41</v>
      </c>
      <c r="P16" t="s">
        <v>42</v>
      </c>
    </row>
    <row r="17" spans="1:16" x14ac:dyDescent="0.3">
      <c r="A17" t="s">
        <v>32</v>
      </c>
      <c r="B17" t="s">
        <v>129</v>
      </c>
      <c r="C17" t="s">
        <v>129</v>
      </c>
      <c r="D17" t="s">
        <v>130</v>
      </c>
      <c r="E17">
        <v>19860301</v>
      </c>
      <c r="F17">
        <v>19930228</v>
      </c>
      <c r="G17" t="s">
        <v>131</v>
      </c>
      <c r="H17" t="s">
        <v>132</v>
      </c>
      <c r="I17" t="s">
        <v>133</v>
      </c>
      <c r="J17" t="s">
        <v>134</v>
      </c>
      <c r="K17">
        <v>35</v>
      </c>
      <c r="L17" t="s">
        <v>39</v>
      </c>
      <c r="M17" t="s">
        <v>99</v>
      </c>
      <c r="N17" t="s">
        <v>99</v>
      </c>
      <c r="O17" t="s">
        <v>41</v>
      </c>
      <c r="P17" t="s">
        <v>42</v>
      </c>
    </row>
    <row r="18" spans="1:16" x14ac:dyDescent="0.3">
      <c r="A18" t="s">
        <v>32</v>
      </c>
      <c r="B18" t="s">
        <v>135</v>
      </c>
      <c r="C18" t="s">
        <v>135</v>
      </c>
      <c r="D18" t="s">
        <v>136</v>
      </c>
      <c r="E18">
        <v>19860301</v>
      </c>
      <c r="F18">
        <v>19981231</v>
      </c>
      <c r="G18" t="s">
        <v>137</v>
      </c>
      <c r="H18" t="s">
        <v>138</v>
      </c>
      <c r="I18" t="s">
        <v>139</v>
      </c>
      <c r="J18" t="s">
        <v>140</v>
      </c>
      <c r="K18">
        <v>50</v>
      </c>
      <c r="L18" t="s">
        <v>39</v>
      </c>
      <c r="M18" t="s">
        <v>40</v>
      </c>
      <c r="N18" t="s">
        <v>40</v>
      </c>
      <c r="O18" t="s">
        <v>41</v>
      </c>
      <c r="P18" t="s">
        <v>42</v>
      </c>
    </row>
    <row r="19" spans="1:16" x14ac:dyDescent="0.3">
      <c r="A19" t="s">
        <v>32</v>
      </c>
      <c r="B19" t="s">
        <v>141</v>
      </c>
      <c r="C19" t="s">
        <v>141</v>
      </c>
      <c r="D19" t="s">
        <v>142</v>
      </c>
      <c r="E19">
        <v>19861101</v>
      </c>
      <c r="G19" t="s">
        <v>143</v>
      </c>
      <c r="H19" t="s">
        <v>144</v>
      </c>
      <c r="I19" t="s">
        <v>145</v>
      </c>
      <c r="J19" t="s">
        <v>146</v>
      </c>
      <c r="K19">
        <v>40</v>
      </c>
      <c r="L19" t="s">
        <v>39</v>
      </c>
      <c r="M19" t="s">
        <v>99</v>
      </c>
      <c r="N19" t="s">
        <v>99</v>
      </c>
      <c r="O19" t="s">
        <v>41</v>
      </c>
      <c r="P19" t="s">
        <v>42</v>
      </c>
    </row>
    <row r="20" spans="1:16" x14ac:dyDescent="0.3">
      <c r="A20" t="s">
        <v>32</v>
      </c>
      <c r="B20" t="s">
        <v>147</v>
      </c>
      <c r="C20" t="s">
        <v>147</v>
      </c>
      <c r="D20" t="s">
        <v>148</v>
      </c>
      <c r="E20">
        <v>19881201</v>
      </c>
      <c r="F20">
        <v>19920630</v>
      </c>
      <c r="G20" t="s">
        <v>149</v>
      </c>
      <c r="H20" t="s">
        <v>150</v>
      </c>
      <c r="I20" t="s">
        <v>151</v>
      </c>
      <c r="J20" t="s">
        <v>152</v>
      </c>
      <c r="K20">
        <v>45</v>
      </c>
      <c r="L20" t="s">
        <v>39</v>
      </c>
      <c r="M20" t="s">
        <v>99</v>
      </c>
      <c r="N20" t="s">
        <v>99</v>
      </c>
      <c r="O20" t="s">
        <v>41</v>
      </c>
      <c r="P20" t="s">
        <v>42</v>
      </c>
    </row>
    <row r="21" spans="1:16" x14ac:dyDescent="0.3">
      <c r="A21" t="s">
        <v>32</v>
      </c>
      <c r="B21" t="s">
        <v>153</v>
      </c>
      <c r="C21" t="s">
        <v>153</v>
      </c>
      <c r="D21" t="s">
        <v>154</v>
      </c>
      <c r="E21">
        <v>19881201</v>
      </c>
      <c r="F21">
        <v>19941130</v>
      </c>
      <c r="G21" t="s">
        <v>155</v>
      </c>
      <c r="H21" t="s">
        <v>156</v>
      </c>
      <c r="I21" t="s">
        <v>157</v>
      </c>
      <c r="J21" t="s">
        <v>158</v>
      </c>
      <c r="K21">
        <v>35</v>
      </c>
      <c r="L21" t="s">
        <v>39</v>
      </c>
      <c r="M21" t="s">
        <v>99</v>
      </c>
      <c r="N21" t="s">
        <v>99</v>
      </c>
      <c r="O21" t="s">
        <v>41</v>
      </c>
      <c r="P21" t="s">
        <v>42</v>
      </c>
    </row>
    <row r="22" spans="1:16" x14ac:dyDescent="0.3">
      <c r="A22" t="s">
        <v>32</v>
      </c>
      <c r="B22" t="s">
        <v>159</v>
      </c>
      <c r="C22" t="s">
        <v>159</v>
      </c>
      <c r="D22" t="s">
        <v>160</v>
      </c>
      <c r="E22">
        <v>19890301</v>
      </c>
      <c r="F22">
        <v>19920630</v>
      </c>
      <c r="G22" t="s">
        <v>161</v>
      </c>
      <c r="H22" t="s">
        <v>162</v>
      </c>
      <c r="I22" t="s">
        <v>163</v>
      </c>
      <c r="J22" t="s">
        <v>164</v>
      </c>
      <c r="K22">
        <v>45</v>
      </c>
      <c r="L22" t="s">
        <v>39</v>
      </c>
      <c r="M22" t="s">
        <v>40</v>
      </c>
      <c r="N22" t="s">
        <v>40</v>
      </c>
      <c r="O22" t="s">
        <v>41</v>
      </c>
      <c r="P22" t="s">
        <v>42</v>
      </c>
    </row>
    <row r="23" spans="1:16" x14ac:dyDescent="0.3">
      <c r="A23" t="s">
        <v>32</v>
      </c>
      <c r="B23" t="s">
        <v>165</v>
      </c>
      <c r="C23" t="s">
        <v>165</v>
      </c>
      <c r="D23" t="s">
        <v>166</v>
      </c>
      <c r="E23">
        <v>19890101</v>
      </c>
      <c r="F23">
        <v>19941130</v>
      </c>
      <c r="G23" t="s">
        <v>167</v>
      </c>
      <c r="H23" t="s">
        <v>168</v>
      </c>
      <c r="I23" t="s">
        <v>169</v>
      </c>
      <c r="J23" t="s">
        <v>170</v>
      </c>
      <c r="K23">
        <v>45</v>
      </c>
      <c r="L23" t="s">
        <v>39</v>
      </c>
      <c r="M23" t="s">
        <v>40</v>
      </c>
      <c r="N23" t="s">
        <v>40</v>
      </c>
      <c r="O23" t="s">
        <v>41</v>
      </c>
      <c r="P23" t="s">
        <v>42</v>
      </c>
    </row>
    <row r="24" spans="1:16" x14ac:dyDescent="0.3">
      <c r="A24" t="s">
        <v>32</v>
      </c>
      <c r="B24" t="s">
        <v>171</v>
      </c>
      <c r="C24" t="s">
        <v>171</v>
      </c>
      <c r="D24" t="s">
        <v>172</v>
      </c>
      <c r="E24">
        <v>19890701</v>
      </c>
      <c r="F24">
        <v>19960331</v>
      </c>
      <c r="G24" t="s">
        <v>173</v>
      </c>
      <c r="H24" t="s">
        <v>174</v>
      </c>
      <c r="I24" t="s">
        <v>175</v>
      </c>
      <c r="J24" t="s">
        <v>176</v>
      </c>
      <c r="K24">
        <v>40</v>
      </c>
      <c r="L24" t="s">
        <v>39</v>
      </c>
      <c r="M24" t="s">
        <v>40</v>
      </c>
      <c r="N24" t="s">
        <v>40</v>
      </c>
      <c r="O24" t="s">
        <v>41</v>
      </c>
      <c r="P24" t="s">
        <v>42</v>
      </c>
    </row>
    <row r="25" spans="1:16" x14ac:dyDescent="0.3">
      <c r="A25" t="s">
        <v>32</v>
      </c>
      <c r="B25" t="s">
        <v>177</v>
      </c>
      <c r="C25" t="s">
        <v>177</v>
      </c>
      <c r="D25" t="s">
        <v>178</v>
      </c>
      <c r="E25">
        <v>19890501</v>
      </c>
      <c r="F25">
        <v>19951031</v>
      </c>
      <c r="G25" t="s">
        <v>179</v>
      </c>
      <c r="H25" t="s">
        <v>180</v>
      </c>
      <c r="I25" t="s">
        <v>181</v>
      </c>
      <c r="J25" t="s">
        <v>182</v>
      </c>
      <c r="K25">
        <v>45</v>
      </c>
      <c r="L25" t="s">
        <v>39</v>
      </c>
      <c r="M25" t="s">
        <v>40</v>
      </c>
      <c r="N25" t="s">
        <v>40</v>
      </c>
      <c r="O25" t="s">
        <v>41</v>
      </c>
      <c r="P25" t="s">
        <v>42</v>
      </c>
    </row>
    <row r="26" spans="1:16" x14ac:dyDescent="0.3">
      <c r="A26" t="s">
        <v>32</v>
      </c>
      <c r="B26" t="s">
        <v>183</v>
      </c>
      <c r="C26" t="s">
        <v>183</v>
      </c>
      <c r="D26" t="s">
        <v>184</v>
      </c>
      <c r="E26">
        <v>19881201</v>
      </c>
      <c r="F26">
        <v>19970331</v>
      </c>
      <c r="G26" t="s">
        <v>185</v>
      </c>
      <c r="H26" t="s">
        <v>186</v>
      </c>
      <c r="I26" t="s">
        <v>187</v>
      </c>
      <c r="J26" t="s">
        <v>188</v>
      </c>
      <c r="K26">
        <v>35</v>
      </c>
      <c r="L26" t="s">
        <v>39</v>
      </c>
      <c r="M26" t="s">
        <v>40</v>
      </c>
      <c r="N26" t="s">
        <v>40</v>
      </c>
      <c r="O26" t="s">
        <v>41</v>
      </c>
      <c r="P26" t="s">
        <v>42</v>
      </c>
    </row>
    <row r="27" spans="1:16" x14ac:dyDescent="0.3">
      <c r="A27" t="s">
        <v>32</v>
      </c>
      <c r="B27" t="s">
        <v>189</v>
      </c>
      <c r="C27" t="s">
        <v>189</v>
      </c>
      <c r="D27" t="s">
        <v>190</v>
      </c>
      <c r="E27">
        <v>19890201</v>
      </c>
      <c r="F27">
        <v>20021114</v>
      </c>
      <c r="G27" t="s">
        <v>191</v>
      </c>
      <c r="H27" t="s">
        <v>192</v>
      </c>
      <c r="I27" t="s">
        <v>193</v>
      </c>
      <c r="J27" t="s">
        <v>194</v>
      </c>
      <c r="K27">
        <v>40</v>
      </c>
      <c r="L27" t="s">
        <v>195</v>
      </c>
      <c r="M27" t="s">
        <v>61</v>
      </c>
      <c r="N27" t="s">
        <v>61</v>
      </c>
      <c r="O27" t="s">
        <v>41</v>
      </c>
      <c r="P27" t="s">
        <v>42</v>
      </c>
    </row>
    <row r="28" spans="1:16" x14ac:dyDescent="0.3">
      <c r="A28" t="s">
        <v>32</v>
      </c>
      <c r="B28" t="s">
        <v>196</v>
      </c>
      <c r="C28" t="s">
        <v>196</v>
      </c>
      <c r="D28" t="s">
        <v>197</v>
      </c>
      <c r="E28">
        <v>19890401</v>
      </c>
      <c r="G28" t="s">
        <v>198</v>
      </c>
      <c r="H28" t="s">
        <v>199</v>
      </c>
      <c r="I28" t="s">
        <v>200</v>
      </c>
      <c r="J28" t="s">
        <v>201</v>
      </c>
      <c r="K28">
        <v>45</v>
      </c>
      <c r="L28" t="s">
        <v>39</v>
      </c>
      <c r="M28" t="s">
        <v>61</v>
      </c>
      <c r="N28" t="s">
        <v>61</v>
      </c>
      <c r="O28" t="s">
        <v>62</v>
      </c>
      <c r="P28" t="s">
        <v>42</v>
      </c>
    </row>
    <row r="29" spans="1:16" x14ac:dyDescent="0.3">
      <c r="A29" t="s">
        <v>32</v>
      </c>
      <c r="B29" t="s">
        <v>202</v>
      </c>
      <c r="C29" t="s">
        <v>202</v>
      </c>
      <c r="D29" t="s">
        <v>203</v>
      </c>
      <c r="E29">
        <v>19890201</v>
      </c>
      <c r="F29">
        <v>19951031</v>
      </c>
      <c r="G29" t="s">
        <v>204</v>
      </c>
      <c r="H29" t="s">
        <v>205</v>
      </c>
      <c r="I29" t="s">
        <v>206</v>
      </c>
      <c r="J29" t="s">
        <v>207</v>
      </c>
      <c r="K29">
        <v>45</v>
      </c>
      <c r="L29" t="s">
        <v>39</v>
      </c>
      <c r="M29" t="s">
        <v>40</v>
      </c>
      <c r="N29" t="s">
        <v>40</v>
      </c>
      <c r="O29" t="s">
        <v>41</v>
      </c>
      <c r="P29" t="s">
        <v>42</v>
      </c>
    </row>
    <row r="30" spans="1:16" x14ac:dyDescent="0.3">
      <c r="A30" t="s">
        <v>32</v>
      </c>
      <c r="B30" t="s">
        <v>208</v>
      </c>
      <c r="C30" t="s">
        <v>208</v>
      </c>
      <c r="D30" t="s">
        <v>209</v>
      </c>
      <c r="E30">
        <v>19760101</v>
      </c>
      <c r="F30">
        <v>19951031</v>
      </c>
      <c r="G30" t="s">
        <v>210</v>
      </c>
      <c r="H30" t="s">
        <v>205</v>
      </c>
      <c r="I30" t="s">
        <v>211</v>
      </c>
      <c r="J30" t="s">
        <v>212</v>
      </c>
      <c r="K30">
        <v>40</v>
      </c>
      <c r="L30" t="s">
        <v>39</v>
      </c>
      <c r="M30" t="s">
        <v>40</v>
      </c>
      <c r="N30" t="s">
        <v>40</v>
      </c>
      <c r="O30" t="s">
        <v>41</v>
      </c>
      <c r="P30" t="s">
        <v>42</v>
      </c>
    </row>
    <row r="31" spans="1:16" x14ac:dyDescent="0.3">
      <c r="A31" t="s">
        <v>32</v>
      </c>
      <c r="B31" t="s">
        <v>213</v>
      </c>
      <c r="C31" t="s">
        <v>213</v>
      </c>
      <c r="D31" t="s">
        <v>214</v>
      </c>
      <c r="E31">
        <v>19890301</v>
      </c>
      <c r="F31">
        <v>19951031</v>
      </c>
      <c r="G31" t="s">
        <v>215</v>
      </c>
      <c r="H31" t="s">
        <v>216</v>
      </c>
      <c r="I31" t="s">
        <v>217</v>
      </c>
      <c r="J31" t="s">
        <v>218</v>
      </c>
      <c r="K31">
        <v>45</v>
      </c>
      <c r="L31" t="s">
        <v>39</v>
      </c>
      <c r="M31" t="s">
        <v>40</v>
      </c>
      <c r="N31" t="s">
        <v>40</v>
      </c>
      <c r="O31" t="s">
        <v>41</v>
      </c>
      <c r="P31" t="s">
        <v>42</v>
      </c>
    </row>
    <row r="32" spans="1:16" x14ac:dyDescent="0.3">
      <c r="A32" t="s">
        <v>32</v>
      </c>
      <c r="B32" t="s">
        <v>219</v>
      </c>
      <c r="C32" t="s">
        <v>219</v>
      </c>
      <c r="D32" t="s">
        <v>220</v>
      </c>
      <c r="E32">
        <v>19890301</v>
      </c>
      <c r="F32">
        <v>19920531</v>
      </c>
      <c r="G32" t="s">
        <v>221</v>
      </c>
      <c r="H32" t="s">
        <v>222</v>
      </c>
      <c r="I32" t="s">
        <v>223</v>
      </c>
      <c r="J32" t="s">
        <v>224</v>
      </c>
      <c r="K32">
        <v>45</v>
      </c>
      <c r="L32" t="s">
        <v>39</v>
      </c>
      <c r="M32" t="s">
        <v>40</v>
      </c>
      <c r="N32" t="s">
        <v>40</v>
      </c>
      <c r="O32" t="s">
        <v>41</v>
      </c>
      <c r="P32" t="s">
        <v>42</v>
      </c>
    </row>
    <row r="33" spans="1:16" x14ac:dyDescent="0.3">
      <c r="A33" t="s">
        <v>32</v>
      </c>
      <c r="B33" t="s">
        <v>225</v>
      </c>
      <c r="C33" t="s">
        <v>225</v>
      </c>
      <c r="D33" t="s">
        <v>226</v>
      </c>
      <c r="E33">
        <v>19861001</v>
      </c>
      <c r="G33" t="s">
        <v>227</v>
      </c>
      <c r="H33" t="s">
        <v>228</v>
      </c>
      <c r="I33" t="s">
        <v>229</v>
      </c>
      <c r="J33" t="s">
        <v>230</v>
      </c>
      <c r="K33">
        <v>50</v>
      </c>
      <c r="L33" t="s">
        <v>39</v>
      </c>
      <c r="M33" t="s">
        <v>61</v>
      </c>
      <c r="N33" t="s">
        <v>61</v>
      </c>
      <c r="O33" t="s">
        <v>62</v>
      </c>
      <c r="P33" t="s">
        <v>42</v>
      </c>
    </row>
    <row r="34" spans="1:16" x14ac:dyDescent="0.3">
      <c r="A34" t="s">
        <v>32</v>
      </c>
      <c r="B34" t="s">
        <v>231</v>
      </c>
      <c r="C34" t="s">
        <v>231</v>
      </c>
      <c r="D34" t="s">
        <v>232</v>
      </c>
      <c r="E34">
        <v>19870701</v>
      </c>
      <c r="F34">
        <v>19920531</v>
      </c>
      <c r="G34" t="s">
        <v>233</v>
      </c>
      <c r="H34" t="s">
        <v>234</v>
      </c>
      <c r="I34" t="s">
        <v>235</v>
      </c>
      <c r="J34" t="s">
        <v>236</v>
      </c>
      <c r="K34">
        <v>35</v>
      </c>
      <c r="L34" t="s">
        <v>195</v>
      </c>
      <c r="M34" t="s">
        <v>99</v>
      </c>
      <c r="N34" t="s">
        <v>99</v>
      </c>
      <c r="O34" t="s">
        <v>41</v>
      </c>
      <c r="P34" t="s">
        <v>42</v>
      </c>
    </row>
    <row r="35" spans="1:16" x14ac:dyDescent="0.3">
      <c r="A35" t="s">
        <v>32</v>
      </c>
      <c r="B35" t="s">
        <v>237</v>
      </c>
      <c r="C35" t="s">
        <v>237</v>
      </c>
      <c r="D35" t="s">
        <v>238</v>
      </c>
      <c r="E35">
        <v>19860301</v>
      </c>
      <c r="G35" t="s">
        <v>239</v>
      </c>
      <c r="H35" t="s">
        <v>240</v>
      </c>
      <c r="I35" t="s">
        <v>241</v>
      </c>
      <c r="J35" t="s">
        <v>242</v>
      </c>
      <c r="K35">
        <v>35</v>
      </c>
      <c r="L35" t="s">
        <v>39</v>
      </c>
      <c r="M35" t="s">
        <v>99</v>
      </c>
      <c r="N35" t="s">
        <v>99</v>
      </c>
      <c r="O35" t="s">
        <v>41</v>
      </c>
      <c r="P35" t="s">
        <v>42</v>
      </c>
    </row>
    <row r="36" spans="1:16" x14ac:dyDescent="0.3">
      <c r="A36" t="s">
        <v>32</v>
      </c>
      <c r="B36" t="s">
        <v>243</v>
      </c>
      <c r="C36" t="s">
        <v>243</v>
      </c>
      <c r="D36" t="s">
        <v>244</v>
      </c>
      <c r="E36">
        <v>19870801</v>
      </c>
      <c r="F36">
        <v>19950731</v>
      </c>
      <c r="G36" t="s">
        <v>245</v>
      </c>
      <c r="H36" t="s">
        <v>246</v>
      </c>
      <c r="I36" t="s">
        <v>247</v>
      </c>
      <c r="J36" t="s">
        <v>248</v>
      </c>
      <c r="K36">
        <v>50</v>
      </c>
      <c r="L36" t="s">
        <v>195</v>
      </c>
      <c r="M36" t="s">
        <v>99</v>
      </c>
      <c r="N36" t="s">
        <v>99</v>
      </c>
      <c r="O36" t="s">
        <v>41</v>
      </c>
      <c r="P36" t="s">
        <v>42</v>
      </c>
    </row>
    <row r="37" spans="1:16" x14ac:dyDescent="0.3">
      <c r="A37" t="s">
        <v>32</v>
      </c>
      <c r="B37" t="s">
        <v>249</v>
      </c>
      <c r="C37" t="s">
        <v>249</v>
      </c>
      <c r="D37" t="s">
        <v>250</v>
      </c>
      <c r="E37">
        <v>19880601</v>
      </c>
      <c r="F37">
        <v>19911231</v>
      </c>
      <c r="G37" t="s">
        <v>251</v>
      </c>
      <c r="H37" t="s">
        <v>252</v>
      </c>
      <c r="I37" t="s">
        <v>253</v>
      </c>
      <c r="J37" t="s">
        <v>254</v>
      </c>
      <c r="K37">
        <v>40</v>
      </c>
      <c r="L37" t="s">
        <v>39</v>
      </c>
      <c r="M37" t="s">
        <v>40</v>
      </c>
      <c r="N37" t="s">
        <v>40</v>
      </c>
      <c r="O37" t="s">
        <v>41</v>
      </c>
      <c r="P37" t="s">
        <v>42</v>
      </c>
    </row>
    <row r="38" spans="1:16" x14ac:dyDescent="0.3">
      <c r="A38" t="s">
        <v>32</v>
      </c>
      <c r="B38" t="s">
        <v>255</v>
      </c>
      <c r="C38" t="s">
        <v>255</v>
      </c>
      <c r="D38" t="s">
        <v>256</v>
      </c>
      <c r="E38">
        <v>19900101</v>
      </c>
      <c r="F38">
        <v>20080319</v>
      </c>
      <c r="G38" t="s">
        <v>257</v>
      </c>
      <c r="H38" t="s">
        <v>258</v>
      </c>
      <c r="I38" t="s">
        <v>259</v>
      </c>
      <c r="J38" t="s">
        <v>260</v>
      </c>
      <c r="K38">
        <v>50</v>
      </c>
      <c r="L38" t="s">
        <v>39</v>
      </c>
      <c r="M38" t="s">
        <v>61</v>
      </c>
      <c r="N38" t="s">
        <v>61</v>
      </c>
      <c r="O38" t="s">
        <v>62</v>
      </c>
      <c r="P38" t="s">
        <v>42</v>
      </c>
    </row>
    <row r="39" spans="1:16" x14ac:dyDescent="0.3">
      <c r="A39" t="s">
        <v>32</v>
      </c>
      <c r="B39" t="s">
        <v>261</v>
      </c>
      <c r="C39" t="s">
        <v>261</v>
      </c>
      <c r="D39" t="s">
        <v>262</v>
      </c>
      <c r="E39">
        <v>19900101</v>
      </c>
      <c r="F39">
        <v>19931231</v>
      </c>
      <c r="G39" t="s">
        <v>263</v>
      </c>
      <c r="H39" t="s">
        <v>216</v>
      </c>
      <c r="I39" t="s">
        <v>264</v>
      </c>
      <c r="J39" t="s">
        <v>265</v>
      </c>
      <c r="K39">
        <v>100</v>
      </c>
      <c r="L39" t="s">
        <v>39</v>
      </c>
      <c r="M39" t="s">
        <v>61</v>
      </c>
      <c r="N39" t="s">
        <v>61</v>
      </c>
      <c r="O39" t="s">
        <v>62</v>
      </c>
      <c r="P39" t="s">
        <v>42</v>
      </c>
    </row>
    <row r="40" spans="1:16" x14ac:dyDescent="0.3">
      <c r="A40" t="s">
        <v>32</v>
      </c>
      <c r="B40" t="s">
        <v>266</v>
      </c>
      <c r="C40" t="s">
        <v>266</v>
      </c>
      <c r="D40" t="s">
        <v>267</v>
      </c>
      <c r="E40">
        <v>19880205</v>
      </c>
      <c r="F40">
        <v>20071231</v>
      </c>
      <c r="G40" t="s">
        <v>268</v>
      </c>
      <c r="H40" t="s">
        <v>269</v>
      </c>
      <c r="I40" t="s">
        <v>270</v>
      </c>
      <c r="J40" t="s">
        <v>271</v>
      </c>
      <c r="K40">
        <v>35</v>
      </c>
      <c r="L40" t="s">
        <v>105</v>
      </c>
      <c r="M40" t="s">
        <v>99</v>
      </c>
      <c r="N40" t="s">
        <v>99</v>
      </c>
      <c r="O40" t="s">
        <v>41</v>
      </c>
      <c r="P40" t="s">
        <v>42</v>
      </c>
    </row>
    <row r="41" spans="1:16" x14ac:dyDescent="0.3">
      <c r="A41" t="s">
        <v>32</v>
      </c>
      <c r="B41" t="s">
        <v>272</v>
      </c>
      <c r="C41" t="s">
        <v>272</v>
      </c>
      <c r="D41" t="s">
        <v>273</v>
      </c>
      <c r="E41">
        <v>19880203</v>
      </c>
      <c r="F41">
        <v>20071231</v>
      </c>
      <c r="G41" t="s">
        <v>274</v>
      </c>
      <c r="H41" t="s">
        <v>275</v>
      </c>
      <c r="I41" t="s">
        <v>276</v>
      </c>
      <c r="J41" t="s">
        <v>277</v>
      </c>
      <c r="K41">
        <v>40</v>
      </c>
      <c r="L41" t="s">
        <v>39</v>
      </c>
      <c r="M41" t="s">
        <v>99</v>
      </c>
      <c r="N41" t="s">
        <v>99</v>
      </c>
      <c r="O41" t="s">
        <v>41</v>
      </c>
      <c r="P41" t="s">
        <v>42</v>
      </c>
    </row>
    <row r="42" spans="1:16" x14ac:dyDescent="0.3">
      <c r="A42" t="s">
        <v>32</v>
      </c>
      <c r="B42" t="s">
        <v>278</v>
      </c>
      <c r="C42" t="s">
        <v>278</v>
      </c>
      <c r="D42" t="s">
        <v>279</v>
      </c>
      <c r="E42">
        <v>19770601</v>
      </c>
      <c r="F42">
        <v>20040226</v>
      </c>
      <c r="G42" t="s">
        <v>280</v>
      </c>
      <c r="H42" t="s">
        <v>281</v>
      </c>
      <c r="I42" t="s">
        <v>282</v>
      </c>
      <c r="J42" t="s">
        <v>283</v>
      </c>
      <c r="K42">
        <v>35</v>
      </c>
      <c r="L42" t="s">
        <v>105</v>
      </c>
      <c r="M42" t="s">
        <v>99</v>
      </c>
      <c r="N42" t="s">
        <v>99</v>
      </c>
      <c r="O42" t="s">
        <v>41</v>
      </c>
      <c r="P42" t="s">
        <v>42</v>
      </c>
    </row>
    <row r="43" spans="1:16" x14ac:dyDescent="0.3">
      <c r="A43" t="s">
        <v>32</v>
      </c>
      <c r="B43" t="s">
        <v>284</v>
      </c>
      <c r="C43" t="s">
        <v>284</v>
      </c>
      <c r="D43" t="s">
        <v>285</v>
      </c>
      <c r="E43">
        <v>19910101</v>
      </c>
      <c r="F43">
        <v>20040314</v>
      </c>
      <c r="G43" t="s">
        <v>286</v>
      </c>
      <c r="H43" t="s">
        <v>287</v>
      </c>
      <c r="I43" t="s">
        <v>288</v>
      </c>
      <c r="J43" t="s">
        <v>289</v>
      </c>
      <c r="K43">
        <v>45</v>
      </c>
      <c r="L43" t="s">
        <v>105</v>
      </c>
      <c r="M43" t="s">
        <v>40</v>
      </c>
      <c r="N43" t="s">
        <v>40</v>
      </c>
      <c r="O43" t="s">
        <v>41</v>
      </c>
      <c r="P43" t="s">
        <v>42</v>
      </c>
    </row>
    <row r="44" spans="1:16" x14ac:dyDescent="0.3">
      <c r="A44" t="s">
        <v>32</v>
      </c>
      <c r="B44" t="s">
        <v>290</v>
      </c>
      <c r="C44" t="s">
        <v>290</v>
      </c>
      <c r="D44" t="s">
        <v>291</v>
      </c>
      <c r="E44">
        <v>19910101</v>
      </c>
      <c r="F44">
        <v>19970331</v>
      </c>
      <c r="G44" t="s">
        <v>292</v>
      </c>
      <c r="H44" t="s">
        <v>293</v>
      </c>
      <c r="I44" t="s">
        <v>294</v>
      </c>
      <c r="J44" t="s">
        <v>295</v>
      </c>
      <c r="K44">
        <v>50</v>
      </c>
      <c r="L44" t="s">
        <v>105</v>
      </c>
      <c r="M44" t="s">
        <v>99</v>
      </c>
      <c r="N44" t="s">
        <v>99</v>
      </c>
      <c r="O44" t="s">
        <v>41</v>
      </c>
      <c r="P44" t="s">
        <v>42</v>
      </c>
    </row>
    <row r="45" spans="1:16" x14ac:dyDescent="0.3">
      <c r="A45" t="s">
        <v>32</v>
      </c>
      <c r="B45" t="s">
        <v>296</v>
      </c>
      <c r="C45" t="s">
        <v>296</v>
      </c>
      <c r="D45" t="s">
        <v>297</v>
      </c>
      <c r="E45">
        <v>19910101</v>
      </c>
      <c r="F45">
        <v>19960331</v>
      </c>
      <c r="G45" t="s">
        <v>298</v>
      </c>
      <c r="H45" t="s">
        <v>299</v>
      </c>
      <c r="I45" t="s">
        <v>300</v>
      </c>
      <c r="J45" t="s">
        <v>301</v>
      </c>
      <c r="K45">
        <v>40</v>
      </c>
      <c r="L45" t="s">
        <v>105</v>
      </c>
      <c r="M45" t="s">
        <v>99</v>
      </c>
      <c r="N45" t="s">
        <v>99</v>
      </c>
      <c r="O45" t="s">
        <v>41</v>
      </c>
      <c r="P45" t="s">
        <v>42</v>
      </c>
    </row>
    <row r="46" spans="1:16" x14ac:dyDescent="0.3">
      <c r="A46" t="s">
        <v>32</v>
      </c>
      <c r="B46" t="s">
        <v>302</v>
      </c>
      <c r="C46" t="s">
        <v>302</v>
      </c>
      <c r="D46" t="s">
        <v>303</v>
      </c>
      <c r="E46">
        <v>19910101</v>
      </c>
      <c r="F46">
        <v>19970331</v>
      </c>
      <c r="G46" t="s">
        <v>304</v>
      </c>
      <c r="H46" t="s">
        <v>305</v>
      </c>
      <c r="I46" t="s">
        <v>306</v>
      </c>
      <c r="J46" t="s">
        <v>218</v>
      </c>
      <c r="K46">
        <v>35</v>
      </c>
      <c r="L46" t="s">
        <v>105</v>
      </c>
      <c r="M46" t="s">
        <v>99</v>
      </c>
      <c r="N46" t="s">
        <v>99</v>
      </c>
      <c r="O46" t="s">
        <v>41</v>
      </c>
      <c r="P46" t="s">
        <v>42</v>
      </c>
    </row>
    <row r="47" spans="1:16" x14ac:dyDescent="0.3">
      <c r="A47" t="s">
        <v>32</v>
      </c>
      <c r="B47" t="s">
        <v>307</v>
      </c>
      <c r="C47" t="s">
        <v>307</v>
      </c>
      <c r="D47" t="s">
        <v>308</v>
      </c>
      <c r="E47">
        <v>19921201</v>
      </c>
      <c r="F47">
        <v>19960229</v>
      </c>
      <c r="G47" t="s">
        <v>309</v>
      </c>
      <c r="H47" t="s">
        <v>310</v>
      </c>
      <c r="I47" t="s">
        <v>311</v>
      </c>
      <c r="J47" t="s">
        <v>312</v>
      </c>
      <c r="K47">
        <v>50</v>
      </c>
      <c r="L47" t="s">
        <v>39</v>
      </c>
      <c r="M47" t="s">
        <v>40</v>
      </c>
      <c r="N47" t="s">
        <v>40</v>
      </c>
      <c r="O47" t="s">
        <v>41</v>
      </c>
      <c r="P47" t="s">
        <v>42</v>
      </c>
    </row>
    <row r="48" spans="1:16" x14ac:dyDescent="0.3">
      <c r="A48" t="s">
        <v>32</v>
      </c>
      <c r="B48" t="s">
        <v>313</v>
      </c>
      <c r="C48" t="s">
        <v>313</v>
      </c>
      <c r="D48" t="s">
        <v>314</v>
      </c>
      <c r="E48">
        <v>20170724</v>
      </c>
      <c r="G48" t="s">
        <v>315</v>
      </c>
      <c r="H48" t="s">
        <v>316</v>
      </c>
      <c r="I48" t="s">
        <v>317</v>
      </c>
      <c r="J48" t="s">
        <v>318</v>
      </c>
      <c r="K48">
        <v>60</v>
      </c>
      <c r="L48" t="s">
        <v>39</v>
      </c>
      <c r="M48" t="s">
        <v>40</v>
      </c>
      <c r="N48" t="s">
        <v>40</v>
      </c>
      <c r="O48" t="s">
        <v>41</v>
      </c>
      <c r="P48" t="s">
        <v>42</v>
      </c>
    </row>
    <row r="49" spans="1:16" x14ac:dyDescent="0.3">
      <c r="A49" t="s">
        <v>32</v>
      </c>
      <c r="B49" t="s">
        <v>319</v>
      </c>
      <c r="C49" t="s">
        <v>319</v>
      </c>
      <c r="D49" t="s">
        <v>320</v>
      </c>
      <c r="E49">
        <v>19861001</v>
      </c>
      <c r="F49">
        <v>20060111</v>
      </c>
      <c r="G49" t="s">
        <v>321</v>
      </c>
      <c r="H49" t="s">
        <v>322</v>
      </c>
      <c r="I49" t="s">
        <v>323</v>
      </c>
      <c r="J49" t="s">
        <v>324</v>
      </c>
      <c r="K49">
        <v>50</v>
      </c>
      <c r="L49" t="s">
        <v>39</v>
      </c>
      <c r="M49" t="s">
        <v>61</v>
      </c>
      <c r="N49" t="s">
        <v>61</v>
      </c>
      <c r="O49" t="s">
        <v>62</v>
      </c>
      <c r="P49" t="s">
        <v>42</v>
      </c>
    </row>
    <row r="50" spans="1:16" x14ac:dyDescent="0.3">
      <c r="A50" t="s">
        <v>32</v>
      </c>
      <c r="B50" t="s">
        <v>325</v>
      </c>
      <c r="C50" t="s">
        <v>325</v>
      </c>
      <c r="D50" t="s">
        <v>326</v>
      </c>
      <c r="E50">
        <v>19910101</v>
      </c>
      <c r="F50">
        <v>19960331</v>
      </c>
      <c r="G50" t="s">
        <v>327</v>
      </c>
      <c r="H50" t="s">
        <v>328</v>
      </c>
      <c r="I50" t="s">
        <v>329</v>
      </c>
      <c r="J50" t="s">
        <v>330</v>
      </c>
      <c r="K50">
        <v>45</v>
      </c>
      <c r="L50" t="s">
        <v>105</v>
      </c>
      <c r="M50" t="s">
        <v>99</v>
      </c>
      <c r="N50" t="s">
        <v>99</v>
      </c>
      <c r="O50" t="s">
        <v>41</v>
      </c>
      <c r="P50" t="s">
        <v>42</v>
      </c>
    </row>
    <row r="51" spans="1:16" x14ac:dyDescent="0.3">
      <c r="A51" t="s">
        <v>32</v>
      </c>
      <c r="B51" t="s">
        <v>331</v>
      </c>
      <c r="C51" t="s">
        <v>331</v>
      </c>
      <c r="D51" t="s">
        <v>332</v>
      </c>
      <c r="E51">
        <v>19930301</v>
      </c>
      <c r="F51">
        <v>19970331</v>
      </c>
      <c r="G51" t="s">
        <v>333</v>
      </c>
      <c r="H51" t="s">
        <v>334</v>
      </c>
      <c r="I51" t="s">
        <v>335</v>
      </c>
      <c r="J51" t="s">
        <v>336</v>
      </c>
      <c r="K51">
        <v>50</v>
      </c>
      <c r="L51" t="s">
        <v>105</v>
      </c>
      <c r="M51" t="s">
        <v>40</v>
      </c>
      <c r="N51" t="s">
        <v>40</v>
      </c>
      <c r="O51" t="s">
        <v>41</v>
      </c>
      <c r="P51" t="s">
        <v>42</v>
      </c>
    </row>
    <row r="52" spans="1:16" x14ac:dyDescent="0.3">
      <c r="A52" t="s">
        <v>32</v>
      </c>
      <c r="B52" t="s">
        <v>337</v>
      </c>
      <c r="C52" t="s">
        <v>337</v>
      </c>
      <c r="D52" t="s">
        <v>338</v>
      </c>
      <c r="E52">
        <v>19931101</v>
      </c>
      <c r="F52">
        <v>19970331</v>
      </c>
      <c r="G52" t="s">
        <v>339</v>
      </c>
      <c r="H52" t="s">
        <v>340</v>
      </c>
      <c r="I52" t="s">
        <v>341</v>
      </c>
      <c r="J52" t="s">
        <v>342</v>
      </c>
      <c r="K52">
        <v>35</v>
      </c>
      <c r="L52" t="s">
        <v>39</v>
      </c>
      <c r="M52" t="s">
        <v>40</v>
      </c>
      <c r="N52" t="s">
        <v>40</v>
      </c>
      <c r="O52" t="s">
        <v>41</v>
      </c>
      <c r="P52" t="s">
        <v>42</v>
      </c>
    </row>
    <row r="53" spans="1:16" x14ac:dyDescent="0.3">
      <c r="A53" t="s">
        <v>32</v>
      </c>
      <c r="B53" t="s">
        <v>343</v>
      </c>
      <c r="C53" t="s">
        <v>343</v>
      </c>
      <c r="D53" t="s">
        <v>344</v>
      </c>
      <c r="E53">
        <v>19940201</v>
      </c>
      <c r="G53" t="s">
        <v>345</v>
      </c>
      <c r="H53" t="s">
        <v>346</v>
      </c>
      <c r="I53" t="s">
        <v>347</v>
      </c>
      <c r="J53" t="s">
        <v>348</v>
      </c>
      <c r="K53">
        <v>35</v>
      </c>
      <c r="L53" t="s">
        <v>39</v>
      </c>
      <c r="M53" t="s">
        <v>61</v>
      </c>
      <c r="N53" t="s">
        <v>61</v>
      </c>
      <c r="O53" t="s">
        <v>62</v>
      </c>
      <c r="P53" t="s">
        <v>42</v>
      </c>
    </row>
    <row r="54" spans="1:16" x14ac:dyDescent="0.3">
      <c r="A54" t="s">
        <v>32</v>
      </c>
      <c r="B54" t="s">
        <v>349</v>
      </c>
      <c r="C54" t="s">
        <v>349</v>
      </c>
      <c r="D54" t="s">
        <v>350</v>
      </c>
      <c r="E54">
        <v>19930601</v>
      </c>
      <c r="F54">
        <v>19990430</v>
      </c>
      <c r="G54" t="s">
        <v>351</v>
      </c>
      <c r="H54" t="s">
        <v>352</v>
      </c>
      <c r="I54" t="s">
        <v>353</v>
      </c>
      <c r="J54" t="s">
        <v>354</v>
      </c>
      <c r="K54">
        <v>35</v>
      </c>
      <c r="L54" t="s">
        <v>105</v>
      </c>
      <c r="M54" t="s">
        <v>40</v>
      </c>
      <c r="N54" t="s">
        <v>40</v>
      </c>
      <c r="O54" t="s">
        <v>41</v>
      </c>
      <c r="P54" t="s">
        <v>42</v>
      </c>
    </row>
    <row r="55" spans="1:16" x14ac:dyDescent="0.3">
      <c r="A55" t="s">
        <v>32</v>
      </c>
      <c r="B55" t="s">
        <v>355</v>
      </c>
      <c r="C55" t="s">
        <v>355</v>
      </c>
      <c r="D55" t="s">
        <v>356</v>
      </c>
      <c r="E55">
        <v>19930301</v>
      </c>
      <c r="F55">
        <v>19960331</v>
      </c>
      <c r="G55" t="s">
        <v>357</v>
      </c>
      <c r="H55" t="s">
        <v>358</v>
      </c>
      <c r="I55" t="s">
        <v>359</v>
      </c>
      <c r="J55" t="s">
        <v>360</v>
      </c>
      <c r="K55">
        <v>60</v>
      </c>
      <c r="L55" t="s">
        <v>39</v>
      </c>
      <c r="M55" t="s">
        <v>40</v>
      </c>
      <c r="N55" t="s">
        <v>40</v>
      </c>
      <c r="O55" t="s">
        <v>41</v>
      </c>
      <c r="P55" t="s">
        <v>42</v>
      </c>
    </row>
    <row r="56" spans="1:16" x14ac:dyDescent="0.3">
      <c r="A56" t="s">
        <v>32</v>
      </c>
      <c r="B56" t="s">
        <v>361</v>
      </c>
      <c r="C56" t="s">
        <v>361</v>
      </c>
      <c r="D56" t="s">
        <v>362</v>
      </c>
      <c r="E56">
        <v>19930701</v>
      </c>
      <c r="F56">
        <v>19960331</v>
      </c>
      <c r="G56" t="s">
        <v>363</v>
      </c>
      <c r="H56" t="s">
        <v>109</v>
      </c>
      <c r="I56" t="s">
        <v>364</v>
      </c>
      <c r="J56" t="s">
        <v>365</v>
      </c>
      <c r="K56">
        <v>40</v>
      </c>
      <c r="L56" t="s">
        <v>39</v>
      </c>
      <c r="M56" t="s">
        <v>40</v>
      </c>
      <c r="N56" t="s">
        <v>40</v>
      </c>
      <c r="O56" t="s">
        <v>41</v>
      </c>
      <c r="P56" t="s">
        <v>42</v>
      </c>
    </row>
    <row r="57" spans="1:16" x14ac:dyDescent="0.3">
      <c r="A57" t="s">
        <v>32</v>
      </c>
      <c r="B57" t="s">
        <v>366</v>
      </c>
      <c r="C57" t="s">
        <v>366</v>
      </c>
      <c r="D57" t="s">
        <v>367</v>
      </c>
      <c r="E57">
        <v>19930301</v>
      </c>
      <c r="F57">
        <v>19960229</v>
      </c>
      <c r="G57" t="s">
        <v>368</v>
      </c>
      <c r="H57" t="s">
        <v>369</v>
      </c>
      <c r="I57" t="s">
        <v>370</v>
      </c>
      <c r="J57" t="s">
        <v>371</v>
      </c>
      <c r="K57">
        <v>40</v>
      </c>
      <c r="L57" t="s">
        <v>39</v>
      </c>
      <c r="M57" t="s">
        <v>61</v>
      </c>
      <c r="N57" t="s">
        <v>61</v>
      </c>
      <c r="O57" t="s">
        <v>62</v>
      </c>
      <c r="P57" t="s">
        <v>42</v>
      </c>
    </row>
    <row r="58" spans="1:16" x14ac:dyDescent="0.3">
      <c r="A58" t="s">
        <v>32</v>
      </c>
      <c r="B58" t="s">
        <v>372</v>
      </c>
      <c r="C58" t="s">
        <v>372</v>
      </c>
      <c r="D58" t="s">
        <v>373</v>
      </c>
      <c r="E58">
        <v>19941101</v>
      </c>
      <c r="G58" t="s">
        <v>374</v>
      </c>
      <c r="H58" t="s">
        <v>375</v>
      </c>
      <c r="I58" t="s">
        <v>376</v>
      </c>
      <c r="J58" t="s">
        <v>377</v>
      </c>
      <c r="K58">
        <v>45</v>
      </c>
      <c r="L58" t="s">
        <v>105</v>
      </c>
      <c r="M58" t="s">
        <v>99</v>
      </c>
      <c r="N58" t="s">
        <v>99</v>
      </c>
      <c r="O58" t="s">
        <v>41</v>
      </c>
      <c r="P58" t="s">
        <v>42</v>
      </c>
    </row>
    <row r="59" spans="1:16" x14ac:dyDescent="0.3">
      <c r="A59" t="s">
        <v>32</v>
      </c>
      <c r="B59" t="s">
        <v>378</v>
      </c>
      <c r="C59" t="s">
        <v>378</v>
      </c>
      <c r="D59" t="s">
        <v>379</v>
      </c>
      <c r="E59">
        <v>19960201</v>
      </c>
      <c r="G59" t="s">
        <v>380</v>
      </c>
      <c r="H59" t="s">
        <v>381</v>
      </c>
      <c r="I59" t="s">
        <v>382</v>
      </c>
      <c r="J59" t="s">
        <v>383</v>
      </c>
      <c r="K59">
        <v>50</v>
      </c>
      <c r="L59" t="s">
        <v>39</v>
      </c>
      <c r="M59" t="s">
        <v>61</v>
      </c>
      <c r="N59" t="s">
        <v>61</v>
      </c>
      <c r="O59" t="s">
        <v>62</v>
      </c>
      <c r="P59" t="s">
        <v>42</v>
      </c>
    </row>
    <row r="60" spans="1:16" x14ac:dyDescent="0.3">
      <c r="A60" t="s">
        <v>32</v>
      </c>
      <c r="B60" t="s">
        <v>384</v>
      </c>
      <c r="C60" t="s">
        <v>384</v>
      </c>
      <c r="D60" t="s">
        <v>385</v>
      </c>
      <c r="E60">
        <v>19960501</v>
      </c>
      <c r="G60" t="s">
        <v>386</v>
      </c>
      <c r="H60" t="s">
        <v>387</v>
      </c>
      <c r="I60" t="s">
        <v>388</v>
      </c>
      <c r="J60" t="s">
        <v>389</v>
      </c>
      <c r="K60">
        <v>40</v>
      </c>
      <c r="L60" t="s">
        <v>105</v>
      </c>
      <c r="M60" t="s">
        <v>99</v>
      </c>
      <c r="N60" t="s">
        <v>99</v>
      </c>
      <c r="O60" t="s">
        <v>41</v>
      </c>
      <c r="P60" t="s">
        <v>42</v>
      </c>
    </row>
    <row r="61" spans="1:16" x14ac:dyDescent="0.3">
      <c r="A61" t="s">
        <v>32</v>
      </c>
      <c r="B61" t="s">
        <v>390</v>
      </c>
      <c r="C61" t="s">
        <v>390</v>
      </c>
      <c r="D61" t="s">
        <v>391</v>
      </c>
      <c r="E61">
        <v>19930801</v>
      </c>
      <c r="G61" t="s">
        <v>392</v>
      </c>
      <c r="H61" t="s">
        <v>393</v>
      </c>
      <c r="I61" t="s">
        <v>394</v>
      </c>
      <c r="J61" t="s">
        <v>395</v>
      </c>
      <c r="K61">
        <v>40</v>
      </c>
      <c r="L61" t="s">
        <v>105</v>
      </c>
      <c r="M61" t="s">
        <v>99</v>
      </c>
      <c r="N61" t="s">
        <v>99</v>
      </c>
      <c r="O61" t="s">
        <v>41</v>
      </c>
      <c r="P61" t="s">
        <v>42</v>
      </c>
    </row>
    <row r="62" spans="1:16" x14ac:dyDescent="0.3">
      <c r="A62" t="s">
        <v>32</v>
      </c>
      <c r="B62" t="s">
        <v>396</v>
      </c>
      <c r="C62" t="s">
        <v>396</v>
      </c>
      <c r="D62" t="s">
        <v>397</v>
      </c>
      <c r="E62">
        <v>19930901</v>
      </c>
      <c r="G62" t="s">
        <v>398</v>
      </c>
      <c r="H62" t="s">
        <v>399</v>
      </c>
      <c r="I62" t="s">
        <v>400</v>
      </c>
      <c r="J62" t="s">
        <v>401</v>
      </c>
      <c r="K62">
        <v>40</v>
      </c>
      <c r="L62" t="s">
        <v>105</v>
      </c>
      <c r="M62" t="s">
        <v>99</v>
      </c>
      <c r="N62" t="s">
        <v>99</v>
      </c>
      <c r="O62" t="s">
        <v>41</v>
      </c>
      <c r="P62" t="s">
        <v>42</v>
      </c>
    </row>
    <row r="63" spans="1:16" x14ac:dyDescent="0.3">
      <c r="A63" t="s">
        <v>32</v>
      </c>
      <c r="B63" t="s">
        <v>402</v>
      </c>
      <c r="C63" t="s">
        <v>402</v>
      </c>
      <c r="D63" t="s">
        <v>403</v>
      </c>
      <c r="E63">
        <v>19990701</v>
      </c>
      <c r="G63" t="s">
        <v>404</v>
      </c>
      <c r="H63" t="s">
        <v>405</v>
      </c>
      <c r="I63" t="s">
        <v>406</v>
      </c>
      <c r="J63" t="s">
        <v>360</v>
      </c>
      <c r="K63">
        <v>35</v>
      </c>
      <c r="L63" t="s">
        <v>39</v>
      </c>
      <c r="M63" t="s">
        <v>99</v>
      </c>
      <c r="N63" t="s">
        <v>99</v>
      </c>
      <c r="O63" t="s">
        <v>41</v>
      </c>
      <c r="P63" t="s">
        <v>42</v>
      </c>
    </row>
    <row r="64" spans="1:16" x14ac:dyDescent="0.3">
      <c r="A64" t="s">
        <v>32</v>
      </c>
      <c r="B64" t="s">
        <v>407</v>
      </c>
      <c r="C64" t="s">
        <v>407</v>
      </c>
      <c r="D64" t="s">
        <v>408</v>
      </c>
      <c r="E64">
        <v>20040101</v>
      </c>
      <c r="G64" t="s">
        <v>409</v>
      </c>
      <c r="H64" t="s">
        <v>410</v>
      </c>
      <c r="I64" t="s">
        <v>411</v>
      </c>
      <c r="J64" t="s">
        <v>412</v>
      </c>
      <c r="K64">
        <v>35</v>
      </c>
      <c r="L64" t="s">
        <v>105</v>
      </c>
      <c r="M64" t="s">
        <v>99</v>
      </c>
      <c r="N64" t="s">
        <v>99</v>
      </c>
      <c r="O64" t="s">
        <v>41</v>
      </c>
      <c r="P64" t="s">
        <v>42</v>
      </c>
    </row>
    <row r="65" spans="1:16" x14ac:dyDescent="0.3">
      <c r="A65" t="s">
        <v>32</v>
      </c>
      <c r="B65" t="s">
        <v>413</v>
      </c>
      <c r="C65" t="s">
        <v>413</v>
      </c>
      <c r="D65" t="s">
        <v>414</v>
      </c>
      <c r="E65">
        <v>20030101</v>
      </c>
      <c r="G65" t="s">
        <v>415</v>
      </c>
      <c r="H65" t="s">
        <v>416</v>
      </c>
      <c r="I65" t="s">
        <v>417</v>
      </c>
      <c r="J65" t="s">
        <v>418</v>
      </c>
      <c r="K65">
        <v>35</v>
      </c>
      <c r="L65" t="s">
        <v>39</v>
      </c>
      <c r="M65" t="s">
        <v>99</v>
      </c>
      <c r="N65" t="s">
        <v>99</v>
      </c>
      <c r="O65" t="s">
        <v>41</v>
      </c>
      <c r="P65" t="s">
        <v>42</v>
      </c>
    </row>
    <row r="66" spans="1:16" x14ac:dyDescent="0.3">
      <c r="A66" t="s">
        <v>32</v>
      </c>
      <c r="B66" t="s">
        <v>419</v>
      </c>
      <c r="C66" t="s">
        <v>419</v>
      </c>
      <c r="D66" t="s">
        <v>420</v>
      </c>
      <c r="E66">
        <v>20090101</v>
      </c>
      <c r="G66" t="s">
        <v>421</v>
      </c>
      <c r="H66" t="s">
        <v>422</v>
      </c>
      <c r="I66" t="s">
        <v>423</v>
      </c>
      <c r="J66" t="s">
        <v>424</v>
      </c>
      <c r="K66">
        <v>50</v>
      </c>
      <c r="L66" t="s">
        <v>105</v>
      </c>
      <c r="M66" t="s">
        <v>99</v>
      </c>
      <c r="N66" t="s">
        <v>99</v>
      </c>
      <c r="O66" t="s">
        <v>41</v>
      </c>
      <c r="P66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2020-07-15T12:13:26Z</dcterms:created>
  <dcterms:modified xsi:type="dcterms:W3CDTF">2020-07-15T12:58:15Z</dcterms:modified>
</cp:coreProperties>
</file>