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328702\Documents\10_BDS\"/>
    </mc:Choice>
  </mc:AlternateContent>
  <bookViews>
    <workbookView xWindow="0" yWindow="0" windowWidth="24000" windowHeight="9510"/>
  </bookViews>
  <sheets>
    <sheet name="Tabelle1" sheetId="1" r:id="rId1"/>
  </sheets>
  <definedNames>
    <definedName name="solver_adj" localSheetId="0" hidden="1">Tabelle1!#REF!</definedName>
    <definedName name="solver_cvg" localSheetId="0" hidden="1">"""""""""""""""""""""""""""""""""""""""""""""""""""""""""""""""""""""""""""""""""""""""""""""""""""""""""""""""""""""""""""""""0,0001"""""""""""""""""""""""""""""""""""""""""""""""""""""""""""""""""""""""""""""""""""""""""""""""""""""""""""""""""""""""""""""""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"""""""""""""""""""""""""""""""""""""""""""""""""""""""""""""""""""""""""""""""""""""""""""""""""""""""""""""""""""""""""""""""0,075"""""""""""""""""""""""""""""""""""""""""""""""""""""""""""""""""""""""""""""""""""""""""""""""""""""""""""""""""""""""""""""""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Tabelle1!#REF!</definedName>
    <definedName name="solver_pre" localSheetId="0" hidden="1">"""""""""""""""""""""""""""""""""""""""""""""""""""""""""""""""""""""""""""""""""""""""""""""""""""""""""""""""""""""""""""""""0,000001"""""""""""""""""""""""""""""""""""""""""""""""""""""""""""""""""""""""""""""""""""""""""""""""""""""""""""""""""""""""""""""""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0.1</definedName>
    <definedName name="solver_ver" localSheetId="0" hidden="1">3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1" l="1"/>
  <c r="D12" i="1"/>
  <c r="C13" i="1"/>
  <c r="C12" i="1"/>
  <c r="B13" i="1"/>
  <c r="B12" i="1"/>
  <c r="H1" i="1" l="1"/>
  <c r="I1" i="1"/>
  <c r="G1" i="1"/>
  <c r="H6" i="1" l="1"/>
  <c r="I6" i="1"/>
  <c r="G6" i="1"/>
  <c r="J3" i="1" l="1"/>
  <c r="I7" i="1"/>
  <c r="G4" i="1" l="1"/>
  <c r="H4" i="1"/>
  <c r="I4" i="1"/>
  <c r="J4" i="1" l="1"/>
  <c r="H7" i="1"/>
  <c r="C14" i="1" l="1"/>
  <c r="G8" i="1"/>
  <c r="H9" i="1"/>
  <c r="G11" i="1"/>
  <c r="G9" i="1"/>
  <c r="H10" i="1"/>
  <c r="H8" i="1"/>
  <c r="I11" i="1"/>
  <c r="I9" i="1"/>
  <c r="B14" i="1"/>
  <c r="D14" i="1"/>
  <c r="G7" i="1"/>
  <c r="J7" i="1" s="1"/>
  <c r="G10" i="1"/>
  <c r="H11" i="1"/>
  <c r="I10" i="1"/>
  <c r="I8" i="1"/>
  <c r="J8" i="1" l="1"/>
  <c r="J11" i="1"/>
  <c r="J10" i="1"/>
  <c r="J9" i="1"/>
  <c r="K7" i="1" l="1"/>
  <c r="K10" i="1"/>
  <c r="K9" i="1"/>
  <c r="K11" i="1"/>
  <c r="K8" i="1"/>
</calcChain>
</file>

<file path=xl/sharedStrings.xml><?xml version="1.0" encoding="utf-8"?>
<sst xmlns="http://schemas.openxmlformats.org/spreadsheetml/2006/main" count="25" uniqueCount="25">
  <si>
    <t>A1</t>
  </si>
  <si>
    <t>A2</t>
  </si>
  <si>
    <t>A3</t>
  </si>
  <si>
    <t>A4</t>
  </si>
  <si>
    <t>A5</t>
  </si>
  <si>
    <t>best</t>
  </si>
  <si>
    <t>worst</t>
  </si>
  <si>
    <t>midpoint</t>
  </si>
  <si>
    <t>3 Kriterien für 5 Alternativen</t>
  </si>
  <si>
    <t>Preis</t>
  </si>
  <si>
    <t>in CHF</t>
  </si>
  <si>
    <t>Gewichte</t>
  </si>
  <si>
    <t>Normalisierung</t>
  </si>
  <si>
    <t>Pref</t>
  </si>
  <si>
    <t>Rang</t>
  </si>
  <si>
    <t>A1 (Audi)</t>
  </si>
  <si>
    <t>A2 (BMW)</t>
  </si>
  <si>
    <t>A3(Mercedes)</t>
  </si>
  <si>
    <t>A4 (VW)</t>
  </si>
  <si>
    <t>A5 (Volvo)</t>
  </si>
  <si>
    <t>in Jahr</t>
  </si>
  <si>
    <t>im PS</t>
  </si>
  <si>
    <t>Erstzulassung</t>
  </si>
  <si>
    <t>Leistung</t>
  </si>
  <si>
    <t>Autokauf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</si>
</sst>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9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2" fontId="0" fillId="0" borderId="0" xfId="0" applyNumberFormat="1"/>
    <xf numFmtId="2" fontId="0" fillId="0" borderId="0" xfId="0" applyNumberFormat="1" applyFill="1"/>
    <xf numFmtId="0" fontId="1" fillId="0" borderId="1" xfId="0" applyFont="1" applyBorder="1" applyAlignment="1">
      <alignment horizontal="center"/>
    </xf>
    <xf numFmtId="4" fontId="0" fillId="0" borderId="0" xfId="0" applyNumberFormat="1" applyAlignment="1">
      <alignment horizontal="center"/>
    </xf>
    <xf numFmtId="2" fontId="0" fillId="0" borderId="0" xfId="0" applyNumberFormat="1" applyFill="1" applyAlignment="1">
      <alignment horizontal="center"/>
    </xf>
    <xf numFmtId="2" fontId="1" fillId="0" borderId="0" xfId="0" applyNumberFormat="1" applyFont="1" applyFill="1" applyAlignment="1">
      <alignment horizontal="center"/>
    </xf>
    <xf numFmtId="0" fontId="0" fillId="0" borderId="0" xfId="0" applyAlignment="1">
      <alignment horizontal="right"/>
    </xf>
    <xf numFmtId="0" fontId="0" fillId="0" borderId="0" xfId="0" applyBorder="1"/>
    <xf numFmtId="0" fontId="0" fillId="0" borderId="0" xfId="0" applyFill="1"/>
    <xf numFmtId="0" fontId="0" fillId="0" borderId="0" xfId="0" applyBorder="1" applyAlignment="1">
      <alignment horizontal="right"/>
    </xf>
    <xf numFmtId="3" fontId="0" fillId="3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3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4" fontId="0" fillId="4" borderId="0" xfId="0" applyNumberFormat="1" applyFill="1" applyAlignment="1">
      <alignment horizontal="center"/>
    </xf>
    <xf numFmtId="9" fontId="0" fillId="0" borderId="0" xfId="1" applyFont="1" applyAlignment="1">
      <alignment horizontal="center"/>
    </xf>
    <xf numFmtId="9" fontId="0" fillId="0" borderId="0" xfId="1" applyFont="1"/>
    <xf numFmtId="2" fontId="0" fillId="3" borderId="0" xfId="0" applyNumberFormat="1" applyFill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3" borderId="0" xfId="0" applyFill="1" applyBorder="1" applyAlignment="1">
      <alignment horizontal="right"/>
    </xf>
    <xf numFmtId="0" fontId="1" fillId="2" borderId="1" xfId="0" applyFont="1" applyFill="1" applyBorder="1" applyAlignment="1">
      <alignment horizontal="center"/>
    </xf>
    <xf numFmtId="3" fontId="0" fillId="2" borderId="0" xfId="0" applyNumberFormat="1" applyFill="1" applyAlignment="1">
      <alignment horizontal="center"/>
    </xf>
    <xf numFmtId="2" fontId="0" fillId="0" borderId="0" xfId="0" applyNumberFormat="1" applyAlignment="1">
      <alignment horizontal="right"/>
    </xf>
    <xf numFmtId="1" fontId="0" fillId="3" borderId="0" xfId="0" applyNumberFormat="1" applyFill="1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 sz="1100"/>
              <a:t>Vergleich der Alternativen ohne Gewicht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Tabelle1!$F$7</c:f>
              <c:strCache>
                <c:ptCount val="1"/>
                <c:pt idx="0">
                  <c:v>A1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Tabelle1!$G$6:$I$6</c:f>
              <c:strCache>
                <c:ptCount val="3"/>
                <c:pt idx="0">
                  <c:v>Preis</c:v>
                </c:pt>
                <c:pt idx="1">
                  <c:v>Erstzulassung</c:v>
                </c:pt>
                <c:pt idx="2">
                  <c:v>Leistung</c:v>
                </c:pt>
              </c:strCache>
            </c:strRef>
          </c:cat>
          <c:val>
            <c:numRef>
              <c:f>Tabelle1!$G$7:$I$7</c:f>
              <c:numCache>
                <c:formatCode>#,##0.00</c:formatCode>
                <c:ptCount val="3"/>
                <c:pt idx="0">
                  <c:v>3.125E-2</c:v>
                </c:pt>
                <c:pt idx="1">
                  <c:v>0.66666666666666663</c:v>
                </c:pt>
                <c:pt idx="2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5F-4C81-869D-79A487D21AA7}"/>
            </c:ext>
          </c:extLst>
        </c:ser>
        <c:ser>
          <c:idx val="1"/>
          <c:order val="1"/>
          <c:tx>
            <c:strRef>
              <c:f>Tabelle1!$F$8</c:f>
              <c:strCache>
                <c:ptCount val="1"/>
                <c:pt idx="0">
                  <c:v>A2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Tabelle1!$G$6:$I$6</c:f>
              <c:strCache>
                <c:ptCount val="3"/>
                <c:pt idx="0">
                  <c:v>Preis</c:v>
                </c:pt>
                <c:pt idx="1">
                  <c:v>Erstzulassung</c:v>
                </c:pt>
                <c:pt idx="2">
                  <c:v>Leistung</c:v>
                </c:pt>
              </c:strCache>
            </c:strRef>
          </c:cat>
          <c:val>
            <c:numRef>
              <c:f>Tabelle1!$G$8:$I$8</c:f>
              <c:numCache>
                <c:formatCode>#,##0.00</c:formatCode>
                <c:ptCount val="3"/>
                <c:pt idx="0">
                  <c:v>0</c:v>
                </c:pt>
                <c:pt idx="1">
                  <c:v>0.33333333333333331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5F-4C81-869D-79A487D21AA7}"/>
            </c:ext>
          </c:extLst>
        </c:ser>
        <c:ser>
          <c:idx val="2"/>
          <c:order val="2"/>
          <c:tx>
            <c:strRef>
              <c:f>Tabelle1!$F$9</c:f>
              <c:strCache>
                <c:ptCount val="1"/>
                <c:pt idx="0">
                  <c:v>A3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Tabelle1!$G$6:$I$6</c:f>
              <c:strCache>
                <c:ptCount val="3"/>
                <c:pt idx="0">
                  <c:v>Preis</c:v>
                </c:pt>
                <c:pt idx="1">
                  <c:v>Erstzulassung</c:v>
                </c:pt>
                <c:pt idx="2">
                  <c:v>Leistung</c:v>
                </c:pt>
              </c:strCache>
            </c:strRef>
          </c:cat>
          <c:val>
            <c:numRef>
              <c:f>Tabelle1!$G$9:$I$9</c:f>
              <c:numCache>
                <c:formatCode>#,##0.00</c:formatCode>
                <c:ptCount val="3"/>
                <c:pt idx="0">
                  <c:v>6.25E-2</c:v>
                </c:pt>
                <c:pt idx="1">
                  <c:v>1</c:v>
                </c:pt>
                <c:pt idx="2">
                  <c:v>0.33333333333333331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5F-4C81-869D-79A487D21AA7}"/>
            </c:ext>
          </c:extLst>
        </c:ser>
        <c:ser>
          <c:idx val="3"/>
          <c:order val="3"/>
          <c:tx>
            <c:strRef>
              <c:f>Tabelle1!$F$10</c:f>
              <c:strCache>
                <c:ptCount val="1"/>
                <c:pt idx="0">
                  <c:v>A4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Tabelle1!$G$6:$I$6</c:f>
              <c:strCache>
                <c:ptCount val="3"/>
                <c:pt idx="0">
                  <c:v>Preis</c:v>
                </c:pt>
                <c:pt idx="1">
                  <c:v>Erstzulassung</c:v>
                </c:pt>
                <c:pt idx="2">
                  <c:v>Leistung</c:v>
                </c:pt>
              </c:strCache>
            </c:strRef>
          </c:cat>
          <c:val>
            <c:numRef>
              <c:f>Tabelle1!$G$10:$I$10</c:f>
              <c:numCache>
                <c:formatCode>#,##0.00</c:formatCode>
                <c:ptCount val="3"/>
                <c:pt idx="0">
                  <c:v>1</c:v>
                </c:pt>
                <c:pt idx="1">
                  <c:v>0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B5F-4C81-869D-79A487D21AA7}"/>
            </c:ext>
          </c:extLst>
        </c:ser>
        <c:ser>
          <c:idx val="4"/>
          <c:order val="4"/>
          <c:tx>
            <c:strRef>
              <c:f>Tabelle1!$F$11</c:f>
              <c:strCache>
                <c:ptCount val="1"/>
                <c:pt idx="0">
                  <c:v>A5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Tabelle1!$G$6:$I$6</c:f>
              <c:strCache>
                <c:ptCount val="3"/>
                <c:pt idx="0">
                  <c:v>Preis</c:v>
                </c:pt>
                <c:pt idx="1">
                  <c:v>Erstzulassung</c:v>
                </c:pt>
                <c:pt idx="2">
                  <c:v>Leistung</c:v>
                </c:pt>
              </c:strCache>
            </c:strRef>
          </c:cat>
          <c:val>
            <c:numRef>
              <c:f>Tabelle1!$G$11:$I$11</c:f>
              <c:numCache>
                <c:formatCode>#,##0.00</c:formatCode>
                <c:ptCount val="3"/>
                <c:pt idx="0">
                  <c:v>0.1875</c:v>
                </c:pt>
                <c:pt idx="1">
                  <c:v>0.33333333333333331</c:v>
                </c:pt>
                <c:pt idx="2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B5F-4C81-869D-79A487D21A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1364104"/>
        <c:axId val="370133480"/>
      </c:lineChart>
      <c:catAx>
        <c:axId val="411364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70133480"/>
        <c:crosses val="autoZero"/>
        <c:auto val="1"/>
        <c:lblAlgn val="ctr"/>
        <c:lblOffset val="100"/>
        <c:noMultiLvlLbl val="0"/>
      </c:catAx>
      <c:valAx>
        <c:axId val="370133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1364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Scroll" dx="15" fmlaLink="$G$3" horiz="1" max="100" page="0" val="39"/>
</file>

<file path=xl/ctrlProps/ctrlProp2.xml><?xml version="1.0" encoding="utf-8"?>
<formControlPr xmlns="http://schemas.microsoft.com/office/spreadsheetml/2009/9/main" objectType="Scroll" dx="15" fmlaLink="$H$3" horiz="1" max="100" page="0" val="66"/>
</file>

<file path=xl/ctrlProps/ctrlProp3.xml><?xml version="1.0" encoding="utf-8"?>
<formControlPr xmlns="http://schemas.microsoft.com/office/spreadsheetml/2009/9/main" objectType="Scroll" dx="15" fmlaLink="$I$3" horiz="1" max="100" page="0" val="14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242455</xdr:colOff>
      <xdr:row>11</xdr:row>
      <xdr:rowOff>55610</xdr:rowOff>
    </xdr:from>
    <xdr:to>
      <xdr:col>12</xdr:col>
      <xdr:colOff>73217</xdr:colOff>
      <xdr:row>23</xdr:row>
      <xdr:rowOff>50847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1</xdr:row>
          <xdr:rowOff>9525</xdr:rowOff>
        </xdr:from>
        <xdr:to>
          <xdr:col>7</xdr:col>
          <xdr:colOff>19050</xdr:colOff>
          <xdr:row>1</xdr:row>
          <xdr:rowOff>171450</xdr:rowOff>
        </xdr:to>
        <xdr:sp macro="" textlink="">
          <xdr:nvSpPr>
            <xdr:cNvPr id="1025" name="Scroll Bar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57150</xdr:colOff>
          <xdr:row>1</xdr:row>
          <xdr:rowOff>0</xdr:rowOff>
        </xdr:from>
        <xdr:to>
          <xdr:col>7</xdr:col>
          <xdr:colOff>790575</xdr:colOff>
          <xdr:row>1</xdr:row>
          <xdr:rowOff>161925</xdr:rowOff>
        </xdr:to>
        <xdr:sp macro="" textlink="">
          <xdr:nvSpPr>
            <xdr:cNvPr id="1026" name="Scroll Bar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923925</xdr:colOff>
          <xdr:row>1</xdr:row>
          <xdr:rowOff>9525</xdr:rowOff>
        </xdr:from>
        <xdr:to>
          <xdr:col>9</xdr:col>
          <xdr:colOff>0</xdr:colOff>
          <xdr:row>1</xdr:row>
          <xdr:rowOff>171450</xdr:rowOff>
        </xdr:to>
        <xdr:sp macro="" textlink="">
          <xdr:nvSpPr>
            <xdr:cNvPr id="1027" name="Scroll Bar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4"/>
  <sheetViews>
    <sheetView tabSelected="1" zoomScale="110" zoomScaleNormal="110" workbookViewId="0">
      <selection activeCell="O13" sqref="O13"/>
    </sheetView>
  </sheetViews>
  <sheetFormatPr defaultColWidth="11.42578125" defaultRowHeight="15" x14ac:dyDescent="0.25"/>
  <cols>
    <col min="1" max="1" width="12.140625" customWidth="1"/>
    <col min="2" max="2" width="9.85546875" bestFit="1" customWidth="1"/>
    <col min="3" max="3" width="12.85546875" customWidth="1"/>
    <col min="4" max="4" width="11.28515625" bestFit="1" customWidth="1"/>
    <col min="5" max="6" width="4.5703125" customWidth="1"/>
    <col min="7" max="7" width="10.28515625" customWidth="1"/>
    <col min="8" max="8" width="12.140625" customWidth="1"/>
    <col min="9" max="9" width="10.85546875" customWidth="1"/>
    <col min="10" max="10" width="5.85546875" bestFit="1" customWidth="1"/>
    <col min="11" max="11" width="4.85546875" bestFit="1" customWidth="1"/>
  </cols>
  <sheetData>
    <row r="1" spans="1:11" ht="21" x14ac:dyDescent="0.35">
      <c r="A1" s="1" t="s">
        <v>24</v>
      </c>
      <c r="B1" s="2"/>
      <c r="C1" s="2"/>
      <c r="D1" s="2"/>
      <c r="G1" s="2" t="str">
        <f>B6</f>
        <v>Preis</v>
      </c>
      <c r="H1" s="2" t="str">
        <f t="shared" ref="H1:I1" si="0">C6</f>
        <v>Erstzulassung</v>
      </c>
      <c r="I1" s="2" t="str">
        <f t="shared" si="0"/>
        <v>Leistung</v>
      </c>
    </row>
    <row r="2" spans="1:11" x14ac:dyDescent="0.25">
      <c r="A2" t="s">
        <v>8</v>
      </c>
      <c r="B2" s="2"/>
      <c r="C2" s="2"/>
      <c r="D2" s="2"/>
      <c r="G2" s="18"/>
      <c r="H2" s="18"/>
      <c r="I2" s="18"/>
      <c r="J2" s="18"/>
    </row>
    <row r="3" spans="1:11" x14ac:dyDescent="0.25">
      <c r="B3" s="2"/>
      <c r="C3" s="2"/>
      <c r="D3" s="2"/>
      <c r="G3" s="14">
        <v>39</v>
      </c>
      <c r="H3" s="14">
        <v>66</v>
      </c>
      <c r="I3" s="14">
        <v>14</v>
      </c>
      <c r="J3">
        <f>SUM(G3:I3)</f>
        <v>119</v>
      </c>
    </row>
    <row r="4" spans="1:11" x14ac:dyDescent="0.25">
      <c r="A4" s="11"/>
      <c r="B4" s="7"/>
      <c r="C4" s="7"/>
      <c r="D4" s="7"/>
      <c r="E4" s="3"/>
      <c r="F4" s="25" t="s">
        <v>11</v>
      </c>
      <c r="G4" s="18">
        <f>G3/$J$3</f>
        <v>0.32773109243697479</v>
      </c>
      <c r="H4" s="18">
        <f t="shared" ref="H4:I4" si="1">H3/$J$3</f>
        <v>0.55462184873949583</v>
      </c>
      <c r="I4" s="18">
        <f t="shared" si="1"/>
        <v>0.11764705882352941</v>
      </c>
      <c r="J4" s="19">
        <f>SUM(G4:I4)</f>
        <v>1</v>
      </c>
      <c r="K4" s="3"/>
    </row>
    <row r="5" spans="1:11" x14ac:dyDescent="0.25">
      <c r="A5" s="11"/>
      <c r="B5" s="20" t="s">
        <v>10</v>
      </c>
      <c r="C5" s="20" t="s">
        <v>20</v>
      </c>
      <c r="D5" s="20" t="s">
        <v>21</v>
      </c>
      <c r="E5" s="4"/>
      <c r="F5" s="11"/>
      <c r="H5" s="8" t="s">
        <v>12</v>
      </c>
      <c r="I5" s="4"/>
      <c r="J5" s="4"/>
      <c r="K5" s="4"/>
    </row>
    <row r="6" spans="1:11" x14ac:dyDescent="0.25">
      <c r="A6" s="11"/>
      <c r="B6" s="21" t="s">
        <v>9</v>
      </c>
      <c r="C6" s="21" t="s">
        <v>22</v>
      </c>
      <c r="D6" s="21" t="s">
        <v>23</v>
      </c>
      <c r="G6" s="5" t="str">
        <f>B6</f>
        <v>Preis</v>
      </c>
      <c r="H6" s="5" t="str">
        <f t="shared" ref="H6:I6" si="2">C6</f>
        <v>Erstzulassung</v>
      </c>
      <c r="I6" s="5" t="str">
        <f t="shared" si="2"/>
        <v>Leistung</v>
      </c>
      <c r="J6" s="5" t="s">
        <v>13</v>
      </c>
      <c r="K6" s="23" t="s">
        <v>14</v>
      </c>
    </row>
    <row r="7" spans="1:11" x14ac:dyDescent="0.25">
      <c r="A7" s="27" t="s">
        <v>15</v>
      </c>
      <c r="B7" s="13">
        <v>27500</v>
      </c>
      <c r="C7" s="14">
        <v>2015</v>
      </c>
      <c r="D7" s="14">
        <v>130</v>
      </c>
      <c r="F7" s="9" t="s">
        <v>0</v>
      </c>
      <c r="G7" s="17">
        <f>(B7-$B$13)/($B$12-$B$13)</f>
        <v>3.125E-2</v>
      </c>
      <c r="H7" s="17">
        <f>(C7-$C$13)/($C$12-$C$13)</f>
        <v>0.66666666666666663</v>
      </c>
      <c r="I7" s="17">
        <f>(D7-$D$13)/($D$12-$D$13)</f>
        <v>0.66666666666666663</v>
      </c>
      <c r="J7" s="6">
        <f>SUMPRODUCT(G7:I7,$G$4:$I$4)</f>
        <v>0.45842086834733897</v>
      </c>
      <c r="K7" s="24">
        <f>_xlfn.RANK.AVG(J7,$J$7:$J$11,0)</f>
        <v>2</v>
      </c>
    </row>
    <row r="8" spans="1:11" x14ac:dyDescent="0.25">
      <c r="A8" s="27" t="s">
        <v>16</v>
      </c>
      <c r="B8" s="13">
        <v>28000</v>
      </c>
      <c r="C8" s="14">
        <v>2014</v>
      </c>
      <c r="D8" s="14">
        <v>150</v>
      </c>
      <c r="F8" s="9" t="s">
        <v>1</v>
      </c>
      <c r="G8" s="17">
        <f>(B8-$B$13)/($B$12-$B$13)</f>
        <v>0</v>
      </c>
      <c r="H8" s="17">
        <f>(C8-$C$13)/($C$12-$C$13)</f>
        <v>0.33333333333333331</v>
      </c>
      <c r="I8" s="17">
        <f>(D8-$D$13)/($D$12-$D$13)</f>
        <v>0</v>
      </c>
      <c r="J8" s="6">
        <f t="shared" ref="J8:J11" si="3">SUMPRODUCT(G8:I8,$G$4:$I$4)</f>
        <v>0.18487394957983194</v>
      </c>
      <c r="K8" s="24">
        <f t="shared" ref="K8:K11" si="4">_xlfn.RANK.AVG(J8,$J$7:$J$11,0)</f>
        <v>5</v>
      </c>
    </row>
    <row r="9" spans="1:11" x14ac:dyDescent="0.25">
      <c r="A9" s="27" t="s">
        <v>17</v>
      </c>
      <c r="B9" s="13">
        <v>27000</v>
      </c>
      <c r="C9" s="14">
        <v>2016</v>
      </c>
      <c r="D9" s="14">
        <v>140</v>
      </c>
      <c r="F9" s="9" t="s">
        <v>2</v>
      </c>
      <c r="G9" s="17">
        <f>(B9-$B$13)/($B$12-$B$13)</f>
        <v>6.25E-2</v>
      </c>
      <c r="H9" s="17">
        <f>(C9-$C$13)/($C$12-$C$13)</f>
        <v>1</v>
      </c>
      <c r="I9" s="17">
        <f>(D9-$D$13)/($D$12-$D$13)</f>
        <v>0.33333333333333331</v>
      </c>
      <c r="J9" s="6">
        <f t="shared" si="3"/>
        <v>0.61432072829131656</v>
      </c>
      <c r="K9" s="24">
        <f t="shared" si="4"/>
        <v>1</v>
      </c>
    </row>
    <row r="10" spans="1:11" x14ac:dyDescent="0.25">
      <c r="A10" s="27" t="s">
        <v>18</v>
      </c>
      <c r="B10" s="13">
        <v>12000</v>
      </c>
      <c r="C10" s="14">
        <v>2013</v>
      </c>
      <c r="D10" s="14">
        <v>120</v>
      </c>
      <c r="F10" s="9" t="s">
        <v>3</v>
      </c>
      <c r="G10" s="17">
        <f>(B10-$B$13)/($B$12-$B$13)</f>
        <v>1</v>
      </c>
      <c r="H10" s="17">
        <f>(C10-$C$13)/($C$12-$C$13)</f>
        <v>0</v>
      </c>
      <c r="I10" s="17">
        <f>(D10-$D$13)/($D$12-$D$13)</f>
        <v>1</v>
      </c>
      <c r="J10" s="6">
        <f t="shared" si="3"/>
        <v>0.44537815126050417</v>
      </c>
      <c r="K10" s="24">
        <f t="shared" si="4"/>
        <v>3</v>
      </c>
    </row>
    <row r="11" spans="1:11" x14ac:dyDescent="0.25">
      <c r="A11" s="28" t="s">
        <v>19</v>
      </c>
      <c r="B11" s="15">
        <v>25000</v>
      </c>
      <c r="C11" s="16">
        <v>2014</v>
      </c>
      <c r="D11" s="16">
        <v>135</v>
      </c>
      <c r="E11" s="10"/>
      <c r="F11" s="12" t="s">
        <v>4</v>
      </c>
      <c r="G11" s="17">
        <f>(B11-$B$13)/($B$12-$B$13)</f>
        <v>0.1875</v>
      </c>
      <c r="H11" s="17">
        <f>(C11-$C$13)/($C$12-$C$13)</f>
        <v>0.33333333333333331</v>
      </c>
      <c r="I11" s="17">
        <f>(D11-$D$13)/($D$12-$D$13)</f>
        <v>0.5</v>
      </c>
      <c r="J11" s="6">
        <f t="shared" si="3"/>
        <v>0.30514705882352944</v>
      </c>
      <c r="K11" s="24">
        <f t="shared" si="4"/>
        <v>4</v>
      </c>
    </row>
    <row r="12" spans="1:11" x14ac:dyDescent="0.25">
      <c r="A12" s="22" t="s">
        <v>5</v>
      </c>
      <c r="B12" s="13">
        <f>MIN(B7:B11)</f>
        <v>12000</v>
      </c>
      <c r="C12" s="26">
        <f>MAX(C7:C11)</f>
        <v>2016</v>
      </c>
      <c r="D12" s="14">
        <f>MIN(D7:D11)</f>
        <v>120</v>
      </c>
      <c r="E12" s="10"/>
      <c r="F12" s="10"/>
      <c r="G12" s="10"/>
      <c r="H12" s="10"/>
    </row>
    <row r="13" spans="1:11" x14ac:dyDescent="0.25">
      <c r="A13" s="22" t="s">
        <v>6</v>
      </c>
      <c r="B13" s="13">
        <f>MAX(B7:B11)</f>
        <v>28000</v>
      </c>
      <c r="C13" s="26">
        <f>MIN(C7:C11)</f>
        <v>2013</v>
      </c>
      <c r="D13" s="14">
        <f>MAX(D7:D11)</f>
        <v>150</v>
      </c>
    </row>
    <row r="14" spans="1:11" x14ac:dyDescent="0.25">
      <c r="A14" s="22" t="s">
        <v>7</v>
      </c>
      <c r="B14" s="13">
        <f>B12+(B13-B12)/2</f>
        <v>20000</v>
      </c>
      <c r="C14" s="26">
        <f t="shared" ref="C14:D14" si="5">C12+(C13-C12)/2</f>
        <v>2014.5</v>
      </c>
      <c r="D14" s="13">
        <f t="shared" si="5"/>
        <v>135</v>
      </c>
    </row>
  </sheetData>
  <pageMargins left="0.7" right="0.7" top="0.78740157499999996" bottom="0.78740157499999996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Scroll Bar 1">
              <controlPr defaultSize="0" autoPict="0">
                <anchor moveWithCells="1">
                  <from>
                    <xdr:col>6</xdr:col>
                    <xdr:colOff>19050</xdr:colOff>
                    <xdr:row>1</xdr:row>
                    <xdr:rowOff>9525</xdr:rowOff>
                  </from>
                  <to>
                    <xdr:col>7</xdr:col>
                    <xdr:colOff>19050</xdr:colOff>
                    <xdr:row>1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4" name="Scroll Bar 2">
              <controlPr defaultSize="0" autoPict="0">
                <anchor moveWithCells="1">
                  <from>
                    <xdr:col>7</xdr:col>
                    <xdr:colOff>57150</xdr:colOff>
                    <xdr:row>1</xdr:row>
                    <xdr:rowOff>0</xdr:rowOff>
                  </from>
                  <to>
                    <xdr:col>7</xdr:col>
                    <xdr:colOff>790575</xdr:colOff>
                    <xdr:row>1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5" name="Scroll Bar 3">
              <controlPr defaultSize="0" autoPict="0">
                <anchor moveWithCells="1">
                  <from>
                    <xdr:col>7</xdr:col>
                    <xdr:colOff>923925</xdr:colOff>
                    <xdr:row>1</xdr:row>
                    <xdr:rowOff>9525</xdr:rowOff>
                  </from>
                  <to>
                    <xdr:col>9</xdr:col>
                    <xdr:colOff>0</xdr:colOff>
                    <xdr:row>1</xdr:row>
                    <xdr:rowOff>171450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Giampiero Beroggi</dc:creator>
  <cp:lastModifiedBy>Klein, Alexander</cp:lastModifiedBy>
  <dcterms:created xsi:type="dcterms:W3CDTF">2016-02-02T15:33:35Z</dcterms:created>
  <dcterms:modified xsi:type="dcterms:W3CDTF">2017-03-19T19:00:26Z</dcterms:modified>
</cp:coreProperties>
</file>