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OneDrive\Documentos\GitHub\vizzuplan-home\calculadora-investimento\"/>
    </mc:Choice>
  </mc:AlternateContent>
  <xr:revisionPtr revIDLastSave="0" documentId="13_ncr:1_{DD1375BF-8882-4B7D-9E9C-8D7C5795F0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truções" sheetId="1" r:id="rId1"/>
    <sheet name="Simulador" sheetId="2" r:id="rId2"/>
    <sheet name="Planilha2" sheetId="3" state="hidden" r:id="rId3"/>
  </sheets>
  <calcPr calcId="191029"/>
</workbook>
</file>

<file path=xl/calcChain.xml><?xml version="1.0" encoding="utf-8"?>
<calcChain xmlns="http://schemas.openxmlformats.org/spreadsheetml/2006/main">
  <c r="A20" i="3" l="1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D41" i="2" s="1"/>
  <c r="D32" i="2"/>
  <c r="D27" i="2"/>
  <c r="C27" i="2"/>
  <c r="D26" i="2"/>
  <c r="C26" i="2"/>
  <c r="D25" i="2"/>
  <c r="C25" i="2"/>
  <c r="D24" i="2"/>
  <c r="C24" i="2"/>
  <c r="D23" i="2"/>
  <c r="C23" i="2"/>
  <c r="D19" i="2"/>
  <c r="D20" i="2" s="1"/>
  <c r="D13" i="2"/>
</calcChain>
</file>

<file path=xl/sharedStrings.xml><?xml version="1.0" encoding="utf-8"?>
<sst xmlns="http://schemas.openxmlformats.org/spreadsheetml/2006/main" count="77" uniqueCount="41">
  <si>
    <t>📘 Como usar o Simulador de Investimento VizzuPlan</t>
  </si>
  <si>
    <t>1. Preencha os campos em azul na aba principal com seus dados.</t>
  </si>
  <si>
    <t>2. A planilha calcula automaticamente a projeção com juros compostos.</t>
  </si>
  <si>
    <t>3. Os campos de fórmula estão protegidos para evitar alterações acidentais.</t>
  </si>
  <si>
    <t>4. Recomendado para simulações pessoais de longo prazo.</t>
  </si>
  <si>
    <t>🔒 Áreas protegidas: resultados e fórmulas.</t>
  </si>
  <si>
    <t>CONFIGURAÇÕES</t>
  </si>
  <si>
    <t>Salário</t>
  </si>
  <si>
    <t>Rendimento Carteira</t>
  </si>
  <si>
    <t>Sugestão de investimento (30%)</t>
  </si>
  <si>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</si>
  <si>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</si>
  <si>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</si>
  <si>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</si>
  <si>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</si>
  <si>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</si>
  <si>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CENÁRIOS</t>
  </si>
  <si>
    <t>Patrimônio</t>
  </si>
  <si>
    <t>Dividendos</t>
  </si>
  <si>
    <t>Quanto em 2 anos?</t>
  </si>
  <si>
    <t>Quanto em 5 anos?</t>
  </si>
  <si>
    <t>Quanto em 10 anos?</t>
  </si>
  <si>
    <t>Quanto em 20 anos?</t>
  </si>
  <si>
    <t>Quanto em 30 anos?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</si>
  <si>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</si>
  <si>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</si>
  <si>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</si>
  <si>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</si>
  <si>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</si>
  <si>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</si>
  <si>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</si>
  <si>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</si>
  <si>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</si>
  <si>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</si>
  <si>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</si>
  <si>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</si>
  <si>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TOTAL</t>
  </si>
  <si>
    <t>CHAVE</t>
  </si>
  <si>
    <t>%</t>
  </si>
  <si>
    <t>Conservador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</si>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</sst>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rgb="FF9C570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name val="Calibri"/>
    </font>
    <font>
      <sz val="18"/>
      <color theme="3"/>
      <name val="Calibri Light"/>
      <family val="2"/>
      <scheme val="major"/>
    </font>
    <font>
      <b/>
      <sz val="18"/>
      <name val="Calibri Light"/>
      <family val="2"/>
      <scheme val="major"/>
    </font>
    <font>
      <b/>
      <sz val="18"/>
      <name val="Calibri"/>
      <family val="2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E1F2"/>
        <bgColor rgb="FFD9E1F2"/>
      </patternFill>
    </fill>
  </fills>
  <borders count="2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theme="0" tint="-4.9989318521683403E-2"/>
      </bottom>
      <diagonal/>
    </border>
    <border>
      <left style="medium">
        <color indexed="64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/>
      <top style="medium">
        <color theme="0" tint="-4.9989318521683403E-2"/>
      </top>
      <bottom style="medium">
        <color indexed="64"/>
      </bottom>
      <diagonal/>
    </border>
  </borders>
  <cellStyleXfs count="9">
    <xf numFmtId="0" fontId="0" fillId="0" borderId="0"/>
    <xf numFmtId="44" fontId="1" fillId="0" borderId="0"/>
    <xf numFmtId="9" fontId="1" fillId="0" borderId="0"/>
    <xf numFmtId="0" fontId="2" fillId="2" borderId="0"/>
    <xf numFmtId="0" fontId="3" fillId="3" borderId="1"/>
    <xf numFmtId="0" fontId="1" fillId="4" borderId="0"/>
    <xf numFmtId="0" fontId="4" fillId="5" borderId="0"/>
    <xf numFmtId="0" fontId="4" fillId="6" borderId="0"/>
    <xf numFmtId="0" fontId="12" fillId="0" borderId="0" applyNumberFormat="0" applyFill="0" applyBorder="0" applyAlignment="0" applyProtection="0"/>
  </cellStyleXfs>
  <cellXfs count="55">
    <xf numFmtId="0" fontId="0" fillId="0" borderId="0" xfId="0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6" fillId="7" borderId="10" xfId="0" applyNumberFormat="1" applyFont="1" applyFill="1" applyBorder="1"/>
    <xf numFmtId="0" fontId="8" fillId="6" borderId="2" xfId="7" applyFont="1" applyBorder="1" applyAlignment="1">
      <alignment horizontal="center"/>
    </xf>
    <xf numFmtId="0" fontId="5" fillId="6" borderId="3" xfId="7" applyFont="1" applyBorder="1" applyAlignment="1">
      <alignment horizontal="center"/>
    </xf>
    <xf numFmtId="0" fontId="5" fillId="6" borderId="4" xfId="7" applyFont="1" applyBorder="1" applyAlignment="1">
      <alignment horizontal="center"/>
    </xf>
    <xf numFmtId="0" fontId="6" fillId="7" borderId="13" xfId="0" applyFont="1" applyFill="1" applyBorder="1"/>
    <xf numFmtId="44" fontId="6" fillId="7" borderId="15" xfId="0" applyNumberFormat="1" applyFont="1" applyFill="1" applyBorder="1"/>
    <xf numFmtId="0" fontId="6" fillId="7" borderId="16" xfId="0" applyFont="1" applyFill="1" applyBorder="1"/>
    <xf numFmtId="0" fontId="6" fillId="7" borderId="19" xfId="0" applyFont="1" applyFill="1" applyBorder="1"/>
    <xf numFmtId="44" fontId="6" fillId="7" borderId="14" xfId="0" applyNumberFormat="1" applyFont="1" applyFill="1" applyBorder="1"/>
    <xf numFmtId="44" fontId="6" fillId="7" borderId="17" xfId="0" applyNumberFormat="1" applyFont="1" applyFill="1" applyBorder="1"/>
    <xf numFmtId="44" fontId="6" fillId="7" borderId="18" xfId="0" applyNumberFormat="1" applyFont="1" applyFill="1" applyBorder="1"/>
    <xf numFmtId="44" fontId="6" fillId="7" borderId="20" xfId="0" applyNumberFormat="1" applyFont="1" applyFill="1" applyBorder="1"/>
    <xf numFmtId="44" fontId="6" fillId="7" borderId="21" xfId="0" applyNumberFormat="1" applyFont="1" applyFill="1" applyBorder="1"/>
    <xf numFmtId="0" fontId="4" fillId="0" borderId="0" xfId="0" applyFont="1"/>
    <xf numFmtId="44" fontId="7" fillId="8" borderId="12" xfId="1" applyFont="1" applyFill="1" applyBorder="1" applyAlignment="1">
      <alignment horizontal="center"/>
    </xf>
    <xf numFmtId="44" fontId="7" fillId="8" borderId="10" xfId="1" applyFont="1" applyFill="1" applyBorder="1" applyAlignment="1">
      <alignment horizontal="center"/>
    </xf>
    <xf numFmtId="0" fontId="9" fillId="2" borderId="0" xfId="3" applyFont="1"/>
    <xf numFmtId="0" fontId="10" fillId="3" borderId="0" xfId="4" applyFont="1" applyBorder="1"/>
    <xf numFmtId="0" fontId="0" fillId="9" borderId="0" xfId="0" applyFill="1"/>
    <xf numFmtId="0" fontId="7" fillId="9" borderId="0" xfId="0" applyFont="1" applyFill="1" applyAlignment="1">
      <alignment horizontal="center"/>
    </xf>
    <xf numFmtId="0" fontId="4" fillId="10" borderId="0" xfId="0" applyFont="1" applyFill="1"/>
    <xf numFmtId="0" fontId="4" fillId="10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44" fontId="7" fillId="9" borderId="0" xfId="0" applyNumberFormat="1" applyFont="1" applyFill="1"/>
    <xf numFmtId="9" fontId="6" fillId="0" borderId="0" xfId="2" applyFont="1" applyAlignment="1">
      <alignment horizontal="center"/>
    </xf>
    <xf numFmtId="44" fontId="6" fillId="4" borderId="0" xfId="5" applyNumberFormat="1" applyFont="1" applyAlignment="1">
      <alignment horizontal="center"/>
    </xf>
    <xf numFmtId="0" fontId="11" fillId="0" borderId="0" xfId="0" applyFont="1"/>
    <xf numFmtId="44" fontId="6" fillId="0" borderId="8" xfId="1" applyFont="1" applyBorder="1" applyProtection="1">
      <protection locked="0"/>
    </xf>
    <xf numFmtId="10" fontId="6" fillId="0" borderId="8" xfId="2" applyNumberFormat="1" applyFont="1" applyBorder="1" applyProtection="1">
      <protection locked="0"/>
    </xf>
    <xf numFmtId="44" fontId="7" fillId="0" borderId="5" xfId="1" applyFont="1" applyBorder="1" applyAlignment="1" applyProtection="1">
      <alignment horizontal="center"/>
      <protection locked="0"/>
    </xf>
    <xf numFmtId="0" fontId="7" fillId="0" borderId="5" xfId="1" applyNumberFormat="1" applyFont="1" applyBorder="1" applyAlignment="1" applyProtection="1">
      <alignment horizontal="center"/>
      <protection locked="0"/>
    </xf>
    <xf numFmtId="10" fontId="7" fillId="0" borderId="5" xfId="2" applyNumberFormat="1" applyFont="1" applyBorder="1" applyAlignment="1" applyProtection="1">
      <alignment horizontal="center"/>
      <protection locked="0"/>
    </xf>
    <xf numFmtId="44" fontId="10" fillId="3" borderId="0" xfId="1" applyFont="1" applyFill="1" applyProtection="1">
      <protection locked="0"/>
    </xf>
    <xf numFmtId="0" fontId="13" fillId="7" borderId="27" xfId="8" applyFont="1" applyFill="1" applyBorder="1" applyAlignment="1">
      <alignment horizontal="left" vertical="center"/>
    </xf>
    <xf numFmtId="0" fontId="13" fillId="7" borderId="22" xfId="8" applyFont="1" applyFill="1" applyBorder="1" applyAlignment="1">
      <alignment horizontal="left" vertical="center"/>
    </xf>
    <xf numFmtId="0" fontId="6" fillId="8" borderId="27" xfId="0" applyFont="1" applyFill="1" applyBorder="1" applyAlignment="1">
      <alignment horizontal="left"/>
    </xf>
    <xf numFmtId="0" fontId="6" fillId="8" borderId="22" xfId="0" applyFont="1" applyFill="1" applyBorder="1" applyAlignment="1">
      <alignment horizontal="left"/>
    </xf>
    <xf numFmtId="0" fontId="6" fillId="8" borderId="28" xfId="0" applyFont="1" applyFill="1" applyBorder="1" applyAlignment="1">
      <alignment horizontal="left"/>
    </xf>
    <xf numFmtId="0" fontId="6" fillId="8" borderId="23" xfId="0" applyFont="1" applyFill="1" applyBorder="1" applyAlignment="1">
      <alignment horizontal="left"/>
    </xf>
    <xf numFmtId="0" fontId="8" fillId="6" borderId="24" xfId="7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4" fillId="11" borderId="25" xfId="6" applyFont="1" applyFill="1" applyBorder="1" applyAlignment="1">
      <alignment horizontal="center"/>
    </xf>
    <xf numFmtId="0" fontId="14" fillId="11" borderId="26" xfId="0" applyFont="1" applyFill="1" applyBorder="1"/>
    <xf numFmtId="0" fontId="15" fillId="0" borderId="11" xfId="0" applyFont="1" applyBorder="1"/>
    <xf numFmtId="0" fontId="6" fillId="7" borderId="7" xfId="0" applyFont="1" applyFill="1" applyBorder="1" applyAlignment="1">
      <alignment horizontal="left"/>
    </xf>
    <xf numFmtId="0" fontId="0" fillId="0" borderId="22" xfId="0" applyBorder="1"/>
    <xf numFmtId="0" fontId="6" fillId="7" borderId="9" xfId="0" applyFont="1" applyFill="1" applyBorder="1" applyAlignment="1">
      <alignment horizontal="left"/>
    </xf>
    <xf numFmtId="0" fontId="0" fillId="0" borderId="23" xfId="0" applyBorder="1"/>
  </cellXfs>
  <cellStyles count="9">
    <cellStyle name="20% - Ênfase3" xfId="5" builtinId="38"/>
    <cellStyle name="Ênfase4" xfId="6" builtinId="41"/>
    <cellStyle name="Ênfase6" xfId="7" builtinId="49"/>
    <cellStyle name="Moeda" xfId="1" builtinId="4"/>
    <cellStyle name="Neutro" xfId="3" builtinId="28"/>
    <cellStyle name="Normal" xfId="0" builtinId="0"/>
    <cellStyle name="Porcentagem" xfId="2" builtinId="5"/>
    <cellStyle name="Saída" xfId="4" builtinId="21"/>
    <cellStyle name="Título" xfId="8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solidFill>
          <a:sysClr val="window" lastClr="FFFFFF"/>
        </a:solidFill>
        <a:ln>
          <a:noFill/>
          <a:prstDash val="solid"/>
        </a:ln>
        <a:effectLst/>
        <a:sp3d/>
      </c:spPr>
    </c:sideWall>
    <c:backWall>
      <c:thickness val="0"/>
      <c:spPr>
        <a:solidFill>
          <a:sysClr val="window" lastClr="FFFFFF"/>
        </a:solidFill>
        <a:ln>
          <a:noFill/>
          <a:prstDash val="solid"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Simulador!$B$35:$B$40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Simulador!$C$35:$C$40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E-4F9A-AA00-575A3CB6B505}"/>
            </c:ext>
          </c:extLst>
        </c:ser>
        <c:ser>
          <c:idx val="1"/>
          <c:order val="1"/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pPr>
                <a:gradFill>
                  <a:gsLst>
                    <a:gs pos="0">
                      <a:schemeClr val="accent1"/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69FE-4F9A-AA00-575A3CB6B505}"/>
                </c:ext>
              </c:extLst>
            </c:dLbl>
            <c:spPr>
              <a:gradFill>
                <a:gsLst>
                  <a:gs pos="0">
                    <a:schemeClr val="accent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Simulador!$B$35:$B$40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Simulador!$D$35:$D$40</c:f>
              <c:numCache>
                <c:formatCode>_("R$"* #,##0.00_);_("R$"* \(#,##0.00\);_("R$"* "-"??_);_(@_)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16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FE-4F9A-AA00-575A3CB6B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1073340495"/>
        <c:axId val="1073334671"/>
        <c:axId val="0"/>
      </c:bar3DChart>
      <c:catAx>
        <c:axId val="1073340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3334671"/>
        <c:crosses val="autoZero"/>
        <c:auto val="1"/>
        <c:lblAlgn val="ctr"/>
        <c:lblOffset val="100"/>
        <c:noMultiLvlLbl val="0"/>
      </c:catAx>
      <c:valAx>
        <c:axId val="1073334671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07334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/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Simulador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33</xdr:row>
      <xdr:rowOff>178898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CC8E42-2367-4D8F-BC27-A197864B7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667500" cy="64653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127332</xdr:rowOff>
    </xdr:from>
    <xdr:to>
      <xdr:col>3</xdr:col>
      <xdr:colOff>1213185</xdr:colOff>
      <xdr:row>57</xdr:row>
      <xdr:rowOff>90235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471237</xdr:colOff>
      <xdr:row>0</xdr:row>
      <xdr:rowOff>40104</xdr:rowOff>
    </xdr:from>
    <xdr:to>
      <xdr:col>4</xdr:col>
      <xdr:colOff>10026</xdr:colOff>
      <xdr:row>8</xdr:row>
      <xdr:rowOff>110289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31EA493-18EF-B85E-16C8-743EA7710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237" y="40104"/>
          <a:ext cx="5634789" cy="1594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5:A42"/>
  <sheetViews>
    <sheetView showGridLines="0" tabSelected="1" workbookViewId="0">
      <selection activeCell="A30" sqref="A30"/>
    </sheetView>
  </sheetViews>
  <sheetFormatPr defaultColWidth="0" defaultRowHeight="14.4" x14ac:dyDescent="0.3"/>
  <cols>
    <col min="1" max="1" width="100" customWidth="1"/>
    <col min="2" max="16384" width="9.109375" hidden="1"/>
  </cols>
  <sheetData>
    <row r="35" spans="1:1" ht="18" x14ac:dyDescent="0.35">
      <c r="A35" s="32" t="s">
        <v>0</v>
      </c>
    </row>
    <row r="37" spans="1:1" x14ac:dyDescent="0.3">
      <c r="A37" t="s">
        <v>1</v>
      </c>
    </row>
    <row r="38" spans="1:1" x14ac:dyDescent="0.3">
      <c r="A38" t="s">
        <v>2</v>
      </c>
    </row>
    <row r="39" spans="1:1" x14ac:dyDescent="0.3">
      <c r="A39" t="s">
        <v>3</v>
      </c>
    </row>
    <row r="40" spans="1:1" x14ac:dyDescent="0.3">
      <c r="A40" t="s">
        <v>4</v>
      </c>
    </row>
    <row r="42" spans="1:1" x14ac:dyDescent="0.3">
      <c r="A42" t="s">
        <v>5</v>
      </c>
    </row>
  </sheetData>
  <sheetProtection sheet="1" objects="1" scenarios="1" selectLockedCells="1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9:P71"/>
  <sheetViews>
    <sheetView showGridLines="0" zoomScale="95" zoomScaleNormal="95" workbookViewId="0">
      <selection activeCell="D32" activeCellId="5" sqref="D11 D12 D16 D17 D18 D32"/>
    </sheetView>
  </sheetViews>
  <sheetFormatPr defaultColWidth="0" defaultRowHeight="14.4" x14ac:dyDescent="0.3"/>
  <cols>
    <col min="1" max="1" width="7.33203125" customWidth="1"/>
    <col min="2" max="2" width="41.33203125" bestFit="1" customWidth="1"/>
    <col min="3" max="3" width="24.5546875" bestFit="1" customWidth="1"/>
    <col min="4" max="4" width="18.33203125" bestFit="1" customWidth="1"/>
    <col min="5" max="5" width="9.109375" customWidth="1"/>
    <col min="6" max="6" width="9.109375" hidden="1" customWidth="1"/>
    <col min="7" max="16" width="0" hidden="1" customWidth="1"/>
    <col min="17" max="17" width="9.109375" hidden="1" customWidth="1"/>
    <col min="18" max="16384" width="9.109375" hidden="1"/>
  </cols>
  <sheetData>
    <row r="9" spans="2:4" ht="15.75" customHeight="1" thickBot="1" x14ac:dyDescent="0.35"/>
    <row r="10" spans="2:4" ht="24" customHeight="1" thickBot="1" x14ac:dyDescent="0.5">
      <c r="B10" s="48" t="s">
        <v>6</v>
      </c>
      <c r="C10" s="49"/>
      <c r="D10" s="50"/>
    </row>
    <row r="11" spans="2:4" ht="19.5" customHeight="1" thickBot="1" x14ac:dyDescent="0.4">
      <c r="B11" s="51" t="s">
        <v>7</v>
      </c>
      <c r="C11" s="52"/>
      <c r="D11" s="33">
        <v>2000</v>
      </c>
    </row>
    <row r="12" spans="2:4" ht="19.5" customHeight="1" thickBot="1" x14ac:dyDescent="0.4">
      <c r="B12" s="51" t="s">
        <v>8</v>
      </c>
      <c r="C12" s="52"/>
      <c r="D12" s="34">
        <v>6.0000000000000001E-3</v>
      </c>
    </row>
    <row r="13" spans="2:4" ht="19.5" customHeight="1" thickBot="1" x14ac:dyDescent="0.4">
      <c r="B13" s="53" t="s">
        <v>9</v>
      </c>
      <c r="C13" s="54"/>
      <c r="D13" s="3">
        <f>D11*0.3</f>
        <v>600</v>
      </c>
    </row>
    <row r="14" spans="2:4" ht="15.75" customHeight="1" thickBot="1" x14ac:dyDescent="0.35"/>
    <row r="15" spans="2:4" ht="27" customHeight="1" thickBot="1" x14ac:dyDescent="0.55000000000000004">
      <c r="B15" s="45" t="s">
        <v>10</v>
      </c>
      <c r="C15" s="46"/>
      <c r="D15" s="47"/>
    </row>
    <row r="16" spans="2:4" ht="19.5" customHeight="1" thickBot="1" x14ac:dyDescent="0.4">
      <c r="B16" s="39" t="s">
        <v>11</v>
      </c>
      <c r="C16" s="40"/>
      <c r="D16" s="35">
        <v>200</v>
      </c>
    </row>
    <row r="17" spans="1:4" ht="19.5" customHeight="1" thickBot="1" x14ac:dyDescent="0.4">
      <c r="B17" s="39" t="s">
        <v>12</v>
      </c>
      <c r="C17" s="40"/>
      <c r="D17" s="36">
        <v>2</v>
      </c>
    </row>
    <row r="18" spans="1:4" ht="19.5" customHeight="1" thickBot="1" x14ac:dyDescent="0.4">
      <c r="B18" s="39" t="s">
        <v>13</v>
      </c>
      <c r="C18" s="40"/>
      <c r="D18" s="37">
        <v>1.0789999999999999E-2</v>
      </c>
    </row>
    <row r="19" spans="1:4" ht="19.5" customHeight="1" thickBot="1" x14ac:dyDescent="0.4">
      <c r="B19" s="41" t="s">
        <v>14</v>
      </c>
      <c r="C19" s="42"/>
      <c r="D19" s="17">
        <f>FV(D18,D17*12,D16*-1)</f>
        <v>5445.5254595290435</v>
      </c>
    </row>
    <row r="20" spans="1:4" ht="19.5" customHeight="1" thickBot="1" x14ac:dyDescent="0.4">
      <c r="B20" s="43" t="s">
        <v>15</v>
      </c>
      <c r="C20" s="44"/>
      <c r="D20" s="18">
        <f>D19*D12</f>
        <v>32.673152757174265</v>
      </c>
    </row>
    <row r="21" spans="1:4" ht="15.75" customHeight="1" thickBot="1" x14ac:dyDescent="0.35"/>
    <row r="22" spans="1:4" ht="26.25" customHeight="1" x14ac:dyDescent="0.5">
      <c r="B22" s="4" t="s">
        <v>16</v>
      </c>
      <c r="C22" s="5" t="s">
        <v>17</v>
      </c>
      <c r="D22" s="6" t="s">
        <v>18</v>
      </c>
    </row>
    <row r="23" spans="1:4" ht="19.5" customHeight="1" thickBot="1" x14ac:dyDescent="0.4">
      <c r="A23" s="16">
        <v>2</v>
      </c>
      <c r="B23" s="7" t="s">
        <v>19</v>
      </c>
      <c r="C23" s="11">
        <f>FV($D$18,$A23*12,$D$16*-1)</f>
        <v>5445.5254595290435</v>
      </c>
      <c r="D23" s="8">
        <f>C23*$D$12</f>
        <v>32.673152757174265</v>
      </c>
    </row>
    <row r="24" spans="1:4" ht="19.5" customHeight="1" thickBot="1" x14ac:dyDescent="0.4">
      <c r="A24" s="16">
        <v>5</v>
      </c>
      <c r="B24" s="9" t="s">
        <v>20</v>
      </c>
      <c r="C24" s="12">
        <f>FV($D$18,$A24*12,$D$16*-1)</f>
        <v>16755.382799697527</v>
      </c>
      <c r="D24" s="13">
        <f>C24*$D$12</f>
        <v>100.53229679818516</v>
      </c>
    </row>
    <row r="25" spans="1:4" ht="19.5" customHeight="1" thickBot="1" x14ac:dyDescent="0.4">
      <c r="A25" s="16">
        <v>10</v>
      </c>
      <c r="B25" s="9" t="s">
        <v>21</v>
      </c>
      <c r="C25" s="12">
        <f>FV($D$18,$A25*12,$D$16*-1)</f>
        <v>48656.842506034438</v>
      </c>
      <c r="D25" s="13">
        <f>C25*$D$12</f>
        <v>291.94105503620665</v>
      </c>
    </row>
    <row r="26" spans="1:4" ht="19.5" customHeight="1" thickBot="1" x14ac:dyDescent="0.4">
      <c r="A26" s="16">
        <v>20</v>
      </c>
      <c r="B26" s="9" t="s">
        <v>22</v>
      </c>
      <c r="C26" s="12">
        <f>FV($D$18,$A26*12,$D$16*-1)</f>
        <v>225039.68001941612</v>
      </c>
      <c r="D26" s="13">
        <f>C26*$D$12</f>
        <v>1350.2380801164968</v>
      </c>
    </row>
    <row r="27" spans="1:4" ht="19.5" customHeight="1" thickBot="1" x14ac:dyDescent="0.4">
      <c r="A27" s="16">
        <v>30</v>
      </c>
      <c r="B27" s="10" t="s">
        <v>23</v>
      </c>
      <c r="C27" s="14">
        <f>FV($D$18,$A27*12,$D$16*-1)</f>
        <v>864433.93100094295</v>
      </c>
      <c r="D27" s="15">
        <f>C27*$D$12</f>
        <v>5186.6035860056581</v>
      </c>
    </row>
    <row r="31" spans="1:4" ht="21" customHeight="1" x14ac:dyDescent="0.4">
      <c r="B31" s="19" t="s">
        <v>24</v>
      </c>
      <c r="C31" s="19" t="s">
        <v>25</v>
      </c>
      <c r="D31" s="19"/>
    </row>
    <row r="32" spans="1:4" ht="18.75" customHeight="1" x14ac:dyDescent="0.35">
      <c r="B32" s="20" t="s">
        <v>26</v>
      </c>
      <c r="C32" s="20"/>
      <c r="D32" s="38">
        <f>D16</f>
        <v>200</v>
      </c>
    </row>
    <row r="34" spans="2:4" ht="18.75" customHeight="1" x14ac:dyDescent="0.35">
      <c r="B34" s="22" t="s">
        <v>27</v>
      </c>
      <c r="C34" s="22" t="s">
        <v>28</v>
      </c>
      <c r="D34" s="22" t="s">
        <v>29</v>
      </c>
    </row>
    <row r="35" spans="2:4" ht="18.75" customHeight="1" x14ac:dyDescent="0.35">
      <c r="B35" s="1" t="s">
        <v>30</v>
      </c>
      <c r="C35" s="30">
        <f>VLOOKUP($C$31&amp;"-"&amp;B35,Planilha2!$A:$D,4,)</f>
        <v>0.32</v>
      </c>
      <c r="D35" s="31">
        <f t="shared" ref="D35:D40" si="0">C35*$D$32</f>
        <v>64</v>
      </c>
    </row>
    <row r="36" spans="2:4" ht="18.75" customHeight="1" x14ac:dyDescent="0.35">
      <c r="B36" s="1" t="s">
        <v>31</v>
      </c>
      <c r="C36" s="30">
        <f>VLOOKUP($C$31&amp;"-"&amp;B36,Planilha2!$A:$D,4,)</f>
        <v>0.35</v>
      </c>
      <c r="D36" s="31">
        <f t="shared" si="0"/>
        <v>70</v>
      </c>
    </row>
    <row r="37" spans="2:4" ht="18.75" customHeight="1" x14ac:dyDescent="0.35">
      <c r="B37" s="1" t="s">
        <v>32</v>
      </c>
      <c r="C37" s="30">
        <f>VLOOKUP($C$31&amp;"-"&amp;B37,Planilha2!$A:$D,4,)</f>
        <v>0.08</v>
      </c>
      <c r="D37" s="31">
        <f t="shared" si="0"/>
        <v>16</v>
      </c>
    </row>
    <row r="38" spans="2:4" ht="18.75" customHeight="1" x14ac:dyDescent="0.35">
      <c r="B38" s="1" t="s">
        <v>33</v>
      </c>
      <c r="C38" s="30">
        <f>VLOOKUP($C$31&amp;"-"&amp;B38,Planilha2!$A:$D,4,)</f>
        <v>0.05</v>
      </c>
      <c r="D38" s="31">
        <f t="shared" si="0"/>
        <v>10</v>
      </c>
    </row>
    <row r="39" spans="2:4" ht="18.75" customHeight="1" x14ac:dyDescent="0.35">
      <c r="B39" s="1" t="s">
        <v>34</v>
      </c>
      <c r="C39" s="30">
        <f>VLOOKUP($C$31&amp;"-"&amp;B39,Planilha2!$A:$D,4,)</f>
        <v>0.1</v>
      </c>
      <c r="D39" s="31">
        <f t="shared" si="0"/>
        <v>20</v>
      </c>
    </row>
    <row r="40" spans="2:4" ht="18.75" customHeight="1" x14ac:dyDescent="0.35">
      <c r="B40" s="1" t="s">
        <v>35</v>
      </c>
      <c r="C40" s="30">
        <f>VLOOKUP($C$31&amp;"-"&amp;B40,Planilha2!$A:$D,4,)</f>
        <v>0.1</v>
      </c>
      <c r="D40" s="31">
        <f t="shared" si="0"/>
        <v>20</v>
      </c>
    </row>
    <row r="41" spans="2:4" ht="18.75" customHeight="1" x14ac:dyDescent="0.35">
      <c r="B41" s="21"/>
      <c r="C41" s="22" t="s">
        <v>36</v>
      </c>
      <c r="D41" s="29">
        <f>SUM(D35:D40)</f>
        <v>200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</sheetData>
  <sheetProtection sheet="1" objects="1" scenarios="1" selectLockedCells="1"/>
  <mergeCells count="10">
    <mergeCell ref="B18:C18"/>
    <mergeCell ref="B19:C19"/>
    <mergeCell ref="B20:C20"/>
    <mergeCell ref="B15:D15"/>
    <mergeCell ref="B10:D10"/>
    <mergeCell ref="B11:C11"/>
    <mergeCell ref="B12:C12"/>
    <mergeCell ref="B13:C13"/>
    <mergeCell ref="B16:C16"/>
    <mergeCell ref="B17:C17"/>
  </mergeCells>
  <dataValidations count="1">
    <dataValidation type="list" allowBlank="1" showInputMessage="1" showErrorMessage="1" sqref="C31" xr:uid="{00000000-0002-0000-0100-000000000000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20"/>
  <sheetViews>
    <sheetView workbookViewId="0">
      <selection activeCell="G26" sqref="G26"/>
    </sheetView>
  </sheetViews>
  <sheetFormatPr defaultRowHeight="14.4" x14ac:dyDescent="0.3"/>
  <cols>
    <col min="1" max="1" width="31.33203125" bestFit="1" customWidth="1"/>
    <col min="2" max="2" width="12.109375" bestFit="1" customWidth="1"/>
    <col min="3" max="3" width="19" bestFit="1" customWidth="1"/>
  </cols>
  <sheetData>
    <row r="2" spans="1:4" x14ac:dyDescent="0.3">
      <c r="A2" s="23" t="s">
        <v>37</v>
      </c>
      <c r="B2" s="23" t="s">
        <v>24</v>
      </c>
      <c r="C2" s="24" t="s">
        <v>27</v>
      </c>
      <c r="D2" s="24" t="s">
        <v>38</v>
      </c>
    </row>
    <row r="3" spans="1:4" x14ac:dyDescent="0.3">
      <c r="A3" t="str">
        <f t="shared" ref="A3:A20" si="0">B3&amp;"-"&amp;C3</f>
        <v>Conservador-PAPEL</v>
      </c>
      <c r="B3" t="s">
        <v>39</v>
      </c>
      <c r="C3" s="2" t="s">
        <v>30</v>
      </c>
      <c r="D3" s="25">
        <v>0.3</v>
      </c>
    </row>
    <row r="4" spans="1:4" x14ac:dyDescent="0.3">
      <c r="A4" t="str">
        <f t="shared" si="0"/>
        <v>Conservador-TIJOLO</v>
      </c>
      <c r="B4" t="s">
        <v>39</v>
      </c>
      <c r="C4" s="2" t="s">
        <v>31</v>
      </c>
      <c r="D4" s="25">
        <v>0.5</v>
      </c>
    </row>
    <row r="5" spans="1:4" x14ac:dyDescent="0.3">
      <c r="A5" t="str">
        <f t="shared" si="0"/>
        <v>Conservador-HÍBRIDOS</v>
      </c>
      <c r="B5" t="s">
        <v>39</v>
      </c>
      <c r="C5" s="2" t="s">
        <v>32</v>
      </c>
      <c r="D5" s="25">
        <v>0.1</v>
      </c>
    </row>
    <row r="6" spans="1:4" x14ac:dyDescent="0.3">
      <c r="A6" t="str">
        <f t="shared" si="0"/>
        <v>Conservador-FOFs</v>
      </c>
      <c r="B6" t="s">
        <v>39</v>
      </c>
      <c r="C6" s="2" t="s">
        <v>33</v>
      </c>
      <c r="D6" s="25">
        <v>0.1</v>
      </c>
    </row>
    <row r="7" spans="1:4" x14ac:dyDescent="0.3">
      <c r="A7" t="str">
        <f t="shared" si="0"/>
        <v>Conservador-DESENVOLVIMENTO</v>
      </c>
      <c r="B7" t="s">
        <v>39</v>
      </c>
      <c r="C7" s="2" t="s">
        <v>34</v>
      </c>
      <c r="D7" s="25">
        <v>0</v>
      </c>
    </row>
    <row r="8" spans="1:4" ht="15.75" customHeight="1" thickBot="1" x14ac:dyDescent="0.35">
      <c r="A8" s="26" t="str">
        <f t="shared" si="0"/>
        <v>Conservador-HOTELARIAS</v>
      </c>
      <c r="B8" s="26" t="s">
        <v>39</v>
      </c>
      <c r="C8" s="27" t="s">
        <v>35</v>
      </c>
      <c r="D8" s="28">
        <v>0</v>
      </c>
    </row>
    <row r="9" spans="1:4" x14ac:dyDescent="0.3">
      <c r="A9" t="str">
        <f t="shared" si="0"/>
        <v>Moderado-PAPEL</v>
      </c>
      <c r="B9" t="s">
        <v>25</v>
      </c>
      <c r="C9" s="2" t="s">
        <v>30</v>
      </c>
      <c r="D9" s="25">
        <v>0.32</v>
      </c>
    </row>
    <row r="10" spans="1:4" x14ac:dyDescent="0.3">
      <c r="A10" t="str">
        <f t="shared" si="0"/>
        <v>Moderado-TIJOLO</v>
      </c>
      <c r="B10" t="s">
        <v>25</v>
      </c>
      <c r="C10" s="2" t="s">
        <v>31</v>
      </c>
      <c r="D10" s="25">
        <v>0.35</v>
      </c>
    </row>
    <row r="11" spans="1:4" x14ac:dyDescent="0.3">
      <c r="A11" t="str">
        <f t="shared" si="0"/>
        <v>Moderado-HÍBRIDOS</v>
      </c>
      <c r="B11" t="s">
        <v>25</v>
      </c>
      <c r="C11" s="2" t="s">
        <v>32</v>
      </c>
      <c r="D11" s="25">
        <v>0.08</v>
      </c>
    </row>
    <row r="12" spans="1:4" x14ac:dyDescent="0.3">
      <c r="A12" t="str">
        <f t="shared" si="0"/>
        <v>Moderado-FOFs</v>
      </c>
      <c r="B12" t="s">
        <v>25</v>
      </c>
      <c r="C12" s="2" t="s">
        <v>33</v>
      </c>
      <c r="D12" s="25">
        <v>0.05</v>
      </c>
    </row>
    <row r="13" spans="1:4" x14ac:dyDescent="0.3">
      <c r="A13" t="str">
        <f t="shared" si="0"/>
        <v>Moderado-DESENVOLVIMENTO</v>
      </c>
      <c r="B13" t="s">
        <v>25</v>
      </c>
      <c r="C13" s="2" t="s">
        <v>34</v>
      </c>
      <c r="D13" s="25">
        <v>0.1</v>
      </c>
    </row>
    <row r="14" spans="1:4" ht="15.75" customHeight="1" thickBot="1" x14ac:dyDescent="0.35">
      <c r="A14" s="26" t="str">
        <f t="shared" si="0"/>
        <v>Moderado-HOTELARIAS</v>
      </c>
      <c r="B14" s="26" t="s">
        <v>25</v>
      </c>
      <c r="C14" s="27" t="s">
        <v>35</v>
      </c>
      <c r="D14" s="28">
        <v>0.1</v>
      </c>
    </row>
    <row r="15" spans="1:4" x14ac:dyDescent="0.3">
      <c r="A15" t="str">
        <f t="shared" si="0"/>
        <v>Agressivo-PAPEL</v>
      </c>
      <c r="B15" t="s">
        <v>40</v>
      </c>
      <c r="C15" s="2" t="s">
        <v>30</v>
      </c>
      <c r="D15" s="25">
        <v>0.5</v>
      </c>
    </row>
    <row r="16" spans="1:4" x14ac:dyDescent="0.3">
      <c r="A16" t="str">
        <f t="shared" si="0"/>
        <v>Agressivo-TIJOLO</v>
      </c>
      <c r="B16" t="s">
        <v>40</v>
      </c>
      <c r="C16" s="2" t="s">
        <v>31</v>
      </c>
      <c r="D16" s="25">
        <v>0.1</v>
      </c>
    </row>
    <row r="17" spans="1:4" x14ac:dyDescent="0.3">
      <c r="A17" t="str">
        <f t="shared" si="0"/>
        <v>Agressivo-HÍBRIDOS</v>
      </c>
      <c r="B17" t="s">
        <v>40</v>
      </c>
      <c r="C17" s="2" t="s">
        <v>32</v>
      </c>
      <c r="D17" s="25">
        <v>0.05</v>
      </c>
    </row>
    <row r="18" spans="1:4" x14ac:dyDescent="0.3">
      <c r="A18" t="str">
        <f t="shared" si="0"/>
        <v>Agressivo-FOFs</v>
      </c>
      <c r="B18" t="s">
        <v>40</v>
      </c>
      <c r="C18" s="2" t="s">
        <v>33</v>
      </c>
      <c r="D18" s="25">
        <v>0.05</v>
      </c>
    </row>
    <row r="19" spans="1:4" x14ac:dyDescent="0.3">
      <c r="A19" t="str">
        <f t="shared" si="0"/>
        <v>Agressivo-DESENVOLVIMENTO</v>
      </c>
      <c r="B19" t="s">
        <v>40</v>
      </c>
      <c r="C19" s="2" t="s">
        <v>34</v>
      </c>
      <c r="D19" s="25">
        <v>0.2</v>
      </c>
    </row>
    <row r="20" spans="1:4" x14ac:dyDescent="0.3">
      <c r="A20" t="str">
        <f t="shared" si="0"/>
        <v>Agressivo-HOTELARIAS</v>
      </c>
      <c r="B20" t="s">
        <v>40</v>
      </c>
      <c r="C20" s="2" t="s">
        <v>35</v>
      </c>
      <c r="D20" s="2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Instruções</vt:lpstr>
      <vt:lpstr>Simulador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BENTO DE SOUZA</dc:creator>
  <cp:lastModifiedBy>HENRIQUE BENTO DE SOUZA</cp:lastModifiedBy>
  <dcterms:created xsi:type="dcterms:W3CDTF">2025-05-23T20:56:38Z</dcterms:created>
  <dcterms:modified xsi:type="dcterms:W3CDTF">2025-07-21T23:39:17Z</dcterms:modified>
</cp:coreProperties>
</file>